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64011"/>
  <mc:AlternateContent xmlns:mc="http://schemas.openxmlformats.org/markup-compatibility/2006">
    <mc:Choice Requires="x15">
      <x15ac:absPath xmlns:x15ac="http://schemas.microsoft.com/office/spreadsheetml/2010/11/ac" url="R:\Instructional Material\2019 Adoption\Rubrics_2019\Math\Math Drafts\Math Final Forms F 2019\"/>
    </mc:Choice>
  </mc:AlternateContent>
  <bookViews>
    <workbookView xWindow="0" yWindow="0" windowWidth="28800" windowHeight="12285"/>
  </bookViews>
  <sheets>
    <sheet name="Cover" sheetId="5" r:id="rId1"/>
    <sheet name="All Content Review" sheetId="9" r:id="rId2"/>
    <sheet name="Math Content Review" sheetId="8" r:id="rId3"/>
    <sheet name="Kindergarten Standards Review" sheetId="7" r:id="rId4"/>
    <sheet name="SMP Chart" sheetId="10" r:id="rId5"/>
    <sheet name="Scores" sheetId="2" state="hidden" r:id="rId6"/>
  </sheets>
  <externalReferences>
    <externalReference r:id="rId7"/>
    <externalReference r:id="rId8"/>
  </externalReferences>
  <definedNames>
    <definedName name="List">[1]Sheet2!$C$1:$C$4</definedName>
    <definedName name="_xlnm.Print_Area" localSheetId="1">'All Content Review'!$A$1:$I$61</definedName>
    <definedName name="_xlnm.Print_Area" localSheetId="2">'Math Content Review'!$A$1:$I$18</definedName>
    <definedName name="Scores">[1]Sheet2!$A$1:$A$4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D16" i="7" l="1"/>
  <c r="AD15" i="7"/>
  <c r="AD14" i="7"/>
  <c r="AD13" i="7"/>
  <c r="AD12" i="7"/>
  <c r="AD11" i="7"/>
  <c r="AD10" i="7"/>
  <c r="AA16" i="7"/>
  <c r="AA15" i="7"/>
  <c r="AA14" i="7"/>
  <c r="AA13" i="7"/>
  <c r="AA12" i="7"/>
  <c r="AA11" i="7"/>
  <c r="AA10" i="7"/>
  <c r="AA9" i="7"/>
  <c r="AD9" i="7"/>
  <c r="X54" i="7" l="1"/>
  <c r="X53" i="7"/>
  <c r="X52" i="7"/>
  <c r="X51" i="7"/>
  <c r="X57" i="7" l="1"/>
  <c r="J63" i="7" s="1"/>
  <c r="AE16" i="7" l="1"/>
  <c r="AB16" i="7"/>
  <c r="AE15" i="7"/>
  <c r="AB15" i="7"/>
  <c r="AE14" i="7"/>
  <c r="AB14" i="7"/>
  <c r="AE13" i="7"/>
  <c r="AB13" i="7"/>
  <c r="AE12" i="7"/>
  <c r="AB12" i="7"/>
  <c r="AE11" i="7"/>
  <c r="AB11" i="7"/>
  <c r="AE10" i="7"/>
  <c r="AB10" i="7"/>
  <c r="AE9" i="7"/>
  <c r="AB9" i="7"/>
  <c r="X46" i="7" s="1"/>
  <c r="X47" i="7" l="1"/>
  <c r="J62" i="7" s="1"/>
  <c r="W45" i="7"/>
  <c r="W44" i="7"/>
  <c r="W43" i="7"/>
  <c r="W41" i="7"/>
  <c r="W40" i="7"/>
  <c r="W39" i="7"/>
  <c r="W36" i="7"/>
  <c r="W34" i="7"/>
  <c r="W33" i="7"/>
  <c r="W30" i="7"/>
  <c r="W27" i="7"/>
  <c r="W26" i="7"/>
  <c r="W25" i="7"/>
  <c r="W24" i="7"/>
  <c r="W23" i="7"/>
  <c r="W20" i="7"/>
  <c r="W19" i="7"/>
  <c r="W17" i="7"/>
  <c r="W16" i="7"/>
  <c r="W15" i="7"/>
  <c r="W14" i="7"/>
  <c r="W13" i="7"/>
  <c r="W11" i="7"/>
  <c r="W10" i="7"/>
  <c r="W9" i="7"/>
  <c r="W47" i="7" l="1"/>
  <c r="J61" i="7" s="1"/>
  <c r="J64" i="7" s="1"/>
  <c r="B12" i="5" s="1"/>
  <c r="J57" i="9"/>
  <c r="J56" i="9"/>
  <c r="J55" i="9"/>
  <c r="J54" i="9"/>
  <c r="J53" i="9"/>
  <c r="J51" i="9"/>
  <c r="J50" i="9"/>
  <c r="J49" i="9"/>
  <c r="J47" i="9"/>
  <c r="J46" i="9"/>
  <c r="J45" i="9"/>
  <c r="J43" i="9"/>
  <c r="J42" i="9"/>
  <c r="J41" i="9"/>
  <c r="J40" i="9"/>
  <c r="J39" i="9"/>
  <c r="J38" i="9"/>
  <c r="J36" i="9"/>
  <c r="J35" i="9"/>
  <c r="J34" i="9"/>
  <c r="J33" i="9"/>
  <c r="J31" i="9"/>
  <c r="J30" i="9"/>
  <c r="J29" i="9"/>
  <c r="J28" i="9"/>
  <c r="J27" i="9"/>
  <c r="J26" i="9"/>
  <c r="J25" i="9"/>
  <c r="J23" i="9"/>
  <c r="J22" i="9"/>
  <c r="J21" i="9"/>
  <c r="J20" i="9"/>
  <c r="J18" i="9"/>
  <c r="J17" i="9"/>
  <c r="J15" i="9"/>
  <c r="J14" i="9"/>
  <c r="J13" i="9"/>
  <c r="J12" i="9"/>
  <c r="J11" i="9"/>
  <c r="J10" i="9"/>
  <c r="J9" i="9"/>
  <c r="J14" i="8"/>
  <c r="J13" i="8"/>
  <c r="J12" i="8"/>
  <c r="J11" i="8"/>
  <c r="J10" i="8"/>
  <c r="J9" i="8"/>
  <c r="J8" i="8"/>
  <c r="I61" i="9" l="1"/>
  <c r="B10" i="5" s="1"/>
  <c r="I18" i="8"/>
  <c r="B11" i="5" s="1"/>
  <c r="B13" i="5" l="1"/>
  <c r="B14" i="5" s="1"/>
</calcChain>
</file>

<file path=xl/sharedStrings.xml><?xml version="1.0" encoding="utf-8"?>
<sst xmlns="http://schemas.openxmlformats.org/spreadsheetml/2006/main" count="270" uniqueCount="233">
  <si>
    <t>Criteria</t>
  </si>
  <si>
    <t>Standard</t>
  </si>
  <si>
    <r>
      <rPr>
        <b/>
        <sz val="12"/>
        <color theme="1"/>
        <rFont val="Arial"/>
        <family val="2"/>
      </rPr>
      <t>Attention to Applications:</t>
    </r>
    <r>
      <rPr>
        <sz val="12"/>
        <color theme="1"/>
        <rFont val="Arial"/>
        <family val="2"/>
      </rPr>
      <t xml:space="preserve"> Materials are designed so that teachers and students spend sufficient time working with engaging applications of the mathematics, without losing focus on the major work of each grade.</t>
    </r>
  </si>
  <si>
    <t>Teacher materials contain supports that explain the role of the mathematical focus of each lesson within the specific grade-level and how it relates to the coherence of the mathematical learning progressions for kindergarten through grade twelve.</t>
  </si>
  <si>
    <t>Supporting content enhances focus and coherence simultaneously by engaging students in the content of the grade.</t>
  </si>
  <si>
    <t>Instructional material spends the majority of class time on the content of each grade.</t>
  </si>
  <si>
    <t>The amount of content designated for one grade level is viable for one school year in order to foster coherence between grades.</t>
  </si>
  <si>
    <t>Standards for Mathematical Practice</t>
  </si>
  <si>
    <t>Criteria #</t>
  </si>
  <si>
    <t>Materials are well designed and take into account effective lesson structure and pacing.</t>
  </si>
  <si>
    <t>Materials support teacher planning, learning, and understanding of the standards.</t>
  </si>
  <si>
    <t>Teacher materials contain full, adult-level explanations and examples of the more advanced mathematics concepts in the lessons so teachers can improve their own knowledge of the subject. Materials are in print or clearly distinguished/accessible as a teacher’s edition in digital materials.</t>
  </si>
  <si>
    <t>Teacher materials provide insight into student ways of thinking with respect to important mathematical concepts - especially anticipating a variety of student responses.</t>
  </si>
  <si>
    <t>Materials contain strategies for informing parents or caregivers about the mathematics program and suggestions for how they can help support student progress and achievement.</t>
  </si>
  <si>
    <t>Materials offer teachers resources and tools to collect ongoing data about student progress on the standards.</t>
  </si>
  <si>
    <t>Materials give all students extensive opportunities and support to explore key concepts.</t>
  </si>
  <si>
    <t>Materials support effective use of technology to enhance student learning. Digital materials are accessible and available in multiple platforms.</t>
  </si>
  <si>
    <t>Materials can be easily customized for individual learners.</t>
  </si>
  <si>
    <t>Materials are consistent with the progressions in the standards.</t>
  </si>
  <si>
    <t>Materials foster coherence through connections at a single grade, where appropriate and required by the standards.</t>
  </si>
  <si>
    <t>Rigor and Balance</t>
  </si>
  <si>
    <t>Materials integrate opportunities for digital learning into the text.</t>
  </si>
  <si>
    <t>Materials relate grade level concepts explicitly to prior knowledge from earlier grades.</t>
  </si>
  <si>
    <t>Materials include problems and/or activities that serve to connect two or more standards in cases where these connections are natural and important.</t>
  </si>
  <si>
    <t>The design of the assignments is not haphazard; content is given in intentional sequences.</t>
  </si>
  <si>
    <t>The visual design (whether in print or digital) is not distracting or chaotic but supports students in engaging thoughtfully with the subject.</t>
  </si>
  <si>
    <t>The material incorporates a glossary, footnotes, recording, pictures, and/or other features that aid students and teachers in using the material effectively.</t>
  </si>
  <si>
    <t>Materials provide a list of lessons in the teacher's edition (in print or clearly distinguished/accessible as a teacher's edition in digital materials), cross-referencing the standards addressed and providing an estimated instructional time for each lesson, chapter and unit (i.e., pacing guide).</t>
  </si>
  <si>
    <t>The materials contain explanations of the instructional approaches of the program and identification of the research-based strategies.</t>
  </si>
  <si>
    <t>Materials provide strategies for gathering information on students' prior knowledge and across grade levels.</t>
  </si>
  <si>
    <t>Materials provide strategies for teachers to identify and address  common student errors and misconceptions.</t>
  </si>
  <si>
    <t>Materials provide opportunities for ongoing review and practice, with feedback, for students in learning both concepts and skills.</t>
  </si>
  <si>
    <t>Assessments clearly denote which standards are being emphasized.</t>
  </si>
  <si>
    <t>Multiple types of formative and summative assessments (performance-based tasks, questions, research, investigations, and projects) are embedded into the content materials and assess the learning targets.</t>
  </si>
  <si>
    <t xml:space="preserve">Materials provide strategies to help teachers sequence or scaffold lessons so that the content is accessible to all learners. </t>
  </si>
  <si>
    <t>Materials provide teachers with strategies for meeting the needs of a range of learners.</t>
  </si>
  <si>
    <t>Materials suggest support, accommodations, and modifications for English Language Learners and other special populations that will support their regular and active participation in learning content (e.g., modifying vocabulary).</t>
  </si>
  <si>
    <t xml:space="preserve">Materials provide a balanced portrayal of various demographic and personal characteristics. </t>
  </si>
  <si>
    <t>Materials encourage teachers to draw upon home language and culture to facilitate learning.</t>
  </si>
  <si>
    <t>Materials include opportunities to assess student understandings and knowledge of procedural skills using technology.</t>
  </si>
  <si>
    <t>Digital materials include opportunities for teachers to personalize learning for all students, using adaptive or other technological innovations.</t>
  </si>
  <si>
    <t>Materials can be easily customized for local use. For example, materials may provide a range of lessons to draw from on a topic.</t>
  </si>
  <si>
    <t>Materials include or reference technology that provides opportunities for teachers and/or students to collaborate with each other (e.g. websites, discussion groups, webinars, etc.).</t>
  </si>
  <si>
    <t>Conceptual Understanding</t>
  </si>
  <si>
    <t>Balance</t>
  </si>
  <si>
    <t>Applications</t>
  </si>
  <si>
    <t xml:space="preserve">Materials provide supports to create structures for grade appropriate arguments and explanations, diagrams, mathematical models, etc. to strengthen student learning. </t>
  </si>
  <si>
    <t>Materials provide strategies to elicit mathematical discourse among students.</t>
  </si>
  <si>
    <t>Materials encourage students to monitor their own progress.</t>
  </si>
  <si>
    <t>Materials provide opportunities for students to investigate content beyond what is expected in the unit or lesson.</t>
  </si>
  <si>
    <t>Digital materials (either included as part of the core materials or as part of a digital curriculum) are web-based and compatible with multiple internet browsers (e.g., Internet Explorer, Firefox, Google Chrome). In addition, materials are “platform neutral” (i.e., are compatible with multiple operating systems such as Windows and Apple and are not proprietary to any single platform) and allow the use of tablets and mobile devices.</t>
  </si>
  <si>
    <t>The instructional material assesses* the grade‐level content and, if applicable, content from earlier grades.
*Content from future grades may be introduced but students should not be held accountable on assessments for future expectations.</t>
  </si>
  <si>
    <t>Materials develop according to the grade‐by‐grade progressions in the standards.  If there is content from prior or future grades, that content is clearly identified and related to grade‐level work.</t>
  </si>
  <si>
    <t>A variety of materials give all students extensive work with grade‐level content.</t>
  </si>
  <si>
    <t>Materials include learning objectives that
are visibly shaped by the content standards.</t>
  </si>
  <si>
    <t>There are a variety of ways students are asked to show their understanding.</t>
  </si>
  <si>
    <t>Materials support teachers in planning and implementing effective learning experiences by providing instructional strategies (such as quality questioning, grouping strategies, and discourse between teacher and students) to help guide students' academic development.</t>
  </si>
  <si>
    <t>Assessments include aligned rubrics that provide sufficient guidance to teachers for interpreting student performance and suggestions for follow-up.</t>
  </si>
  <si>
    <t>Rigor Score</t>
  </si>
  <si>
    <r>
      <rPr>
        <b/>
        <sz val="12"/>
        <color theme="1"/>
        <rFont val="Arial"/>
        <family val="2"/>
      </rPr>
      <t>Attention to Conceptual Understanding:</t>
    </r>
    <r>
      <rPr>
        <sz val="12"/>
        <color theme="1"/>
        <rFont val="Arial"/>
        <family val="2"/>
      </rPr>
      <t xml:space="preserve"> Materials develop conceptual understanding of key mathematical concepts, especially where called for in specific content standards or cluster headings.</t>
    </r>
  </si>
  <si>
    <t>Indicators for Rigor and Balance</t>
  </si>
  <si>
    <t>Materials contain a teacher's edition with ample and useful annotations and suggestions on how to present the content in the student edition and in the ancillary materials.  Where applicable, materials include teacher guidance for the use of embedded technology to support and enhance student learning.</t>
  </si>
  <si>
    <t>Practice 1-8</t>
  </si>
  <si>
    <t>Reviewer Evidence</t>
  </si>
  <si>
    <t>Materials take into account cultural perspectives.</t>
  </si>
  <si>
    <t>Materials reflect the cultures, languages, and lived experiences of a multicultural society.</t>
  </si>
  <si>
    <t>Materials address multiple ethnic description, interpretations, or perspectives of events and experiences.</t>
  </si>
  <si>
    <t>Grade(s):</t>
  </si>
  <si>
    <t>Title of Student Edition:</t>
  </si>
  <si>
    <t>Student Edition ISBN:</t>
  </si>
  <si>
    <t>Title of Teacher Edition:</t>
  </si>
  <si>
    <t>Teacher Edition ISBN:</t>
  </si>
  <si>
    <t>Title of SE Workbook:</t>
  </si>
  <si>
    <t>SE Workbook ISBN:</t>
  </si>
  <si>
    <t>SCORING (TO BE COMPLETED BY REVIEWER AND FACILITATOR)</t>
  </si>
  <si>
    <t>Reviewer Number:</t>
  </si>
  <si>
    <t>Date:</t>
  </si>
  <si>
    <t>SECTION</t>
  </si>
  <si>
    <t>REVIEWER TOTAL</t>
  </si>
  <si>
    <t>MAXIMUM POINTS</t>
  </si>
  <si>
    <t>FACILITATOR VERIFIED</t>
  </si>
  <si>
    <t>TOTAL SCORE</t>
  </si>
  <si>
    <t>Percent Score</t>
  </si>
  <si>
    <t>FINAL SCORE VERIFICATION (TO BE COMPLETED BY FACILITATOR)</t>
  </si>
  <si>
    <t>Verified 90% or Higher (Y/N)</t>
  </si>
  <si>
    <t>Facilitator Notes:    (enter comments below)</t>
  </si>
  <si>
    <t>Facilitator Name:</t>
  </si>
  <si>
    <t>Provider/Publisher Criteria for All Content</t>
  </si>
  <si>
    <t>Provider/Publisher / Imprint:</t>
  </si>
  <si>
    <t>Provider/Publisher Criteria K-8 Math Content</t>
  </si>
  <si>
    <t>PROVIDER/PUBLISHER   / MATERIAL INFORMATION (TO BE COMPLETED BY PROVIDER/PUBLISHER)</t>
  </si>
  <si>
    <t>Provider/ Publisher Citation</t>
  </si>
  <si>
    <t>Materials inform culturally and linguistically responsive pedagogy.</t>
  </si>
  <si>
    <t>Materials reflect the cultural diversity represented within the community, state, and nation.</t>
  </si>
  <si>
    <t>Materials encourage critical pedagogy.</t>
  </si>
  <si>
    <t>Materials support using and encouraging precise and accurate mathematics, academic language, terminology, and concrete or abstract representations (e.g. pictures, symbols, expressions, equations, graphics, models) in grade appropriate math.</t>
  </si>
  <si>
    <t xml:space="preserve">Reviewer's Evidence </t>
  </si>
  <si>
    <t xml:space="preserve"> Score</t>
  </si>
  <si>
    <t>Score</t>
  </si>
  <si>
    <r>
      <rPr>
        <b/>
        <sz val="12"/>
        <color theme="1"/>
        <rFont val="Arial"/>
        <family val="2"/>
      </rPr>
      <t xml:space="preserve">Attention to Procedural Skill and Fluency: </t>
    </r>
    <r>
      <rPr>
        <sz val="12"/>
        <color theme="1"/>
        <rFont val="Arial"/>
        <family val="2"/>
      </rPr>
      <t xml:space="preserve">Materials give attention throughout the year to individual standards that set an expectation of procedural skill </t>
    </r>
    <r>
      <rPr>
        <sz val="12"/>
        <rFont val="Arial"/>
        <family val="2"/>
      </rPr>
      <t>and fluency.</t>
    </r>
  </si>
  <si>
    <r>
      <rPr>
        <b/>
        <sz val="12"/>
        <color theme="1"/>
        <rFont val="Arial"/>
        <family val="2"/>
      </rPr>
      <t>Balance:</t>
    </r>
    <r>
      <rPr>
        <sz val="12"/>
        <color theme="1"/>
        <rFont val="Arial"/>
        <family val="2"/>
      </rPr>
      <t xml:space="preserve"> The three aspects of rigor are not always treated together and are not always treated separately. There is a balance of the 3 aspects of rigor within the grade.</t>
    </r>
  </si>
  <si>
    <t xml:space="preserve">Standards for Mathematical Practice </t>
  </si>
  <si>
    <t xml:space="preserve">Provider/Publisher Citation </t>
  </si>
  <si>
    <r>
      <t>Reviewer Citation</t>
    </r>
    <r>
      <rPr>
        <b/>
        <sz val="12"/>
        <color rgb="FFFF0000"/>
        <rFont val="Arial"/>
        <family val="2"/>
      </rPr>
      <t xml:space="preserve"> </t>
    </r>
  </si>
  <si>
    <r>
      <t>Provider/Publisher Citation</t>
    </r>
    <r>
      <rPr>
        <sz val="12"/>
        <rFont val="Arial"/>
        <family val="2"/>
      </rPr>
      <t xml:space="preserve"> from Teacher Edition</t>
    </r>
  </si>
  <si>
    <r>
      <t>Reviewer Citation</t>
    </r>
    <r>
      <rPr>
        <sz val="12"/>
        <rFont val="Arial"/>
        <family val="2"/>
      </rPr>
      <t xml:space="preserve"> from Student Workbook/Materials</t>
    </r>
  </si>
  <si>
    <t>Comments, other citations, or feedback</t>
  </si>
  <si>
    <t>Math Content Review Score</t>
  </si>
  <si>
    <t>All Content Review Score</t>
  </si>
  <si>
    <t>All Content Review</t>
  </si>
  <si>
    <t>Math Content Review</t>
  </si>
  <si>
    <t>Standards Review</t>
  </si>
  <si>
    <t>Reviewer's Evidence</t>
  </si>
  <si>
    <t>M</t>
  </si>
  <si>
    <t>P</t>
  </si>
  <si>
    <t>D</t>
  </si>
  <si>
    <t>Section 1: STANDARDS REVIEW: CONTENT STANDARDS, STANDARDS FOR MATHEMATICAL PRACTICE, RIGOR AND BALANCE</t>
  </si>
  <si>
    <t>Section 2: MATH CONTENT REVIEW</t>
  </si>
  <si>
    <t>Section 2: ALL CONTENT REVIEW</t>
  </si>
  <si>
    <t xml:space="preserve">Reviewer Citation from first quarter of materials </t>
  </si>
  <si>
    <t>Reviewer Evidence from first quarter of materials</t>
  </si>
  <si>
    <t>Reviewer Citation from second quarter of materials</t>
  </si>
  <si>
    <t>Reviewer Evidence from second quarter of materials</t>
  </si>
  <si>
    <t>Reviewer Citation from third quarter of materials</t>
  </si>
  <si>
    <t>Reviewer Evidence from third quarter of materials</t>
  </si>
  <si>
    <t>Reviewer Citation from fourth quarter of materials</t>
  </si>
  <si>
    <t>Reviewer Evidence from fourth quarter of materials</t>
  </si>
  <si>
    <t>Reviewer Citation</t>
  </si>
  <si>
    <t xml:space="preserve">F.0 MATHEMATICS GRADE K </t>
  </si>
  <si>
    <t>F.0 Grade K Math</t>
  </si>
  <si>
    <t>Procedural Skill</t>
  </si>
  <si>
    <t>K.CC - Counting and Cardinality</t>
  </si>
  <si>
    <t>Know number names and the count sequence.</t>
  </si>
  <si>
    <t>K.CC.A.1</t>
  </si>
  <si>
    <t>Count to 100 by ones and by tens.</t>
  </si>
  <si>
    <t>K.CC.A.2</t>
  </si>
  <si>
    <t>Count forward beginning from a given number within the known sequence (instead of having to begin at 1).</t>
  </si>
  <si>
    <t>K.CC.A.3</t>
  </si>
  <si>
    <t>Write numbers from 0 to 20. Represent a number of objects with a written numeral 0-20 (with 0 representing a count of no objects).</t>
  </si>
  <si>
    <t>Count to tell the number of objects.</t>
  </si>
  <si>
    <t>K.CC.B.4</t>
  </si>
  <si>
    <t>Understand the relationship between numbers and quantities; connect counting to cardinality.</t>
  </si>
  <si>
    <t>K.CC.B.4.a</t>
  </si>
  <si>
    <t>When counting objects, say the number names in the standard order, pairing each object with one and only one number name and each number name with one and only one object.</t>
  </si>
  <si>
    <t>K.CC.B.4.b</t>
  </si>
  <si>
    <t>Understand that the last number name said tells the number of objects counted. The number of objects is the same regardless of their arrangement or the order in which they were counted.</t>
  </si>
  <si>
    <t>K.CC.B.4.c</t>
  </si>
  <si>
    <t>Understand that each successive number name refers to a quantity that is one larger.</t>
  </si>
  <si>
    <t>K.CC.B.5</t>
  </si>
  <si>
    <t>Count to answer “how many?” questions about as many as 20 things arranged in a line, a rectangular array, or a circle, or as many as 10 things in a scattered configuration; given a number from 1–20, count out that many objects.</t>
  </si>
  <si>
    <t>Compare numbers.</t>
  </si>
  <si>
    <t>K.CC.C.6</t>
  </si>
  <si>
    <t>Identify whether the number of objects in one group is greater than, less than, or equal to the number of objects in another group, e.g., by using matching and counting strategies.</t>
  </si>
  <si>
    <t>K.CC.C.7</t>
  </si>
  <si>
    <t>Compare two numbers between 1 and 10 presented as written numerals.</t>
  </si>
  <si>
    <t>K.OA - Operations and Algebraic Thinking</t>
  </si>
  <si>
    <t>Understand addition as putting together and adding to, and understand subtraction as taking apart and taking from.</t>
  </si>
  <si>
    <t>K.OA.A.1</t>
  </si>
  <si>
    <t>Represent addition and subtraction with objects, fingers, mental images, drawings, sounds (e.g., claps), acting out situations, verbal explanations, expressions, or equations.</t>
  </si>
  <si>
    <t>K.OA.A.2</t>
  </si>
  <si>
    <t>Solve addition and subtraction word problems, and add and subtract within 10, e.g., by using objects or drawings to represent the problem.</t>
  </si>
  <si>
    <t>K.OA.A.3</t>
  </si>
  <si>
    <t>Decompose numbers less than or equal to 10 into pairs in more than one way, e.g., by using objects or drawings, and record each decomposition by a drawing or equation (e.g., 5 = 2 + 3 and 5 = 4 + 1).</t>
  </si>
  <si>
    <t>K.OA.A.4</t>
  </si>
  <si>
    <t>For any number from 1 to 9, find the number that makes 10 when added to the given number, e.g., by using objects or drawings, and record the answer with a drawing or equation.</t>
  </si>
  <si>
    <t>K.OA.A.5</t>
  </si>
  <si>
    <t>Fluently add and subtract within 5.</t>
  </si>
  <si>
    <t>K.NBT - Number and Operations in Base Ten</t>
  </si>
  <si>
    <t>Work with numbers 11-19 to gain foundations for place value.</t>
  </si>
  <si>
    <t>K.NBT.A.1</t>
  </si>
  <si>
    <t>Compose and decompose numbers from 11 to 19 into ten ones and some further ones, e.g., by using objects or drawings, and record each composition or decomposition by a drawing or equation (e.g., 18 = 10 + 8); understand that these numbers are composed of ten ones and one, two, three, four, five, six, seven, eight, or nine ones.</t>
  </si>
  <si>
    <t>K.MD - Measurement and Data</t>
  </si>
  <si>
    <t>Describe and compare measurable attributes.</t>
  </si>
  <si>
    <t>K.MD.A.1</t>
  </si>
  <si>
    <t>Describe measurable attributes of objects, such as length or weight. Describe several measurable attributes of a single object.</t>
  </si>
  <si>
    <t>K.MD.A.2</t>
  </si>
  <si>
    <r>
      <t>Directly compare two objects with a measurable attribute in common, to see which object has “more of”/“less of” the attribute, and describe the difference.</t>
    </r>
    <r>
      <rPr>
        <i/>
        <sz val="12"/>
        <color theme="1"/>
        <rFont val="Arial"/>
        <family val="2"/>
      </rPr>
      <t xml:space="preserve"> For example, directly compare the heights of two children and describe one child as taller/shorter.</t>
    </r>
  </si>
  <si>
    <t>Classify objects and count the number of objects in each category.</t>
  </si>
  <si>
    <t>K.MD.B.3</t>
  </si>
  <si>
    <t>Classify objects into given categories; count the numbers of objects in each category and sort the categories by count.</t>
  </si>
  <si>
    <t>K.G - Geometry</t>
  </si>
  <si>
    <t>Identify and describe shapes (squares, circles, triangles, rectangles, hexagons, cubes, cones, cylinders, and spheres).</t>
  </si>
  <si>
    <t>K.G.A.1</t>
  </si>
  <si>
    <r>
      <t xml:space="preserve">Describe objects in the environment using names of shapes, and describe the relative positions of these objects using terms such as </t>
    </r>
    <r>
      <rPr>
        <i/>
        <sz val="12"/>
        <color theme="1"/>
        <rFont val="Arial"/>
        <family val="2"/>
      </rPr>
      <t xml:space="preserve">above, below, beside, in front of, behind, </t>
    </r>
    <r>
      <rPr>
        <sz val="12"/>
        <color theme="1"/>
        <rFont val="Arial"/>
        <family val="2"/>
      </rPr>
      <t xml:space="preserve">and </t>
    </r>
    <r>
      <rPr>
        <i/>
        <sz val="12"/>
        <color theme="1"/>
        <rFont val="Arial"/>
        <family val="2"/>
      </rPr>
      <t>next to.</t>
    </r>
  </si>
  <si>
    <t>K.G.A.2</t>
  </si>
  <si>
    <t>Correctly name shapes regardless of their orientations or overall size.</t>
  </si>
  <si>
    <t>K.G.A.3</t>
  </si>
  <si>
    <t>Identify shapes as two-dimensional (lying in a plane, "flat") or three-dimensional ("solid").</t>
  </si>
  <si>
    <t>Analyze, compare, create, and compose shapes.</t>
  </si>
  <si>
    <t>K.G.B.4</t>
  </si>
  <si>
    <t>Analyze and compare two- and three-dimensional shapes, in different sizes and orientations, using informal language to describe their similarities, differences, parts (e.g., number of sides and vertices/“corners”) and other attributes (e.g., having sides of equal length).</t>
  </si>
  <si>
    <t>K.G.B.5</t>
  </si>
  <si>
    <t>Model shapes in the world by building shapes from components (e.g., sticks and clay balls) and drawing shapes.</t>
  </si>
  <si>
    <t>K.G.B.6</t>
  </si>
  <si>
    <r>
      <t>Compose simple shapes to form larger shapes.</t>
    </r>
    <r>
      <rPr>
        <i/>
        <sz val="12"/>
        <color theme="1"/>
        <rFont val="Arial"/>
        <family val="2"/>
      </rPr>
      <t xml:space="preserve"> For example, “Can you join these two triangles with full sides touching to make a rectangle?”</t>
    </r>
  </si>
  <si>
    <t>Aspects of Rigor</t>
  </si>
  <si>
    <t>Standards Score</t>
  </si>
  <si>
    <t>SMP Score</t>
  </si>
  <si>
    <t>Standards for Mathematical Practices Scoring Table</t>
  </si>
  <si>
    <t>Publisher Cite</t>
  </si>
  <si>
    <t>COUNT</t>
  </si>
  <si>
    <t>SUM COL</t>
  </si>
  <si>
    <t>1 and M</t>
  </si>
  <si>
    <t>2 and M</t>
  </si>
  <si>
    <t>3 and M</t>
  </si>
  <si>
    <t>4 and M</t>
  </si>
  <si>
    <t>5 and M</t>
  </si>
  <si>
    <t>6 and M</t>
  </si>
  <si>
    <t>7 and M</t>
  </si>
  <si>
    <t>8 and M</t>
  </si>
  <si>
    <t>Rigor and Balance Score</t>
  </si>
  <si>
    <t>Math Standards Review Score</t>
  </si>
  <si>
    <t>Verified 80%-89%  (Y/N)</t>
  </si>
  <si>
    <t>Verified 79% or Lower  (Y/N)</t>
  </si>
  <si>
    <r>
      <t xml:space="preserve">          </t>
    </r>
    <r>
      <rPr>
        <b/>
        <u/>
        <sz val="16"/>
        <color theme="1"/>
        <rFont val="Arial"/>
        <family val="2"/>
      </rPr>
      <t>Standards for Mathematical Practice</t>
    </r>
  </si>
  <si>
    <t xml:space="preserve">Make sense of problems and persevere in solving them. </t>
  </si>
  <si>
    <t>Reason abstractly and quantitatively.</t>
  </si>
  <si>
    <t>Construct viable arguments and critique the reasoning of others.</t>
  </si>
  <si>
    <t>Model with mathematics.</t>
  </si>
  <si>
    <t>Use appropriate tools strategically.</t>
  </si>
  <si>
    <t>Attend to precision.</t>
  </si>
  <si>
    <t>Look for and make use of structure.</t>
  </si>
  <si>
    <t>Look for and express regularity in repeated reasoning.</t>
  </si>
  <si>
    <t>Y</t>
  </si>
  <si>
    <t>N</t>
  </si>
  <si>
    <t xml:space="preserve">REVIEWER INSTRUCTIONS:
• Use the Student Edition, Teacher Edition, or Student Workbook (Review Set) to conduct this portion of the review.
• Columns C-E: The provider/publisher will enter a citation for the criterion.  You will review the cited material, score the material by determining the degree to which the standard is addressed, and provide evidence to support your determination: 
     o M = “Meets expectations,” 
     o P = “Partially meets expectations,”  
     o D = “Does not meet expectations.”
• Columns F-H: Using any of the materials in the Review Set, list a different citation for the same criterion.  You will review the cited material, score the material by determining the degree to which the standard is addressed, and provide evidence to support your determination:
     o M = “Meets expectations,” 
     o P = “Partially meets expectations,”  
     o D = “Does not meet expectations.”
</t>
  </si>
  <si>
    <t xml:space="preserve">REVIEWER INSTRUCTIONS:
• Use the Student Edition, Teacher Edition, or Student Workbook (Review Set) to conduct this portion of the review.
• Columns C-E: The provider/publisher will enter a citation for the criterion.  You will review the cited material, score the material by determining the degree to which the standard is addressed, and provide evidence to support your determination:
     o M = “Meets expectations,” 
     o P = “Partially meets expectations,”  
     o D = “Does not meet expectations.”
• Columns F-H: Using any of the materials in the Review Set, list a different citation for the same criterion. You will review the cited material, score the material by determining the degree to which the standard is addressed, and provide evidence to support your determination: 
     o M = “Meets expectations,” 
     o P = “Partially meets expectations,”  
     o D = “Does not meet expectations.”
</t>
  </si>
  <si>
    <t>Reviewer Cite</t>
  </si>
  <si>
    <t>M occurrences</t>
  </si>
  <si>
    <t>Standards for Mathematical Practice
• Columns J-M: The provider/publisher will identify one of the Standards for Mathematical Practice and give a citation for that standard for each domain. Review the cited material, score the material by determining the degree to which they meet the intent of the practice standard, and provide evidence to support your determination:
     o M = Meets expectations of the practice standard
     o D = Does not meet expectations of the practice standard
• Columns N-Q: You will identify one of the Standards for Mathematical Practice and give a citation for that standard for each domain. Review the cited material, score the material by determining the degree to which they meet the intent of the practice standard, and provide evidence to support your determination:
     o M = Meets expectations of the practice standard
     o D = Does not meet expectations of the practice standard
Aspects of Rigor and Balance
• Columns R-U:  
     o As you review each standard, consider the aspects of rigor criteria listed in columns R-T.  Those shaded in green have been identified for that standard and should be easily found within the materials.  Those shaded in gray have not been identified but may still be found within the materials.  
     o Based on the evidence for the content standards and standards for mathematical practice, mark each aspect of rigor that is fully met in the materials with an X in the accompanying cell.  Provide the evidence found in the comments section.  
     o For column U, mark the cell for the domain if you find all aspects of rigor balanced within that domain.  Provide the evidence found in the comments section.
• Rigor and Balance: Refer to what is marked in columns R-U for this portion. You will provide one to four citations with evidence for each aspect of rigor.  Provide a citation and evidence for each aspect of rigor and balance from the first quarter of the materials, the second quarter of the materials, the third quarter of the materials, and the fourth quarter of the materials.  Use the citations and evidence already found that meet expectations for the standard, or find new citations and evidence that meet expectations for the aspect of rigor.  These indicators will be scored as follows:
     o M = Meets expectations for rigor and balance – 4 citations with supporting evidence
     o P = Partially meets expectations for rigor and balance – 3 citations with supporting evidence
     o D = Does not meet expectations for rigor and balance – 0-2 citations with supporting evidence</t>
  </si>
  <si>
    <t xml:space="preserve">REVIEWER INSTRUCTIONS:
• Use the Student Edition, Teacher Edition, or Student Workbook (Review Set) to conduct this portion of the review.
Math Content Standards:
• Columns D-F: The provider/publisher will provide a citation or citations within the Teacher Edition for the standard. Review the cited material, score the material by determining the degree to which they meet the intent of the standard, and provide evidence to support your determination: 
     o M = Meets expectations of the standard
     o P = Partially meets expectations of the standard  
     o D = Does not meet expectations of the standard
• Columns G-I: Using the Student Edition, Student Workbook, or other student-facing materials, list a different citation or multiple citations for the same standard so that all components of the standard are addressed. Review the cited material, score the material by determining the degree to which they meet the intent of the standard, and provide evidence to support your determination: 
     o M = Meets expectations of the standard
     o P = Partially meets expectations of the standard
     o D = Does not meet expectations of the standard
</t>
  </si>
  <si>
    <t xml:space="preserve">PROVIDER/PUBLISHER INSTRUCTIONS:
• Citations for this section will refer to the Student Edition, Teacher Edition, or Student Workbook (Review Set).
• For this section, you may enter one citation per criterion. (Column C)  
     o NOTE: You may not use a citation more than once across ALL sections of the rubric.  
• The Reviewer will be providing evidence based on the citation given.
• Each criterion will be scored as “Meets expectations,” “Partially meets expectations,” or “Does not meet expectations.”
</t>
  </si>
  <si>
    <r>
      <t>PROVIDER/PUBLISHER INSTRUCTIONS: 
• Citations for this section will refer to the Student Edition, Teacher Edition, or Student Workbook (Review Set).
• Column D:  Enter one citation per standard from the Teacher Edition.  If necessary, you may enter multiple,</t>
    </r>
    <r>
      <rPr>
        <b/>
        <sz val="12"/>
        <color theme="1"/>
        <rFont val="Arial"/>
        <family val="2"/>
      </rPr>
      <t xml:space="preserve"> targeted</t>
    </r>
    <r>
      <rPr>
        <sz val="12"/>
        <color theme="1"/>
        <rFont val="Arial"/>
        <family val="2"/>
      </rPr>
      <t xml:space="preserve"> citations in order to address standards with multiple components.  Use as few citations as needed to meet the full intent of the standard.  Your citations should be concise and should allow the reviewer to easily determine that the full intent and all components of the standard have been met.
     o NOTE: You may not use a citation more than once across ALL sections of the rubric.  
• The Reviewer will be providing evidence based on the citation given.  Each standard will be scored as “Meets expectations,” “Partially meets expectations,” or “Does not meet expectations.” 
• Columns J and K:  You will identify (Column J) and cite (Column K) Standards for Mathematical Practice (1-8), one per domain. Each mathematical practice within the domain will be scored as “Meets expectations” or “Does not meet expectations.” 
     o NOTE: Each Standard for Mathematical Practice should be identified at least once throughout this section.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</si>
</sst>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
    <numFmt numFmtId="165" formatCode="mm/dd/yy;@"/>
    <numFmt numFmtId="166" formatCode="0.0%"/>
  </numFmts>
  <fonts count="20" x14ac:knownFonts="1">
    <font>
      <sz val="11"/>
      <color theme="1"/>
      <name val="Calibri"/>
      <family val="2"/>
      <scheme val="minor"/>
    </font>
    <font>
      <b/>
      <sz val="12"/>
      <color theme="1"/>
      <name val="Arial"/>
      <family val="2"/>
    </font>
    <font>
      <sz val="12"/>
      <color theme="1"/>
      <name val="Arial"/>
      <family val="2"/>
    </font>
    <font>
      <sz val="11"/>
      <color theme="0"/>
      <name val="Calibri"/>
      <family val="2"/>
      <scheme val="minor"/>
    </font>
    <font>
      <b/>
      <sz val="12"/>
      <color theme="0"/>
      <name val="Arial"/>
      <family val="2"/>
    </font>
    <font>
      <sz val="16"/>
      <color theme="0"/>
      <name val="Arial"/>
      <family val="2"/>
    </font>
    <font>
      <b/>
      <sz val="16"/>
      <color theme="0"/>
      <name val="Arial"/>
      <family val="2"/>
    </font>
    <font>
      <sz val="16"/>
      <color theme="1"/>
      <name val="Arial"/>
      <family val="2"/>
    </font>
    <font>
      <b/>
      <sz val="24"/>
      <color theme="0"/>
      <name val="Arial"/>
      <family val="2"/>
    </font>
    <font>
      <b/>
      <sz val="18"/>
      <name val="Arial"/>
      <family val="2"/>
    </font>
    <font>
      <b/>
      <sz val="12"/>
      <name val="Arial"/>
      <family val="2"/>
    </font>
    <font>
      <b/>
      <sz val="12"/>
      <color rgb="FFFF0000"/>
      <name val="Arial"/>
      <family val="2"/>
    </font>
    <font>
      <sz val="11"/>
      <color theme="1"/>
      <name val="Arial"/>
      <family val="2"/>
    </font>
    <font>
      <sz val="12"/>
      <name val="Arial"/>
      <family val="2"/>
    </font>
    <font>
      <i/>
      <sz val="12"/>
      <color theme="1"/>
      <name val="Arial"/>
      <family val="2"/>
    </font>
    <font>
      <sz val="11"/>
      <color rgb="FF7030A0"/>
      <name val="Calibri"/>
      <family val="2"/>
      <scheme val="minor"/>
    </font>
    <font>
      <b/>
      <sz val="16"/>
      <color theme="1"/>
      <name val="Arial"/>
      <family val="2"/>
    </font>
    <font>
      <b/>
      <u/>
      <sz val="16"/>
      <color theme="1"/>
      <name val="Arial"/>
      <family val="2"/>
    </font>
    <font>
      <sz val="14"/>
      <color theme="1"/>
      <name val="Arial"/>
      <family val="2"/>
    </font>
    <font>
      <b/>
      <sz val="14"/>
      <color theme="1"/>
      <name val="Arial"/>
      <family val="2"/>
    </font>
  </fonts>
  <fills count="29">
    <fill>
      <patternFill patternType="none"/>
    </fill>
    <fill>
      <patternFill patternType="gray125"/>
    </fill>
    <fill>
      <patternFill patternType="solid">
        <fgColor theme="5" tint="0.79998168889431442"/>
        <bgColor indexed="64"/>
      </patternFill>
    </fill>
    <fill>
      <patternFill patternType="solid">
        <fgColor theme="1"/>
        <bgColor indexed="64"/>
      </patternFill>
    </fill>
    <fill>
      <patternFill patternType="solid">
        <fgColor rgb="FFFFFF00"/>
        <bgColor indexed="64"/>
      </patternFill>
    </fill>
    <fill>
      <patternFill patternType="solid">
        <fgColor rgb="FF7030A0"/>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rgb="FF92D050"/>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rgb="FFD9D9D9"/>
        <bgColor indexed="64"/>
      </patternFill>
    </fill>
    <fill>
      <patternFill patternType="solid">
        <fgColor theme="8" tint="0.39997558519241921"/>
        <bgColor indexed="64"/>
      </patternFill>
    </fill>
    <fill>
      <patternFill patternType="solid">
        <fgColor theme="1" tint="4.9989318521683403E-2"/>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rgb="FFB8FEFB"/>
        <bgColor indexed="64"/>
      </patternFill>
    </fill>
    <fill>
      <patternFill patternType="solid">
        <fgColor theme="1" tint="0.34998626667073579"/>
        <bgColor indexed="64"/>
      </patternFill>
    </fill>
    <fill>
      <patternFill patternType="solid">
        <fgColor theme="4" tint="0.79998168889431442"/>
        <bgColor indexed="64"/>
      </patternFill>
    </fill>
    <fill>
      <patternFill patternType="solid">
        <fgColor theme="1" tint="0.499984740745262"/>
        <bgColor indexed="64"/>
      </patternFill>
    </fill>
    <fill>
      <patternFill patternType="solid">
        <fgColor rgb="FFD6FEFB"/>
        <bgColor indexed="64"/>
      </patternFill>
    </fill>
    <fill>
      <patternFill patternType="solid">
        <fgColor theme="5" tint="0.39997558519241921"/>
        <bgColor indexed="64"/>
      </patternFill>
    </fill>
    <fill>
      <patternFill patternType="solid">
        <fgColor theme="8" tint="0.59999389629810485"/>
        <bgColor indexed="64"/>
      </patternFill>
    </fill>
  </fills>
  <borders count="29">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style="thin">
        <color indexed="64"/>
      </right>
      <top/>
      <bottom/>
      <diagonal/>
    </border>
    <border>
      <left/>
      <right style="thin">
        <color auto="1"/>
      </right>
      <top style="thin">
        <color auto="1"/>
      </top>
      <bottom/>
      <diagonal/>
    </border>
  </borders>
  <cellStyleXfs count="1">
    <xf numFmtId="0" fontId="0" fillId="0" borderId="0"/>
  </cellStyleXfs>
  <cellXfs count="360">
    <xf numFmtId="0" fontId="0" fillId="0" borderId="0" xfId="0"/>
    <xf numFmtId="0" fontId="0" fillId="0" borderId="0" xfId="0" applyAlignment="1">
      <alignment vertical="top" wrapText="1"/>
    </xf>
    <xf numFmtId="0" fontId="1" fillId="0" borderId="0" xfId="0" applyFont="1" applyAlignment="1">
      <alignment horizontal="center" vertical="center"/>
    </xf>
    <xf numFmtId="0" fontId="0" fillId="0" borderId="0" xfId="0" applyFill="1"/>
    <xf numFmtId="0" fontId="2" fillId="15" borderId="14" xfId="0" applyFont="1" applyFill="1" applyBorder="1" applyAlignment="1" applyProtection="1">
      <alignment vertical="center" wrapText="1"/>
      <protection locked="0"/>
    </xf>
    <xf numFmtId="0" fontId="2" fillId="15" borderId="14" xfId="0" applyFont="1" applyFill="1" applyBorder="1" applyAlignment="1" applyProtection="1">
      <alignment horizontal="center" vertical="center" wrapText="1"/>
      <protection locked="0"/>
    </xf>
    <xf numFmtId="164" fontId="1" fillId="15" borderId="14" xfId="0" applyNumberFormat="1" applyFont="1" applyFill="1" applyBorder="1" applyAlignment="1" applyProtection="1">
      <alignment horizontal="center" vertical="center" wrapText="1"/>
      <protection locked="0"/>
    </xf>
    <xf numFmtId="0" fontId="1" fillId="0" borderId="14" xfId="0" applyFont="1" applyBorder="1" applyAlignment="1" applyProtection="1">
      <alignment horizontal="left" vertical="center"/>
    </xf>
    <xf numFmtId="0" fontId="2" fillId="0" borderId="14" xfId="0" applyFont="1" applyBorder="1" applyAlignment="1" applyProtection="1">
      <alignment horizontal="center" vertical="center"/>
    </xf>
    <xf numFmtId="0" fontId="1" fillId="0" borderId="14" xfId="0" applyFont="1" applyBorder="1" applyAlignment="1" applyProtection="1">
      <alignment vertical="center" wrapText="1"/>
    </xf>
    <xf numFmtId="165" fontId="2" fillId="0" borderId="14" xfId="0" applyNumberFormat="1" applyFont="1" applyBorder="1" applyAlignment="1" applyProtection="1">
      <alignment horizontal="center" vertical="center"/>
    </xf>
    <xf numFmtId="0" fontId="1" fillId="0" borderId="15" xfId="0" applyFont="1" applyBorder="1" applyAlignment="1" applyProtection="1">
      <alignment horizontal="left" vertical="center" wrapText="1"/>
    </xf>
    <xf numFmtId="0" fontId="1" fillId="0" borderId="14" xfId="0" applyFont="1" applyBorder="1" applyAlignment="1" applyProtection="1">
      <alignment horizontal="center" vertical="center" wrapText="1"/>
    </xf>
    <xf numFmtId="0" fontId="1" fillId="0" borderId="14" xfId="0" applyFont="1" applyBorder="1" applyAlignment="1" applyProtection="1">
      <alignment horizontal="left" vertical="center" wrapText="1"/>
    </xf>
    <xf numFmtId="1" fontId="1" fillId="0" borderId="14" xfId="0" applyNumberFormat="1" applyFont="1" applyBorder="1" applyAlignment="1" applyProtection="1">
      <alignment horizontal="center" vertical="center"/>
    </xf>
    <xf numFmtId="0" fontId="1" fillId="0" borderId="14" xfId="0" applyFont="1" applyFill="1" applyBorder="1" applyAlignment="1" applyProtection="1">
      <alignment horizontal="center" vertical="center"/>
    </xf>
    <xf numFmtId="1" fontId="1" fillId="0" borderId="14" xfId="0" applyNumberFormat="1" applyFont="1" applyFill="1" applyBorder="1" applyAlignment="1" applyProtection="1">
      <alignment horizontal="center" vertical="center" wrapText="1"/>
    </xf>
    <xf numFmtId="0" fontId="10" fillId="0" borderId="14" xfId="0" applyFont="1" applyFill="1" applyBorder="1" applyAlignment="1" applyProtection="1">
      <alignment horizontal="center" vertical="center" wrapText="1"/>
    </xf>
    <xf numFmtId="166" fontId="1" fillId="0" borderId="21" xfId="0" applyNumberFormat="1" applyFont="1" applyFill="1" applyBorder="1" applyAlignment="1" applyProtection="1">
      <alignment horizontal="center" vertical="center" wrapText="1"/>
    </xf>
    <xf numFmtId="166" fontId="11" fillId="3" borderId="14" xfId="0" applyNumberFormat="1" applyFont="1" applyFill="1" applyBorder="1" applyAlignment="1" applyProtection="1">
      <alignment horizontal="center" vertical="center" wrapText="1"/>
    </xf>
    <xf numFmtId="166" fontId="11" fillId="0" borderId="14" xfId="0" applyNumberFormat="1" applyFont="1" applyFill="1" applyBorder="1" applyAlignment="1" applyProtection="1">
      <alignment horizontal="center" vertical="center" wrapText="1"/>
    </xf>
    <xf numFmtId="0" fontId="1" fillId="7" borderId="14" xfId="0" applyFont="1" applyFill="1" applyBorder="1" applyAlignment="1" applyProtection="1">
      <alignment horizontal="left" vertical="center" wrapText="1"/>
    </xf>
    <xf numFmtId="0" fontId="1" fillId="7" borderId="14" xfId="0" applyFont="1" applyFill="1" applyBorder="1" applyAlignment="1" applyProtection="1">
      <alignment horizontal="center" vertical="center" wrapText="1"/>
    </xf>
    <xf numFmtId="0" fontId="1" fillId="7" borderId="26" xfId="0" applyFont="1" applyFill="1" applyBorder="1" applyAlignment="1" applyProtection="1">
      <alignment horizontal="left" vertical="center" wrapText="1"/>
    </xf>
    <xf numFmtId="0" fontId="10" fillId="7" borderId="21" xfId="0" applyFont="1" applyFill="1" applyBorder="1" applyAlignment="1" applyProtection="1">
      <alignment horizontal="center" vertical="center" wrapText="1"/>
    </xf>
    <xf numFmtId="0" fontId="0" fillId="0" borderId="0" xfId="0" applyAlignment="1">
      <alignment vertical="top"/>
    </xf>
    <xf numFmtId="0" fontId="0" fillId="0" borderId="12" xfId="0" applyBorder="1"/>
    <xf numFmtId="0" fontId="8" fillId="0" borderId="14" xfId="0" applyFont="1" applyFill="1" applyBorder="1" applyAlignment="1" applyProtection="1">
      <alignment horizontal="center" vertical="center"/>
    </xf>
    <xf numFmtId="0" fontId="1" fillId="15" borderId="23" xfId="0" applyFont="1" applyFill="1" applyBorder="1" applyAlignment="1" applyProtection="1">
      <alignment horizontal="left" vertical="center" wrapText="1"/>
    </xf>
    <xf numFmtId="0" fontId="1" fillId="15" borderId="14" xfId="0" applyFont="1" applyFill="1" applyBorder="1" applyAlignment="1" applyProtection="1">
      <alignment vertical="center" wrapText="1"/>
    </xf>
    <xf numFmtId="0" fontId="1" fillId="15" borderId="14" xfId="0" applyFont="1" applyFill="1" applyBorder="1" applyAlignment="1" applyProtection="1">
      <alignment horizontal="left" vertical="center" wrapText="1"/>
    </xf>
    <xf numFmtId="0" fontId="1" fillId="15" borderId="14" xfId="0" applyFont="1" applyFill="1" applyBorder="1" applyAlignment="1" applyProtection="1">
      <alignment vertical="center"/>
    </xf>
    <xf numFmtId="0" fontId="0" fillId="3" borderId="0" xfId="0" applyFill="1" applyProtection="1"/>
    <xf numFmtId="0" fontId="0" fillId="0" borderId="0" xfId="0" applyProtection="1"/>
    <xf numFmtId="0" fontId="1" fillId="3" borderId="0" xfId="0" applyFont="1" applyFill="1" applyAlignment="1" applyProtection="1">
      <alignment horizontal="center" vertical="center"/>
    </xf>
    <xf numFmtId="0" fontId="0" fillId="3" borderId="0" xfId="0" applyFill="1" applyAlignment="1" applyProtection="1">
      <alignment vertical="top" wrapText="1"/>
    </xf>
    <xf numFmtId="0" fontId="1" fillId="17" borderId="1" xfId="0" applyFont="1" applyFill="1" applyBorder="1" applyAlignment="1" applyProtection="1">
      <alignment horizontal="center" vertical="center"/>
    </xf>
    <xf numFmtId="0" fontId="7" fillId="4" borderId="1" xfId="0" applyFont="1" applyFill="1" applyBorder="1" applyAlignment="1" applyProtection="1">
      <alignment horizontal="center" vertical="center" wrapText="1"/>
    </xf>
    <xf numFmtId="0" fontId="2" fillId="17" borderId="1" xfId="0" applyFont="1" applyFill="1" applyBorder="1" applyAlignment="1" applyProtection="1">
      <alignment horizontal="center" vertical="center" wrapText="1"/>
    </xf>
    <xf numFmtId="0" fontId="2" fillId="17" borderId="1" xfId="0" applyFont="1" applyFill="1" applyBorder="1" applyAlignment="1" applyProtection="1">
      <alignment horizontal="center" vertical="center"/>
    </xf>
    <xf numFmtId="0" fontId="13" fillId="17" borderId="1" xfId="0" applyFont="1" applyFill="1" applyBorder="1" applyAlignment="1" applyProtection="1">
      <alignment horizontal="center" vertical="center" wrapText="1"/>
    </xf>
    <xf numFmtId="0" fontId="6" fillId="3" borderId="3" xfId="0" applyFont="1" applyFill="1" applyBorder="1" applyAlignment="1" applyProtection="1">
      <alignment horizontal="left" vertical="top"/>
    </xf>
    <xf numFmtId="0" fontId="4" fillId="3" borderId="3" xfId="0" applyFont="1" applyFill="1" applyBorder="1" applyAlignment="1" applyProtection="1">
      <alignment vertical="top" wrapText="1"/>
    </xf>
    <xf numFmtId="0" fontId="0" fillId="3" borderId="3" xfId="0" applyFill="1" applyBorder="1" applyProtection="1"/>
    <xf numFmtId="0" fontId="0" fillId="3" borderId="3" xfId="0" applyFill="1" applyBorder="1" applyAlignment="1" applyProtection="1">
      <alignment horizontal="center" vertical="center"/>
    </xf>
    <xf numFmtId="0" fontId="6" fillId="17" borderId="0" xfId="0" applyFont="1" applyFill="1" applyBorder="1" applyAlignment="1" applyProtection="1">
      <alignment vertical="top"/>
    </xf>
    <xf numFmtId="0" fontId="0" fillId="17" borderId="0" xfId="0" applyFill="1" applyAlignment="1" applyProtection="1">
      <alignment vertical="top" wrapText="1"/>
    </xf>
    <xf numFmtId="0" fontId="3" fillId="17" borderId="0" xfId="0" applyFont="1" applyFill="1" applyBorder="1" applyProtection="1"/>
    <xf numFmtId="0" fontId="3" fillId="17" borderId="0" xfId="0" applyFont="1" applyFill="1" applyBorder="1" applyAlignment="1" applyProtection="1">
      <alignment horizontal="center" vertical="center"/>
    </xf>
    <xf numFmtId="0" fontId="0" fillId="17" borderId="0" xfId="0" applyFill="1" applyProtection="1"/>
    <xf numFmtId="0" fontId="3" fillId="17" borderId="27" xfId="0" applyFont="1" applyFill="1" applyBorder="1" applyProtection="1"/>
    <xf numFmtId="0" fontId="1" fillId="7" borderId="2" xfId="0" applyFont="1" applyFill="1" applyBorder="1" applyAlignment="1" applyProtection="1">
      <alignment horizontal="center" vertical="center"/>
    </xf>
    <xf numFmtId="0" fontId="1" fillId="7" borderId="3" xfId="0" applyFont="1" applyFill="1" applyBorder="1" applyAlignment="1" applyProtection="1">
      <alignment horizontal="left" vertical="center" wrapText="1"/>
    </xf>
    <xf numFmtId="0" fontId="0" fillId="7" borderId="3" xfId="0" applyFill="1" applyBorder="1" applyAlignment="1" applyProtection="1">
      <alignment vertical="top" wrapText="1"/>
    </xf>
    <xf numFmtId="0" fontId="0" fillId="7" borderId="3" xfId="0" applyFill="1" applyBorder="1" applyAlignment="1" applyProtection="1">
      <alignment horizontal="center" vertical="center"/>
    </xf>
    <xf numFmtId="0" fontId="0" fillId="7" borderId="3" xfId="0" applyFill="1" applyBorder="1" applyProtection="1"/>
    <xf numFmtId="0" fontId="0" fillId="7" borderId="4" xfId="0" applyFill="1" applyBorder="1" applyProtection="1"/>
    <xf numFmtId="0" fontId="1" fillId="0" borderId="9" xfId="0" applyFont="1" applyBorder="1" applyAlignment="1" applyProtection="1">
      <alignment horizontal="center" vertical="center"/>
    </xf>
    <xf numFmtId="0" fontId="2" fillId="0" borderId="9" xfId="0" applyFont="1" applyBorder="1" applyAlignment="1" applyProtection="1">
      <alignment horizontal="left" vertical="top" wrapText="1"/>
    </xf>
    <xf numFmtId="0" fontId="2" fillId="4" borderId="9" xfId="0" applyFont="1" applyFill="1" applyBorder="1" applyAlignment="1" applyProtection="1">
      <alignment horizontal="center" vertical="center"/>
    </xf>
    <xf numFmtId="0" fontId="1" fillId="0" borderId="1" xfId="0" applyFont="1" applyBorder="1" applyAlignment="1" applyProtection="1">
      <alignment horizontal="center" vertical="center"/>
    </xf>
    <xf numFmtId="0" fontId="2" fillId="0" borderId="1" xfId="0" applyFont="1" applyBorder="1" applyAlignment="1" applyProtection="1">
      <alignment horizontal="left" vertical="top" wrapText="1"/>
    </xf>
    <xf numFmtId="0" fontId="2" fillId="2" borderId="1" xfId="0" applyFont="1" applyFill="1" applyBorder="1" applyAlignment="1" applyProtection="1">
      <alignment horizontal="left" vertical="top" wrapText="1"/>
    </xf>
    <xf numFmtId="0" fontId="2" fillId="8" borderId="1" xfId="0" applyFont="1" applyFill="1" applyBorder="1" applyAlignment="1" applyProtection="1">
      <alignment horizontal="left" vertical="top" wrapText="1"/>
    </xf>
    <xf numFmtId="0" fontId="2" fillId="0" borderId="1" xfId="0" applyFont="1" applyFill="1" applyBorder="1" applyAlignment="1" applyProtection="1">
      <alignment horizontal="left" vertical="top" wrapText="1"/>
    </xf>
    <xf numFmtId="0" fontId="1" fillId="0" borderId="7" xfId="0" applyFont="1" applyBorder="1" applyAlignment="1" applyProtection="1">
      <alignment horizontal="center" vertical="center"/>
    </xf>
    <xf numFmtId="0" fontId="2" fillId="0" borderId="7" xfId="0" applyFont="1" applyBorder="1" applyAlignment="1" applyProtection="1">
      <alignment horizontal="left" vertical="top" wrapText="1"/>
    </xf>
    <xf numFmtId="0" fontId="2" fillId="2" borderId="7" xfId="0" applyFont="1" applyFill="1" applyBorder="1" applyAlignment="1" applyProtection="1">
      <alignment horizontal="left" vertical="top" wrapText="1"/>
    </xf>
    <xf numFmtId="0" fontId="2" fillId="8" borderId="7" xfId="0" applyFont="1" applyFill="1" applyBorder="1" applyAlignment="1" applyProtection="1">
      <alignment horizontal="left" vertical="top" wrapText="1"/>
    </xf>
    <xf numFmtId="0" fontId="1" fillId="7" borderId="3" xfId="0" applyFont="1" applyFill="1" applyBorder="1" applyAlignment="1" applyProtection="1">
      <alignment horizontal="left" vertical="top" wrapText="1"/>
    </xf>
    <xf numFmtId="0" fontId="2" fillId="7" borderId="3" xfId="0" applyFont="1" applyFill="1" applyBorder="1" applyAlignment="1" applyProtection="1">
      <alignment vertical="center"/>
    </xf>
    <xf numFmtId="0" fontId="2" fillId="7" borderId="3" xfId="0" applyFont="1" applyFill="1" applyBorder="1" applyAlignment="1" applyProtection="1">
      <alignment horizontal="left" vertical="top"/>
    </xf>
    <xf numFmtId="0" fontId="2" fillId="7" borderId="3" xfId="0" applyFont="1" applyFill="1" applyBorder="1" applyAlignment="1" applyProtection="1">
      <alignment horizontal="center" vertical="center"/>
    </xf>
    <xf numFmtId="0" fontId="2" fillId="7" borderId="4" xfId="0" applyFont="1" applyFill="1" applyBorder="1" applyAlignment="1" applyProtection="1">
      <alignment horizontal="left" vertical="top" wrapText="1"/>
    </xf>
    <xf numFmtId="0" fontId="2" fillId="0" borderId="9" xfId="0" applyFont="1" applyFill="1" applyBorder="1" applyAlignment="1" applyProtection="1">
      <alignment horizontal="left" vertical="top" wrapText="1"/>
    </xf>
    <xf numFmtId="0" fontId="2" fillId="2" borderId="9" xfId="0" applyFont="1" applyFill="1" applyBorder="1" applyAlignment="1" applyProtection="1">
      <alignment horizontal="left" vertical="top" wrapText="1"/>
    </xf>
    <xf numFmtId="0" fontId="2" fillId="8" borderId="9" xfId="0" applyFont="1" applyFill="1" applyBorder="1" applyAlignment="1" applyProtection="1">
      <alignment horizontal="left" vertical="top" wrapText="1"/>
    </xf>
    <xf numFmtId="0" fontId="2" fillId="0" borderId="7" xfId="0" applyFont="1" applyFill="1" applyBorder="1" applyAlignment="1" applyProtection="1">
      <alignment horizontal="left" vertical="top" wrapText="1"/>
    </xf>
    <xf numFmtId="0" fontId="2" fillId="7" borderId="3" xfId="0" applyFont="1" applyFill="1" applyBorder="1" applyAlignment="1" applyProtection="1">
      <alignment horizontal="left" vertical="top" wrapText="1"/>
    </xf>
    <xf numFmtId="0" fontId="2" fillId="7" borderId="3" xfId="0" applyFont="1" applyFill="1" applyBorder="1" applyAlignment="1" applyProtection="1">
      <alignment vertical="top" wrapText="1"/>
    </xf>
    <xf numFmtId="0" fontId="2" fillId="0" borderId="0" xfId="0" applyFont="1" applyFill="1" applyBorder="1" applyAlignment="1" applyProtection="1">
      <alignment horizontal="left" vertical="top" wrapText="1"/>
    </xf>
    <xf numFmtId="0" fontId="1" fillId="0" borderId="9" xfId="0" applyFont="1" applyFill="1" applyBorder="1" applyAlignment="1" applyProtection="1">
      <alignment horizontal="center" vertical="center"/>
    </xf>
    <xf numFmtId="0" fontId="2" fillId="7" borderId="3" xfId="0" applyFont="1" applyFill="1" applyBorder="1" applyAlignment="1" applyProtection="1">
      <alignment horizontal="left" vertical="center" wrapText="1"/>
    </xf>
    <xf numFmtId="0" fontId="0" fillId="7" borderId="3" xfId="0" applyFill="1" applyBorder="1" applyAlignment="1" applyProtection="1">
      <alignment horizontal="center"/>
    </xf>
    <xf numFmtId="0" fontId="0" fillId="0" borderId="0" xfId="0" applyFill="1" applyProtection="1"/>
    <xf numFmtId="0" fontId="2" fillId="0" borderId="0" xfId="0" applyFont="1" applyProtection="1"/>
    <xf numFmtId="0" fontId="0" fillId="7" borderId="2" xfId="0" applyFill="1" applyBorder="1" applyProtection="1"/>
    <xf numFmtId="0" fontId="2" fillId="7" borderId="4" xfId="0" applyFont="1" applyFill="1" applyBorder="1" applyProtection="1"/>
    <xf numFmtId="0" fontId="2" fillId="0" borderId="4" xfId="0" applyFont="1" applyFill="1" applyBorder="1" applyProtection="1"/>
    <xf numFmtId="0" fontId="0" fillId="4" borderId="1" xfId="0" applyFill="1" applyBorder="1" applyProtection="1"/>
    <xf numFmtId="0" fontId="2" fillId="2" borderId="9" xfId="0" applyFont="1" applyFill="1" applyBorder="1" applyAlignment="1" applyProtection="1">
      <alignment horizontal="left" vertical="top" wrapText="1"/>
      <protection locked="0"/>
    </xf>
    <xf numFmtId="0" fontId="2" fillId="2" borderId="1" xfId="0" applyFont="1" applyFill="1" applyBorder="1" applyAlignment="1" applyProtection="1">
      <alignment horizontal="left" vertical="top" wrapText="1"/>
      <protection locked="0"/>
    </xf>
    <xf numFmtId="0" fontId="2" fillId="2" borderId="7" xfId="0" applyFont="1" applyFill="1" applyBorder="1" applyAlignment="1" applyProtection="1">
      <alignment horizontal="left" vertical="top" wrapText="1"/>
      <protection locked="0"/>
    </xf>
    <xf numFmtId="0" fontId="0" fillId="3" borderId="12" xfId="0" applyFill="1" applyBorder="1" applyProtection="1"/>
    <xf numFmtId="0" fontId="1" fillId="3" borderId="12" xfId="0" applyFont="1" applyFill="1" applyBorder="1" applyAlignment="1" applyProtection="1">
      <alignment horizontal="center" vertical="center"/>
    </xf>
    <xf numFmtId="0" fontId="6" fillId="3" borderId="2" xfId="0" applyFont="1" applyFill="1" applyBorder="1" applyAlignment="1" applyProtection="1">
      <alignment horizontal="left" vertical="top"/>
    </xf>
    <xf numFmtId="0" fontId="6" fillId="17" borderId="11" xfId="0" applyFont="1" applyFill="1" applyBorder="1" applyAlignment="1" applyProtection="1">
      <alignment vertical="top"/>
    </xf>
    <xf numFmtId="0" fontId="3" fillId="17" borderId="6" xfId="0" applyFont="1" applyFill="1" applyBorder="1" applyProtection="1"/>
    <xf numFmtId="0" fontId="3" fillId="17" borderId="6" xfId="0" applyFont="1" applyFill="1" applyBorder="1" applyAlignment="1" applyProtection="1">
      <alignment horizontal="center" vertical="center"/>
    </xf>
    <xf numFmtId="0" fontId="3" fillId="17" borderId="13" xfId="0" applyFont="1" applyFill="1" applyBorder="1" applyProtection="1"/>
    <xf numFmtId="0" fontId="12" fillId="4" borderId="1" xfId="0" applyFont="1" applyFill="1" applyBorder="1" applyAlignment="1" applyProtection="1">
      <alignment horizontal="center" vertical="center"/>
    </xf>
    <xf numFmtId="0" fontId="12" fillId="0" borderId="1" xfId="0" applyFont="1" applyBorder="1" applyAlignment="1" applyProtection="1">
      <alignment horizontal="left" vertical="top" wrapText="1"/>
    </xf>
    <xf numFmtId="0" fontId="0" fillId="6" borderId="2" xfId="0" applyFill="1" applyBorder="1" applyProtection="1"/>
    <xf numFmtId="0" fontId="0" fillId="6" borderId="3" xfId="0" applyFill="1" applyBorder="1" applyProtection="1"/>
    <xf numFmtId="0" fontId="0" fillId="6" borderId="3" xfId="0" applyFill="1" applyBorder="1" applyAlignment="1" applyProtection="1">
      <alignment horizontal="center"/>
    </xf>
    <xf numFmtId="0" fontId="0" fillId="0" borderId="12" xfId="0" applyFill="1" applyBorder="1" applyProtection="1"/>
    <xf numFmtId="0" fontId="2" fillId="0" borderId="0" xfId="0" applyFont="1" applyFill="1" applyBorder="1" applyAlignment="1" applyProtection="1">
      <alignment horizontal="left" vertical="center" wrapText="1"/>
    </xf>
    <xf numFmtId="0" fontId="0" fillId="0" borderId="0" xfId="0" applyFill="1" applyBorder="1" applyProtection="1"/>
    <xf numFmtId="0" fontId="2" fillId="2" borderId="1" xfId="0" applyFont="1" applyFill="1" applyBorder="1" applyAlignment="1" applyProtection="1">
      <alignment vertical="top" wrapText="1"/>
      <protection locked="0"/>
    </xf>
    <xf numFmtId="0" fontId="13" fillId="0" borderId="0" xfId="0" applyFont="1" applyFill="1" applyBorder="1" applyAlignment="1" applyProtection="1">
      <alignment vertical="center" wrapText="1"/>
    </xf>
    <xf numFmtId="0" fontId="0" fillId="0" borderId="0" xfId="0" applyBorder="1" applyProtection="1"/>
    <xf numFmtId="0" fontId="2" fillId="14" borderId="6" xfId="0" applyFont="1" applyFill="1" applyBorder="1" applyAlignment="1" applyProtection="1">
      <alignment vertical="top" wrapText="1"/>
    </xf>
    <xf numFmtId="0" fontId="2" fillId="14" borderId="13" xfId="0" applyFont="1" applyFill="1" applyBorder="1" applyAlignment="1" applyProtection="1">
      <alignment vertical="top" wrapText="1"/>
    </xf>
    <xf numFmtId="0" fontId="2" fillId="0" borderId="0" xfId="0" applyFont="1" applyFill="1" applyBorder="1" applyAlignment="1" applyProtection="1">
      <alignment vertical="top" wrapText="1"/>
    </xf>
    <xf numFmtId="0" fontId="2" fillId="13" borderId="0" xfId="0" applyFont="1" applyFill="1" applyBorder="1" applyAlignment="1" applyProtection="1">
      <alignment vertical="top" wrapText="1"/>
    </xf>
    <xf numFmtId="0" fontId="2" fillId="13" borderId="27" xfId="0" applyFont="1" applyFill="1" applyBorder="1" applyAlignment="1" applyProtection="1">
      <alignment vertical="top" wrapText="1"/>
    </xf>
    <xf numFmtId="0" fontId="0" fillId="3" borderId="0" xfId="0" applyFill="1" applyAlignment="1" applyProtection="1">
      <alignment horizontal="center" vertical="center"/>
    </xf>
    <xf numFmtId="0" fontId="0" fillId="3" borderId="1" xfId="0" applyFill="1" applyBorder="1" applyProtection="1"/>
    <xf numFmtId="0" fontId="13" fillId="27" borderId="1" xfId="0" applyFont="1" applyFill="1" applyBorder="1" applyAlignment="1" applyProtection="1">
      <alignment horizontal="center" vertical="center" wrapText="1"/>
    </xf>
    <xf numFmtId="0" fontId="1" fillId="3" borderId="3" xfId="0" applyFont="1" applyFill="1" applyBorder="1" applyAlignment="1" applyProtection="1">
      <alignment horizontal="center" vertical="center"/>
    </xf>
    <xf numFmtId="0" fontId="5" fillId="3" borderId="3" xfId="0" applyFont="1" applyFill="1" applyBorder="1" applyAlignment="1" applyProtection="1">
      <alignment vertical="top" wrapText="1"/>
    </xf>
    <xf numFmtId="0" fontId="0" fillId="3" borderId="2" xfId="0" applyFill="1" applyBorder="1" applyProtection="1"/>
    <xf numFmtId="0" fontId="4" fillId="17" borderId="0" xfId="0" applyFont="1" applyFill="1" applyBorder="1" applyAlignment="1" applyProtection="1">
      <alignment horizontal="center" vertical="center"/>
    </xf>
    <xf numFmtId="0" fontId="6" fillId="17" borderId="3" xfId="0" applyFont="1" applyFill="1" applyBorder="1" applyAlignment="1" applyProtection="1">
      <alignment vertical="center"/>
    </xf>
    <xf numFmtId="0" fontId="13" fillId="17" borderId="9" xfId="0" applyFont="1" applyFill="1" applyBorder="1" applyAlignment="1" applyProtection="1">
      <alignment horizontal="center" vertical="center"/>
    </xf>
    <xf numFmtId="0" fontId="13" fillId="17" borderId="9" xfId="0" applyFont="1" applyFill="1" applyBorder="1" applyAlignment="1" applyProtection="1">
      <alignment horizontal="center" vertical="center" wrapText="1"/>
    </xf>
    <xf numFmtId="0" fontId="13" fillId="17" borderId="11" xfId="0" applyFont="1" applyFill="1" applyBorder="1" applyAlignment="1" applyProtection="1">
      <alignment horizontal="center" vertical="center" wrapText="1"/>
    </xf>
    <xf numFmtId="0" fontId="3" fillId="27" borderId="13" xfId="0" applyFont="1" applyFill="1" applyBorder="1" applyProtection="1"/>
    <xf numFmtId="0" fontId="0" fillId="27" borderId="1" xfId="0" applyFill="1" applyBorder="1" applyAlignment="1" applyProtection="1">
      <alignment horizontal="center" vertical="center"/>
    </xf>
    <xf numFmtId="0" fontId="1" fillId="0" borderId="1" xfId="0" applyFont="1" applyBorder="1" applyAlignment="1" applyProtection="1">
      <alignment horizontal="center" vertical="center" wrapText="1"/>
    </xf>
    <xf numFmtId="0" fontId="1" fillId="10" borderId="1" xfId="0" applyFont="1" applyFill="1" applyBorder="1" applyAlignment="1" applyProtection="1">
      <alignment horizontal="center" vertical="center" wrapText="1"/>
    </xf>
    <xf numFmtId="0" fontId="2" fillId="0" borderId="1" xfId="0" applyFont="1" applyBorder="1" applyAlignment="1" applyProtection="1">
      <alignment vertical="top" wrapText="1"/>
    </xf>
    <xf numFmtId="0" fontId="2" fillId="4" borderId="1" xfId="0" applyFont="1" applyFill="1" applyBorder="1" applyAlignment="1" applyProtection="1">
      <alignment horizontal="center" vertical="center"/>
    </xf>
    <xf numFmtId="0" fontId="2" fillId="2" borderId="2" xfId="0" applyFont="1" applyFill="1" applyBorder="1" applyAlignment="1" applyProtection="1">
      <alignment horizontal="left" vertical="top" wrapText="1"/>
    </xf>
    <xf numFmtId="0" fontId="2" fillId="24" borderId="2" xfId="0" applyFont="1" applyFill="1" applyBorder="1" applyAlignment="1" applyProtection="1">
      <alignment horizontal="left" vertical="top" wrapText="1"/>
    </xf>
    <xf numFmtId="0" fontId="2" fillId="20" borderId="7" xfId="0" applyFont="1" applyFill="1" applyBorder="1" applyAlignment="1" applyProtection="1">
      <alignment vertical="top" wrapText="1"/>
    </xf>
    <xf numFmtId="0" fontId="2" fillId="4" borderId="7" xfId="0" applyFont="1" applyFill="1" applyBorder="1" applyAlignment="1" applyProtection="1">
      <alignment horizontal="center" wrapText="1"/>
    </xf>
    <xf numFmtId="0" fontId="2" fillId="26" borderId="7" xfId="0" applyFont="1" applyFill="1" applyBorder="1" applyAlignment="1" applyProtection="1">
      <alignment vertical="top" wrapText="1"/>
    </xf>
    <xf numFmtId="0" fontId="4" fillId="25" borderId="9" xfId="0" applyFont="1" applyFill="1" applyBorder="1" applyAlignment="1" applyProtection="1">
      <alignment horizontal="center" vertical="center"/>
    </xf>
    <xf numFmtId="0" fontId="0" fillId="0" borderId="0" xfId="0" applyAlignment="1" applyProtection="1">
      <alignment horizontal="center" vertical="center"/>
    </xf>
    <xf numFmtId="0" fontId="0" fillId="0" borderId="0" xfId="0" applyFill="1" applyBorder="1" applyAlignment="1" applyProtection="1">
      <alignment vertical="top"/>
    </xf>
    <xf numFmtId="0" fontId="0" fillId="11" borderId="1" xfId="0" applyFill="1" applyBorder="1" applyAlignment="1" applyProtection="1">
      <alignment horizontal="center" vertical="center"/>
    </xf>
    <xf numFmtId="0" fontId="2" fillId="24" borderId="1" xfId="0" applyFont="1" applyFill="1" applyBorder="1" applyAlignment="1" applyProtection="1">
      <alignment horizontal="left" vertical="top" wrapText="1"/>
    </xf>
    <xf numFmtId="0" fontId="2" fillId="20" borderId="8" xfId="0" applyFont="1" applyFill="1" applyBorder="1" applyAlignment="1" applyProtection="1">
      <alignment vertical="top" wrapText="1"/>
    </xf>
    <xf numFmtId="0" fontId="2" fillId="4" borderId="8" xfId="0" applyFont="1" applyFill="1" applyBorder="1" applyAlignment="1" applyProtection="1">
      <alignment horizontal="center" wrapText="1"/>
    </xf>
    <xf numFmtId="0" fontId="2" fillId="26" borderId="8" xfId="0" applyFont="1" applyFill="1" applyBorder="1" applyAlignment="1" applyProtection="1">
      <alignment vertical="top" wrapText="1"/>
    </xf>
    <xf numFmtId="0" fontId="4" fillId="25" borderId="1" xfId="0" applyFont="1" applyFill="1" applyBorder="1" applyAlignment="1" applyProtection="1">
      <alignment horizontal="center" vertical="center"/>
    </xf>
    <xf numFmtId="0" fontId="2" fillId="26" borderId="9" xfId="0" applyFont="1" applyFill="1" applyBorder="1" applyAlignment="1" applyProtection="1">
      <alignment horizontal="center" vertical="center" wrapText="1"/>
    </xf>
    <xf numFmtId="0" fontId="6" fillId="17" borderId="2" xfId="0" applyFont="1" applyFill="1" applyBorder="1" applyAlignment="1" applyProtection="1">
      <alignment horizontal="left" vertical="top"/>
    </xf>
    <xf numFmtId="0" fontId="4" fillId="17" borderId="3" xfId="0" applyFont="1" applyFill="1" applyBorder="1" applyAlignment="1" applyProtection="1">
      <alignment horizontal="center" vertical="center" wrapText="1"/>
    </xf>
    <xf numFmtId="0" fontId="4" fillId="17" borderId="3" xfId="0" applyFont="1" applyFill="1" applyBorder="1" applyAlignment="1" applyProtection="1">
      <alignment horizontal="center" vertical="center"/>
    </xf>
    <xf numFmtId="0" fontId="3" fillId="17" borderId="3" xfId="0" applyFont="1" applyFill="1" applyBorder="1" applyAlignment="1" applyProtection="1">
      <alignment horizontal="center" vertical="center"/>
    </xf>
    <xf numFmtId="0" fontId="3" fillId="17" borderId="3" xfId="0" applyFont="1" applyFill="1" applyBorder="1" applyProtection="1"/>
    <xf numFmtId="0" fontId="3" fillId="17" borderId="3" xfId="0" applyFont="1" applyFill="1" applyBorder="1" applyAlignment="1" applyProtection="1"/>
    <xf numFmtId="0" fontId="3" fillId="17" borderId="4" xfId="0" applyFont="1" applyFill="1" applyBorder="1" applyAlignment="1" applyProtection="1"/>
    <xf numFmtId="0" fontId="2" fillId="20" borderId="7" xfId="0" applyFont="1" applyFill="1" applyBorder="1" applyAlignment="1" applyProtection="1">
      <alignment vertical="center" wrapText="1"/>
    </xf>
    <xf numFmtId="0" fontId="2" fillId="4" borderId="7" xfId="0" applyFont="1" applyFill="1" applyBorder="1" applyAlignment="1" applyProtection="1">
      <alignment vertical="center" wrapText="1"/>
    </xf>
    <xf numFmtId="0" fontId="2" fillId="26" borderId="7" xfId="0" applyFont="1" applyFill="1" applyBorder="1" applyAlignment="1" applyProtection="1">
      <alignment vertical="center" wrapText="1"/>
    </xf>
    <xf numFmtId="0" fontId="1" fillId="0" borderId="2" xfId="0" applyFont="1" applyBorder="1" applyAlignment="1" applyProtection="1">
      <alignment horizontal="center" vertical="center"/>
    </xf>
    <xf numFmtId="0" fontId="2" fillId="20" borderId="8" xfId="0" applyFont="1" applyFill="1" applyBorder="1" applyAlignment="1" applyProtection="1">
      <alignment vertical="center" wrapText="1"/>
    </xf>
    <xf numFmtId="0" fontId="2" fillId="4" borderId="8" xfId="0" applyFont="1" applyFill="1" applyBorder="1" applyAlignment="1" applyProtection="1">
      <alignment vertical="center" wrapText="1"/>
    </xf>
    <xf numFmtId="0" fontId="2" fillId="26" borderId="8" xfId="0" applyFont="1" applyFill="1" applyBorder="1" applyAlignment="1" applyProtection="1">
      <alignment vertical="center" wrapText="1"/>
    </xf>
    <xf numFmtId="0" fontId="4" fillId="25" borderId="4" xfId="0" applyFont="1" applyFill="1" applyBorder="1" applyAlignment="1" applyProtection="1">
      <alignment horizontal="center" vertical="center"/>
    </xf>
    <xf numFmtId="0" fontId="2" fillId="0" borderId="4" xfId="0" applyFont="1" applyBorder="1" applyAlignment="1" applyProtection="1">
      <alignment horizontal="left" vertical="top" wrapText="1"/>
    </xf>
    <xf numFmtId="0" fontId="6" fillId="17" borderId="3" xfId="0" applyFont="1" applyFill="1" applyBorder="1" applyAlignment="1" applyProtection="1">
      <alignment vertical="top" wrapText="1"/>
    </xf>
    <xf numFmtId="0" fontId="6" fillId="3" borderId="0" xfId="0" applyFont="1" applyFill="1" applyAlignment="1" applyProtection="1">
      <alignment horizontal="left" vertical="center"/>
    </xf>
    <xf numFmtId="0" fontId="1" fillId="3" borderId="0" xfId="0" applyFont="1" applyFill="1" applyAlignment="1" applyProtection="1">
      <alignment horizontal="center" vertical="center" wrapText="1"/>
    </xf>
    <xf numFmtId="0" fontId="4" fillId="3" borderId="0" xfId="0" applyFont="1" applyFill="1" applyAlignment="1" applyProtection="1">
      <alignment vertical="top" wrapText="1"/>
    </xf>
    <xf numFmtId="0" fontId="5" fillId="3" borderId="0" xfId="0" applyFont="1" applyFill="1" applyAlignment="1" applyProtection="1">
      <alignment vertical="top" wrapText="1"/>
    </xf>
    <xf numFmtId="0" fontId="4" fillId="17" borderId="2" xfId="0" applyFont="1" applyFill="1" applyBorder="1" applyAlignment="1" applyProtection="1">
      <alignment horizontal="center" vertical="center"/>
    </xf>
    <xf numFmtId="0" fontId="6" fillId="17" borderId="3" xfId="0" applyFont="1" applyFill="1" applyBorder="1" applyAlignment="1" applyProtection="1">
      <alignment vertical="top"/>
    </xf>
    <xf numFmtId="0" fontId="3" fillId="17" borderId="5" xfId="0" applyFont="1" applyFill="1" applyBorder="1" applyAlignment="1" applyProtection="1"/>
    <xf numFmtId="0" fontId="2" fillId="20" borderId="7" xfId="0" applyFont="1" applyFill="1" applyBorder="1" applyAlignment="1" applyProtection="1">
      <alignment horizontal="center" vertical="center"/>
    </xf>
    <xf numFmtId="0" fontId="2" fillId="4" borderId="7" xfId="0" applyFont="1" applyFill="1" applyBorder="1" applyAlignment="1" applyProtection="1">
      <alignment wrapText="1"/>
    </xf>
    <xf numFmtId="0" fontId="2" fillId="26" borderId="7" xfId="0" applyFont="1" applyFill="1" applyBorder="1" applyAlignment="1" applyProtection="1">
      <alignment horizontal="center" vertical="center"/>
    </xf>
    <xf numFmtId="0" fontId="1" fillId="11" borderId="4" xfId="0" applyFont="1" applyFill="1" applyBorder="1" applyAlignment="1" applyProtection="1">
      <alignment vertical="center"/>
    </xf>
    <xf numFmtId="0" fontId="4" fillId="25" borderId="1" xfId="0" applyFont="1" applyFill="1" applyBorder="1" applyAlignment="1" applyProtection="1">
      <alignment vertical="center"/>
    </xf>
    <xf numFmtId="0" fontId="2" fillId="20" borderId="8" xfId="0" applyFont="1" applyFill="1" applyBorder="1" applyAlignment="1" applyProtection="1">
      <alignment horizontal="center" vertical="center"/>
    </xf>
    <xf numFmtId="0" fontId="2" fillId="4" borderId="8" xfId="0" applyFont="1" applyFill="1" applyBorder="1" applyAlignment="1" applyProtection="1">
      <alignment wrapText="1"/>
    </xf>
    <xf numFmtId="0" fontId="2" fillId="26" borderId="8" xfId="0" applyFont="1" applyFill="1" applyBorder="1" applyAlignment="1" applyProtection="1">
      <alignment horizontal="center" vertical="center"/>
    </xf>
    <xf numFmtId="0" fontId="4" fillId="25" borderId="4" xfId="0" applyFont="1" applyFill="1" applyBorder="1" applyAlignment="1" applyProtection="1">
      <alignment vertical="center"/>
    </xf>
    <xf numFmtId="0" fontId="1" fillId="11" borderId="1" xfId="0" applyFont="1" applyFill="1" applyBorder="1" applyAlignment="1" applyProtection="1">
      <alignment vertical="center"/>
    </xf>
    <xf numFmtId="0" fontId="4" fillId="23" borderId="4" xfId="0" applyFont="1" applyFill="1" applyBorder="1" applyAlignment="1" applyProtection="1">
      <alignment horizontal="center" vertical="center"/>
    </xf>
    <xf numFmtId="0" fontId="1" fillId="11" borderId="1" xfId="0" applyFont="1" applyFill="1" applyBorder="1" applyAlignment="1" applyProtection="1">
      <alignment horizontal="center" vertical="center"/>
    </xf>
    <xf numFmtId="0" fontId="6" fillId="3" borderId="10" xfId="0" applyFont="1" applyFill="1" applyBorder="1" applyAlignment="1" applyProtection="1">
      <alignment horizontal="left" vertical="top"/>
    </xf>
    <xf numFmtId="0" fontId="1" fillId="3" borderId="5" xfId="0" applyFont="1" applyFill="1" applyBorder="1" applyAlignment="1" applyProtection="1">
      <alignment horizontal="center" vertical="center" wrapText="1"/>
    </xf>
    <xf numFmtId="0" fontId="4" fillId="3" borderId="5" xfId="0" applyFont="1" applyFill="1" applyBorder="1" applyAlignment="1" applyProtection="1">
      <alignment vertical="top" wrapText="1"/>
    </xf>
    <xf numFmtId="0" fontId="0" fillId="3" borderId="5" xfId="0" applyFill="1" applyBorder="1" applyProtection="1"/>
    <xf numFmtId="0" fontId="0" fillId="3" borderId="5" xfId="0" applyFill="1" applyBorder="1" applyAlignment="1" applyProtection="1">
      <alignment horizontal="center" vertical="center"/>
    </xf>
    <xf numFmtId="0" fontId="6" fillId="17" borderId="2" xfId="0" applyFont="1" applyFill="1" applyBorder="1" applyAlignment="1" applyProtection="1">
      <alignment vertical="center"/>
    </xf>
    <xf numFmtId="0" fontId="6" fillId="17" borderId="3" xfId="0" applyFont="1" applyFill="1" applyBorder="1" applyAlignment="1" applyProtection="1">
      <alignment vertical="center" wrapText="1"/>
    </xf>
    <xf numFmtId="0" fontId="0" fillId="17" borderId="3" xfId="0" applyFill="1" applyBorder="1" applyProtection="1"/>
    <xf numFmtId="0" fontId="0" fillId="17" borderId="3" xfId="0" applyFill="1" applyBorder="1" applyAlignment="1" applyProtection="1">
      <alignment horizontal="center" vertical="center"/>
    </xf>
    <xf numFmtId="0" fontId="0" fillId="17" borderId="3" xfId="0" applyFill="1" applyBorder="1" applyAlignment="1" applyProtection="1">
      <alignment vertical="top" wrapText="1"/>
    </xf>
    <xf numFmtId="0" fontId="0" fillId="17" borderId="3" xfId="0" applyFill="1" applyBorder="1" applyAlignment="1" applyProtection="1">
      <alignment vertical="top"/>
    </xf>
    <xf numFmtId="0" fontId="0" fillId="17" borderId="4" xfId="0" applyFill="1" applyBorder="1" applyAlignment="1" applyProtection="1">
      <alignment vertical="top"/>
    </xf>
    <xf numFmtId="0" fontId="1" fillId="10" borderId="9" xfId="0" applyFont="1" applyFill="1" applyBorder="1" applyAlignment="1" applyProtection="1">
      <alignment horizontal="center" vertical="center" wrapText="1"/>
    </xf>
    <xf numFmtId="0" fontId="2" fillId="0" borderId="9" xfId="0" applyFont="1" applyBorder="1" applyAlignment="1" applyProtection="1">
      <alignment vertical="top" wrapText="1"/>
    </xf>
    <xf numFmtId="0" fontId="2" fillId="20" borderId="7" xfId="0" applyFont="1" applyFill="1" applyBorder="1" applyAlignment="1" applyProtection="1">
      <alignment horizontal="left" vertical="top" wrapText="1"/>
    </xf>
    <xf numFmtId="0" fontId="2" fillId="26" borderId="7" xfId="0" applyFont="1" applyFill="1" applyBorder="1" applyAlignment="1" applyProtection="1">
      <alignment horizontal="left" vertical="top" wrapText="1"/>
    </xf>
    <xf numFmtId="0" fontId="1" fillId="11" borderId="2" xfId="0" applyFont="1" applyFill="1" applyBorder="1" applyAlignment="1" applyProtection="1">
      <alignment horizontal="center" vertical="center"/>
    </xf>
    <xf numFmtId="0" fontId="1" fillId="17" borderId="2" xfId="0" applyFont="1" applyFill="1" applyBorder="1" applyAlignment="1" applyProtection="1">
      <alignment horizontal="center" vertical="center"/>
    </xf>
    <xf numFmtId="0" fontId="1" fillId="17" borderId="3" xfId="0" applyFont="1" applyFill="1" applyBorder="1" applyAlignment="1" applyProtection="1">
      <alignment horizontal="center" vertical="center" wrapText="1"/>
    </xf>
    <xf numFmtId="0" fontId="0" fillId="17" borderId="3" xfId="0" applyFill="1" applyBorder="1" applyAlignment="1" applyProtection="1"/>
    <xf numFmtId="0" fontId="0" fillId="17" borderId="4" xfId="0" applyFill="1" applyBorder="1" applyAlignment="1" applyProtection="1"/>
    <xf numFmtId="0" fontId="0" fillId="20" borderId="7" xfId="0" applyFill="1" applyBorder="1" applyAlignment="1" applyProtection="1"/>
    <xf numFmtId="0" fontId="2" fillId="4" borderId="7" xfId="0" applyFont="1" applyFill="1" applyBorder="1" applyAlignment="1" applyProtection="1"/>
    <xf numFmtId="0" fontId="0" fillId="26" borderId="7" xfId="0" applyFill="1" applyBorder="1" applyAlignment="1" applyProtection="1"/>
    <xf numFmtId="0" fontId="2" fillId="24" borderId="7" xfId="0" applyFont="1" applyFill="1" applyBorder="1" applyAlignment="1" applyProtection="1">
      <alignment horizontal="left" vertical="top" wrapText="1"/>
    </xf>
    <xf numFmtId="0" fontId="4" fillId="25" borderId="7" xfId="0" applyFont="1" applyFill="1" applyBorder="1" applyAlignment="1" applyProtection="1">
      <alignment horizontal="center" vertical="center"/>
    </xf>
    <xf numFmtId="0" fontId="2" fillId="17" borderId="3" xfId="0" applyFont="1" applyFill="1" applyBorder="1" applyAlignment="1" applyProtection="1"/>
    <xf numFmtId="0" fontId="2" fillId="17" borderId="3" xfId="0" applyFont="1" applyFill="1" applyBorder="1" applyProtection="1"/>
    <xf numFmtId="0" fontId="2" fillId="17" borderId="3" xfId="0" applyFont="1" applyFill="1" applyBorder="1" applyAlignment="1" applyProtection="1">
      <alignment vertical="top" wrapText="1"/>
    </xf>
    <xf numFmtId="0" fontId="2" fillId="17" borderId="3" xfId="0" applyFont="1" applyFill="1" applyBorder="1" applyAlignment="1" applyProtection="1">
      <alignment horizontal="center" vertical="center"/>
    </xf>
    <xf numFmtId="0" fontId="2" fillId="17" borderId="3" xfId="0" applyFont="1" applyFill="1" applyBorder="1" applyAlignment="1" applyProtection="1">
      <alignment horizontal="left" vertical="top" wrapText="1"/>
    </xf>
    <xf numFmtId="0" fontId="2" fillId="24" borderId="9" xfId="0" applyFont="1" applyFill="1" applyBorder="1" applyAlignment="1" applyProtection="1">
      <alignment horizontal="left" vertical="top" wrapText="1"/>
    </xf>
    <xf numFmtId="0" fontId="1" fillId="11" borderId="11" xfId="0" applyFont="1" applyFill="1" applyBorder="1" applyAlignment="1" applyProtection="1">
      <alignment horizontal="center" vertical="center"/>
    </xf>
    <xf numFmtId="0" fontId="2" fillId="3" borderId="8" xfId="0" applyFont="1" applyFill="1" applyBorder="1" applyAlignment="1" applyProtection="1"/>
    <xf numFmtId="0" fontId="2" fillId="3" borderId="8" xfId="0" applyFont="1" applyFill="1" applyBorder="1" applyAlignment="1" applyProtection="1">
      <alignment vertical="top" wrapText="1"/>
    </xf>
    <xf numFmtId="0" fontId="0" fillId="3" borderId="7" xfId="0" applyFill="1" applyBorder="1" applyProtection="1"/>
    <xf numFmtId="0" fontId="0" fillId="3" borderId="10" xfId="0" applyFill="1" applyBorder="1" applyProtection="1"/>
    <xf numFmtId="0" fontId="0" fillId="20" borderId="8" xfId="0" applyFill="1" applyBorder="1" applyAlignment="1" applyProtection="1"/>
    <xf numFmtId="0" fontId="2" fillId="4" borderId="8" xfId="0" applyFont="1" applyFill="1" applyBorder="1" applyProtection="1"/>
    <xf numFmtId="0" fontId="0" fillId="26" borderId="8" xfId="0" applyFill="1" applyBorder="1" applyAlignment="1" applyProtection="1"/>
    <xf numFmtId="0" fontId="1" fillId="7" borderId="1" xfId="0" applyFont="1" applyFill="1" applyBorder="1" applyAlignment="1" applyProtection="1">
      <alignment horizontal="center" vertical="center"/>
    </xf>
    <xf numFmtId="0" fontId="0" fillId="7" borderId="1" xfId="0" applyFill="1" applyBorder="1" applyAlignment="1" applyProtection="1">
      <alignment vertical="top" wrapText="1"/>
    </xf>
    <xf numFmtId="0" fontId="0" fillId="7" borderId="1" xfId="0" applyFill="1" applyBorder="1" applyProtection="1"/>
    <xf numFmtId="0" fontId="0" fillId="7" borderId="1" xfId="0" applyFill="1" applyBorder="1" applyAlignment="1" applyProtection="1">
      <alignment horizontal="center" vertical="center"/>
    </xf>
    <xf numFmtId="0" fontId="0" fillId="7" borderId="10" xfId="0" applyFill="1" applyBorder="1" applyProtection="1"/>
    <xf numFmtId="0" fontId="0" fillId="7" borderId="28" xfId="0" applyFill="1" applyBorder="1" applyProtection="1"/>
    <xf numFmtId="0" fontId="0" fillId="7" borderId="11" xfId="0" applyFill="1" applyBorder="1" applyProtection="1"/>
    <xf numFmtId="0" fontId="0" fillId="7" borderId="13" xfId="0" applyFill="1" applyBorder="1" applyProtection="1"/>
    <xf numFmtId="0" fontId="1" fillId="0" borderId="0" xfId="0" applyFont="1" applyFill="1" applyBorder="1" applyAlignment="1" applyProtection="1">
      <alignment horizontal="center" vertical="center"/>
    </xf>
    <xf numFmtId="0" fontId="0" fillId="0" borderId="0" xfId="0" applyFill="1" applyBorder="1" applyAlignment="1" applyProtection="1">
      <alignment vertical="top" wrapText="1"/>
    </xf>
    <xf numFmtId="0" fontId="6" fillId="5" borderId="11" xfId="0" applyFont="1" applyFill="1" applyBorder="1" applyAlignment="1" applyProtection="1">
      <alignment vertical="center"/>
    </xf>
    <xf numFmtId="0" fontId="6" fillId="5" borderId="6" xfId="0" applyFont="1" applyFill="1" applyBorder="1" applyAlignment="1" applyProtection="1">
      <alignment vertical="center"/>
    </xf>
    <xf numFmtId="0" fontId="6" fillId="5" borderId="0" xfId="0" applyFont="1" applyFill="1" applyBorder="1" applyAlignment="1" applyProtection="1">
      <alignment vertical="center"/>
    </xf>
    <xf numFmtId="0" fontId="15" fillId="0" borderId="0" xfId="0" applyFont="1" applyFill="1" applyBorder="1" applyProtection="1"/>
    <xf numFmtId="0" fontId="2" fillId="0" borderId="0" xfId="0" applyFont="1" applyFill="1" applyBorder="1" applyAlignment="1" applyProtection="1">
      <alignment vertical="center" wrapText="1"/>
    </xf>
    <xf numFmtId="0" fontId="1" fillId="18" borderId="1" xfId="0" applyFont="1" applyFill="1" applyBorder="1" applyAlignment="1" applyProtection="1">
      <alignment horizontal="center" vertical="center" wrapText="1"/>
    </xf>
    <xf numFmtId="0" fontId="2" fillId="19" borderId="1" xfId="0" applyFont="1" applyFill="1" applyBorder="1" applyAlignment="1" applyProtection="1">
      <alignment horizontal="left" vertical="top" wrapText="1"/>
    </xf>
    <xf numFmtId="0" fontId="1" fillId="3" borderId="1" xfId="0" applyFont="1" applyFill="1" applyBorder="1" applyAlignment="1" applyProtection="1">
      <alignment horizontal="center" vertical="center"/>
    </xf>
    <xf numFmtId="0" fontId="1" fillId="3" borderId="1" xfId="0" applyFont="1" applyFill="1" applyBorder="1" applyAlignment="1" applyProtection="1">
      <alignment horizontal="center" vertical="center" wrapText="1"/>
    </xf>
    <xf numFmtId="0" fontId="2" fillId="3" borderId="1" xfId="0" applyFont="1" applyFill="1" applyBorder="1" applyAlignment="1" applyProtection="1">
      <alignment vertical="top" wrapText="1"/>
    </xf>
    <xf numFmtId="0" fontId="0" fillId="3" borderId="1" xfId="0" applyFill="1" applyBorder="1" applyAlignment="1" applyProtection="1">
      <alignment horizontal="center" vertical="center"/>
    </xf>
    <xf numFmtId="0" fontId="0" fillId="7" borderId="5" xfId="0" applyFill="1" applyBorder="1" applyProtection="1"/>
    <xf numFmtId="0" fontId="0" fillId="9" borderId="1" xfId="0" applyFill="1" applyBorder="1" applyAlignment="1" applyProtection="1"/>
    <xf numFmtId="0" fontId="0" fillId="9" borderId="5" xfId="0" applyFill="1" applyBorder="1" applyAlignment="1" applyProtection="1"/>
    <xf numFmtId="0" fontId="0" fillId="9" borderId="28" xfId="0" applyFill="1" applyBorder="1" applyAlignment="1" applyProtection="1"/>
    <xf numFmtId="0" fontId="0" fillId="7" borderId="0" xfId="0" applyFill="1" applyProtection="1"/>
    <xf numFmtId="0" fontId="0" fillId="9" borderId="1" xfId="0" applyFill="1" applyBorder="1" applyAlignment="1" applyProtection="1">
      <alignment vertical="top" wrapText="1"/>
    </xf>
    <xf numFmtId="0" fontId="0" fillId="9" borderId="2" xfId="0" applyFill="1" applyBorder="1" applyProtection="1"/>
    <xf numFmtId="0" fontId="0" fillId="9" borderId="3" xfId="0" applyFill="1" applyBorder="1" applyProtection="1"/>
    <xf numFmtId="0" fontId="0" fillId="9" borderId="4" xfId="0" applyFill="1" applyBorder="1" applyProtection="1"/>
    <xf numFmtId="0" fontId="0" fillId="9" borderId="1" xfId="0" applyFill="1" applyBorder="1" applyAlignment="1" applyProtection="1">
      <alignment horizontal="center" vertical="center"/>
    </xf>
    <xf numFmtId="0" fontId="0" fillId="9" borderId="2" xfId="0" applyFill="1" applyBorder="1" applyAlignment="1" applyProtection="1"/>
    <xf numFmtId="0" fontId="0" fillId="9" borderId="4" xfId="0" applyFill="1" applyBorder="1" applyAlignment="1" applyProtection="1"/>
    <xf numFmtId="0" fontId="0" fillId="4" borderId="0" xfId="0" applyFill="1" applyProtection="1"/>
    <xf numFmtId="0" fontId="1" fillId="0" borderId="0" xfId="0" applyFont="1" applyAlignment="1" applyProtection="1">
      <alignment horizontal="center" vertical="center"/>
    </xf>
    <xf numFmtId="0" fontId="0" fillId="0" borderId="0" xfId="0" applyAlignment="1" applyProtection="1">
      <alignment vertical="top" wrapText="1"/>
    </xf>
    <xf numFmtId="0" fontId="2" fillId="4" borderId="1" xfId="0" applyFont="1" applyFill="1" applyBorder="1" applyAlignment="1" applyProtection="1">
      <alignment horizontal="center"/>
    </xf>
    <xf numFmtId="0" fontId="2" fillId="20" borderId="9" xfId="0" applyFont="1" applyFill="1" applyBorder="1" applyAlignment="1" applyProtection="1">
      <alignment horizontal="center" vertical="center" wrapText="1"/>
      <protection locked="0"/>
    </xf>
    <xf numFmtId="0" fontId="16" fillId="0" borderId="0" xfId="0" applyFont="1" applyAlignment="1" applyProtection="1">
      <alignment vertical="center"/>
    </xf>
    <xf numFmtId="0" fontId="18" fillId="0" borderId="0" xfId="0" applyFont="1" applyAlignment="1" applyProtection="1">
      <alignment vertical="center"/>
    </xf>
    <xf numFmtId="0" fontId="19" fillId="0" borderId="0" xfId="0" applyFont="1" applyAlignment="1" applyProtection="1">
      <alignment vertical="center"/>
    </xf>
    <xf numFmtId="0" fontId="18" fillId="0" borderId="0" xfId="0" applyFont="1" applyProtection="1"/>
    <xf numFmtId="0" fontId="0" fillId="0" borderId="0" xfId="0" applyBorder="1" applyAlignment="1">
      <alignment vertical="top" wrapText="1"/>
    </xf>
    <xf numFmtId="0" fontId="0" fillId="0" borderId="0" xfId="0" applyProtection="1">
      <protection locked="0"/>
    </xf>
    <xf numFmtId="0" fontId="2" fillId="26" borderId="7" xfId="0" applyFont="1" applyFill="1" applyBorder="1" applyAlignment="1" applyProtection="1">
      <alignment vertical="top" wrapText="1"/>
    </xf>
    <xf numFmtId="0" fontId="2" fillId="26" borderId="8" xfId="0" applyFont="1" applyFill="1" applyBorder="1" applyAlignment="1" applyProtection="1">
      <alignment vertical="top" wrapText="1"/>
    </xf>
    <xf numFmtId="0" fontId="2" fillId="26" borderId="9" xfId="0" applyFont="1" applyFill="1" applyBorder="1" applyAlignment="1" applyProtection="1">
      <alignment vertical="top" wrapText="1"/>
    </xf>
    <xf numFmtId="0" fontId="2" fillId="20" borderId="7" xfId="0" applyFont="1" applyFill="1" applyBorder="1" applyAlignment="1" applyProtection="1">
      <alignment vertical="top" wrapText="1"/>
      <protection locked="0"/>
    </xf>
    <xf numFmtId="0" fontId="2" fillId="20" borderId="8" xfId="0" applyFont="1" applyFill="1" applyBorder="1" applyAlignment="1" applyProtection="1">
      <alignment vertical="top" wrapText="1"/>
      <protection locked="0"/>
    </xf>
    <xf numFmtId="0" fontId="2" fillId="20" borderId="9" xfId="0" applyFont="1" applyFill="1" applyBorder="1" applyAlignment="1" applyProtection="1">
      <alignment vertical="top" wrapText="1"/>
      <protection locked="0"/>
    </xf>
    <xf numFmtId="0" fontId="2" fillId="20" borderId="7" xfId="0" applyFont="1" applyFill="1" applyBorder="1" applyAlignment="1" applyProtection="1">
      <alignment wrapText="1"/>
      <protection locked="0"/>
    </xf>
    <xf numFmtId="0" fontId="2" fillId="20" borderId="8" xfId="0" applyFont="1" applyFill="1" applyBorder="1" applyAlignment="1" applyProtection="1">
      <alignment wrapText="1"/>
      <protection locked="0"/>
    </xf>
    <xf numFmtId="0" fontId="2" fillId="26" borderId="8" xfId="0" applyFont="1" applyFill="1" applyBorder="1" applyAlignment="1" applyProtection="1">
      <alignment wrapText="1"/>
    </xf>
    <xf numFmtId="0" fontId="2" fillId="26" borderId="7" xfId="0" applyFont="1" applyFill="1" applyBorder="1" applyAlignment="1" applyProtection="1">
      <alignment wrapText="1"/>
    </xf>
    <xf numFmtId="0" fontId="12" fillId="2" borderId="1" xfId="0" applyFont="1" applyFill="1" applyBorder="1" applyAlignment="1" applyProtection="1">
      <alignment horizontal="left" vertical="top" wrapText="1"/>
    </xf>
    <xf numFmtId="0" fontId="12" fillId="8" borderId="1" xfId="0" applyFont="1" applyFill="1" applyBorder="1" applyAlignment="1" applyProtection="1">
      <alignment horizontal="left" vertical="top" wrapText="1"/>
    </xf>
    <xf numFmtId="0" fontId="2" fillId="13" borderId="5" xfId="0" applyFont="1" applyFill="1" applyBorder="1" applyAlignment="1" applyProtection="1">
      <alignment vertical="top"/>
    </xf>
    <xf numFmtId="0" fontId="2" fillId="14" borderId="3" xfId="0" applyFont="1" applyFill="1" applyBorder="1" applyAlignment="1" applyProtection="1">
      <alignment vertical="top" wrapText="1"/>
    </xf>
    <xf numFmtId="0" fontId="2" fillId="13" borderId="5" xfId="0" applyFont="1" applyFill="1" applyBorder="1" applyAlignment="1" applyProtection="1">
      <alignment vertical="top" wrapText="1"/>
    </xf>
    <xf numFmtId="0" fontId="2" fillId="13" borderId="0" xfId="0" applyFont="1" applyFill="1" applyBorder="1" applyAlignment="1" applyProtection="1">
      <alignment vertical="top" wrapText="1"/>
    </xf>
    <xf numFmtId="0" fontId="0" fillId="2" borderId="0" xfId="0" applyFill="1" applyProtection="1">
      <protection locked="0"/>
    </xf>
    <xf numFmtId="0" fontId="1" fillId="7" borderId="15" xfId="0" applyFont="1" applyFill="1" applyBorder="1" applyAlignment="1" applyProtection="1">
      <alignment horizontal="center" vertical="center" wrapText="1"/>
    </xf>
    <xf numFmtId="0" fontId="1" fillId="7" borderId="17" xfId="0" applyFont="1" applyFill="1" applyBorder="1" applyAlignment="1" applyProtection="1">
      <alignment horizontal="center" vertical="center" wrapText="1"/>
    </xf>
    <xf numFmtId="0" fontId="1" fillId="7" borderId="18" xfId="0" applyFont="1" applyFill="1" applyBorder="1" applyAlignment="1" applyProtection="1">
      <alignment horizontal="center" vertical="center" wrapText="1"/>
    </xf>
    <xf numFmtId="0" fontId="1" fillId="7" borderId="19" xfId="0" applyFont="1" applyFill="1" applyBorder="1" applyAlignment="1" applyProtection="1">
      <alignment horizontal="center" vertical="center" wrapText="1"/>
    </xf>
    <xf numFmtId="0" fontId="1" fillId="7" borderId="20" xfId="0" applyFont="1" applyFill="1" applyBorder="1" applyAlignment="1" applyProtection="1">
      <alignment horizontal="center" vertical="center" wrapText="1"/>
    </xf>
    <xf numFmtId="0" fontId="1" fillId="7" borderId="22" xfId="0" applyFont="1" applyFill="1" applyBorder="1" applyAlignment="1" applyProtection="1">
      <alignment horizontal="center" vertical="center" wrapText="1"/>
    </xf>
    <xf numFmtId="0" fontId="9" fillId="28" borderId="23" xfId="0" applyFont="1" applyFill="1" applyBorder="1" applyAlignment="1" applyProtection="1">
      <alignment horizontal="center" vertical="center" wrapText="1"/>
    </xf>
    <xf numFmtId="0" fontId="9" fillId="28" borderId="24" xfId="0" applyFont="1" applyFill="1" applyBorder="1" applyAlignment="1" applyProtection="1">
      <alignment horizontal="center" vertical="center" wrapText="1"/>
    </xf>
    <xf numFmtId="0" fontId="9" fillId="28" borderId="25" xfId="0" applyFont="1" applyFill="1" applyBorder="1" applyAlignment="1" applyProtection="1">
      <alignment horizontal="center" vertical="center" wrapText="1"/>
    </xf>
    <xf numFmtId="0" fontId="1" fillId="15" borderId="23" xfId="0" applyFont="1" applyFill="1" applyBorder="1" applyAlignment="1" applyProtection="1">
      <alignment horizontal="center" vertical="center"/>
    </xf>
    <xf numFmtId="0" fontId="1" fillId="15" borderId="24" xfId="0" applyFont="1" applyFill="1" applyBorder="1" applyAlignment="1" applyProtection="1">
      <alignment horizontal="center" vertical="center"/>
    </xf>
    <xf numFmtId="0" fontId="1" fillId="15" borderId="25" xfId="0" applyFont="1" applyFill="1" applyBorder="1" applyAlignment="1" applyProtection="1">
      <alignment horizontal="center" vertical="center"/>
    </xf>
    <xf numFmtId="0" fontId="1" fillId="0" borderId="23"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0" fontId="1" fillId="0" borderId="25" xfId="0" applyFont="1" applyFill="1" applyBorder="1" applyAlignment="1" applyProtection="1">
      <alignment horizontal="center" vertical="center" wrapText="1"/>
    </xf>
    <xf numFmtId="0" fontId="1" fillId="16" borderId="15" xfId="0" applyFont="1" applyFill="1" applyBorder="1" applyAlignment="1" applyProtection="1">
      <alignment horizontal="center" vertical="center" wrapText="1"/>
    </xf>
    <xf numFmtId="0" fontId="1" fillId="16" borderId="16" xfId="0" applyFont="1" applyFill="1" applyBorder="1" applyAlignment="1" applyProtection="1">
      <alignment horizontal="center" vertical="center" wrapText="1"/>
    </xf>
    <xf numFmtId="0" fontId="1" fillId="16" borderId="17" xfId="0" applyFont="1" applyFill="1" applyBorder="1" applyAlignment="1" applyProtection="1">
      <alignment horizontal="center" vertical="center" wrapText="1"/>
    </xf>
    <xf numFmtId="0" fontId="1" fillId="7" borderId="23" xfId="0" applyFont="1" applyFill="1" applyBorder="1" applyAlignment="1" applyProtection="1">
      <alignment horizontal="left" vertical="center" wrapText="1"/>
    </xf>
    <xf numFmtId="0" fontId="1" fillId="7" borderId="25" xfId="0" applyFont="1" applyFill="1" applyBorder="1" applyAlignment="1" applyProtection="1">
      <alignment horizontal="left" vertical="center" wrapText="1"/>
    </xf>
    <xf numFmtId="0" fontId="13" fillId="7" borderId="1" xfId="0" applyFont="1" applyFill="1" applyBorder="1" applyAlignment="1" applyProtection="1">
      <alignment horizontal="left"/>
    </xf>
    <xf numFmtId="0" fontId="2" fillId="7" borderId="1" xfId="0" applyFont="1" applyFill="1" applyBorder="1" applyAlignment="1" applyProtection="1">
      <alignment horizontal="left"/>
    </xf>
    <xf numFmtId="0" fontId="2" fillId="14" borderId="1" xfId="0" applyFont="1" applyFill="1" applyBorder="1" applyAlignment="1" applyProtection="1">
      <alignment horizontal="left" vertical="top" wrapText="1"/>
    </xf>
    <xf numFmtId="0" fontId="2" fillId="14" borderId="1" xfId="0" applyFont="1" applyFill="1" applyBorder="1" applyAlignment="1" applyProtection="1">
      <alignment horizontal="left" vertical="top"/>
    </xf>
    <xf numFmtId="0" fontId="2" fillId="13" borderId="1" xfId="0" applyFont="1" applyFill="1" applyBorder="1" applyAlignment="1" applyProtection="1">
      <alignment horizontal="left" vertical="top" wrapText="1"/>
    </xf>
    <xf numFmtId="0" fontId="2" fillId="13" borderId="1" xfId="0" applyFont="1" applyFill="1" applyBorder="1" applyAlignment="1" applyProtection="1">
      <alignment horizontal="left" vertical="top"/>
    </xf>
    <xf numFmtId="0" fontId="0" fillId="7" borderId="3" xfId="0" applyFill="1" applyBorder="1" applyAlignment="1" applyProtection="1">
      <alignment horizontal="center"/>
    </xf>
    <xf numFmtId="0" fontId="0" fillId="7" borderId="4" xfId="0" applyFill="1" applyBorder="1" applyAlignment="1" applyProtection="1">
      <alignment horizontal="center"/>
    </xf>
    <xf numFmtId="0" fontId="0" fillId="3" borderId="1" xfId="0" applyFill="1" applyBorder="1" applyAlignment="1" applyProtection="1">
      <alignment horizontal="center"/>
    </xf>
    <xf numFmtId="0" fontId="0" fillId="9" borderId="2" xfId="0" applyFill="1" applyBorder="1" applyProtection="1"/>
    <xf numFmtId="0" fontId="0" fillId="9" borderId="3" xfId="0" applyFill="1" applyBorder="1" applyProtection="1"/>
    <xf numFmtId="0" fontId="0" fillId="9" borderId="4" xfId="0" applyFill="1" applyBorder="1" applyProtection="1"/>
    <xf numFmtId="0" fontId="0" fillId="7" borderId="2" xfId="0" applyFill="1" applyBorder="1" applyProtection="1"/>
    <xf numFmtId="0" fontId="0" fillId="7" borderId="3" xfId="0" applyFill="1" applyBorder="1" applyProtection="1"/>
    <xf numFmtId="0" fontId="0" fillId="7" borderId="4" xfId="0" applyFill="1" applyBorder="1" applyProtection="1"/>
    <xf numFmtId="0" fontId="2" fillId="0" borderId="1" xfId="0" applyFont="1" applyBorder="1" applyAlignment="1" applyProtection="1">
      <alignment horizontal="left" vertical="top" wrapText="1"/>
    </xf>
    <xf numFmtId="0" fontId="2" fillId="19" borderId="2" xfId="0" applyFont="1" applyFill="1" applyBorder="1" applyAlignment="1" applyProtection="1">
      <alignment horizontal="left" vertical="top" wrapText="1"/>
    </xf>
    <xf numFmtId="0" fontId="2" fillId="19" borderId="4" xfId="0" applyFont="1" applyFill="1" applyBorder="1" applyAlignment="1" applyProtection="1">
      <alignment horizontal="left" vertical="top" wrapText="1"/>
    </xf>
    <xf numFmtId="0" fontId="2" fillId="8" borderId="2" xfId="0" applyFont="1" applyFill="1" applyBorder="1" applyAlignment="1" applyProtection="1">
      <alignment horizontal="left" vertical="top" wrapText="1"/>
    </xf>
    <xf numFmtId="0" fontId="2" fillId="8" borderId="4" xfId="0" applyFont="1" applyFill="1" applyBorder="1" applyAlignment="1" applyProtection="1">
      <alignment horizontal="left" vertical="top" wrapText="1"/>
    </xf>
    <xf numFmtId="0" fontId="0" fillId="21" borderId="2" xfId="0" applyFill="1" applyBorder="1" applyAlignment="1" applyProtection="1">
      <alignment horizontal="left" vertical="top" wrapText="1"/>
    </xf>
    <xf numFmtId="0" fontId="0" fillId="21" borderId="4" xfId="0" applyFill="1" applyBorder="1" applyAlignment="1" applyProtection="1">
      <alignment horizontal="left" vertical="top" wrapText="1"/>
    </xf>
    <xf numFmtId="0" fontId="2" fillId="21" borderId="2" xfId="0" applyFont="1" applyFill="1" applyBorder="1" applyAlignment="1" applyProtection="1">
      <alignment horizontal="left" vertical="top" wrapText="1"/>
    </xf>
    <xf numFmtId="0" fontId="2" fillId="21" borderId="4" xfId="0" applyFont="1" applyFill="1" applyBorder="1" applyAlignment="1" applyProtection="1">
      <alignment horizontal="left" vertical="top" wrapText="1"/>
    </xf>
    <xf numFmtId="0" fontId="2" fillId="22" borderId="2" xfId="0" applyFont="1" applyFill="1" applyBorder="1" applyAlignment="1" applyProtection="1">
      <alignment horizontal="left" vertical="top" wrapText="1"/>
    </xf>
    <xf numFmtId="0" fontId="2" fillId="22" borderId="4" xfId="0" applyFont="1" applyFill="1" applyBorder="1" applyAlignment="1" applyProtection="1">
      <alignment horizontal="left" vertical="top" wrapText="1"/>
    </xf>
    <xf numFmtId="0" fontId="2" fillId="22" borderId="2" xfId="0" applyFont="1" applyFill="1" applyBorder="1" applyAlignment="1" applyProtection="1">
      <alignment vertical="top" wrapText="1"/>
    </xf>
    <xf numFmtId="0" fontId="2" fillId="22" borderId="4" xfId="0" applyFont="1" applyFill="1" applyBorder="1" applyAlignment="1" applyProtection="1">
      <alignment vertical="top" wrapText="1"/>
    </xf>
    <xf numFmtId="0" fontId="1" fillId="11" borderId="7" xfId="0" applyFont="1" applyFill="1" applyBorder="1" applyAlignment="1" applyProtection="1">
      <alignment horizontal="center" vertical="center"/>
    </xf>
    <xf numFmtId="0" fontId="1" fillId="11" borderId="9" xfId="0" applyFont="1" applyFill="1" applyBorder="1" applyAlignment="1" applyProtection="1">
      <alignment horizontal="center" vertical="center"/>
    </xf>
    <xf numFmtId="0" fontId="1" fillId="11" borderId="8" xfId="0" applyFont="1" applyFill="1" applyBorder="1" applyAlignment="1" applyProtection="1">
      <alignment horizontal="center" vertical="center"/>
    </xf>
    <xf numFmtId="0" fontId="2" fillId="17" borderId="2" xfId="0" applyFont="1" applyFill="1" applyBorder="1" applyAlignment="1" applyProtection="1">
      <alignment horizontal="center" vertical="center" wrapText="1"/>
    </xf>
    <xf numFmtId="0" fontId="2" fillId="17" borderId="4" xfId="0" applyFont="1" applyFill="1" applyBorder="1" applyAlignment="1" applyProtection="1">
      <alignment horizontal="center" vertical="center" wrapText="1"/>
    </xf>
    <xf numFmtId="0" fontId="2" fillId="17" borderId="3" xfId="0" applyFont="1" applyFill="1" applyBorder="1" applyAlignment="1" applyProtection="1">
      <alignment horizontal="center" vertical="center" wrapText="1"/>
    </xf>
    <xf numFmtId="0" fontId="2" fillId="17" borderId="1" xfId="0" applyFont="1" applyFill="1" applyBorder="1" applyAlignment="1" applyProtection="1">
      <alignment horizontal="center" vertical="center" wrapText="1"/>
    </xf>
    <xf numFmtId="0" fontId="2" fillId="26" borderId="7" xfId="0" applyFont="1" applyFill="1" applyBorder="1" applyAlignment="1" applyProtection="1">
      <alignment horizontal="left" vertical="top" wrapText="1"/>
    </xf>
    <xf numFmtId="0" fontId="2" fillId="26" borderId="8" xfId="0" applyFont="1" applyFill="1" applyBorder="1" applyAlignment="1" applyProtection="1">
      <alignment horizontal="left" vertical="top" wrapText="1"/>
    </xf>
    <xf numFmtId="0" fontId="2" fillId="26" borderId="9" xfId="0" applyFont="1" applyFill="1" applyBorder="1" applyAlignment="1" applyProtection="1">
      <alignment horizontal="left" vertical="top" wrapText="1"/>
    </xf>
    <xf numFmtId="0" fontId="2" fillId="26" borderId="7" xfId="0" applyFont="1" applyFill="1" applyBorder="1" applyAlignment="1" applyProtection="1">
      <alignment vertical="top" wrapText="1"/>
    </xf>
    <xf numFmtId="0" fontId="2" fillId="26" borderId="9" xfId="0" applyFont="1" applyFill="1" applyBorder="1" applyAlignment="1" applyProtection="1">
      <alignment vertical="top" wrapText="1"/>
    </xf>
    <xf numFmtId="0" fontId="2" fillId="20" borderId="7" xfId="0" applyFont="1" applyFill="1" applyBorder="1" applyAlignment="1" applyProtection="1">
      <alignment vertical="top" wrapText="1"/>
    </xf>
    <xf numFmtId="0" fontId="2" fillId="20" borderId="9" xfId="0" applyFont="1" applyFill="1" applyBorder="1" applyAlignment="1" applyProtection="1">
      <alignment vertical="top" wrapText="1"/>
    </xf>
    <xf numFmtId="0" fontId="0" fillId="27" borderId="6" xfId="0" applyFill="1" applyBorder="1" applyAlignment="1" applyProtection="1">
      <alignment horizontal="center"/>
    </xf>
    <xf numFmtId="0" fontId="2" fillId="20" borderId="7" xfId="0" applyFont="1" applyFill="1" applyBorder="1" applyAlignment="1" applyProtection="1">
      <alignment horizontal="left" vertical="top" wrapText="1"/>
    </xf>
    <xf numFmtId="0" fontId="2" fillId="20" borderId="8" xfId="0" applyFont="1" applyFill="1" applyBorder="1" applyAlignment="1" applyProtection="1">
      <alignment horizontal="left" vertical="top" wrapText="1"/>
    </xf>
    <xf numFmtId="0" fontId="2" fillId="20" borderId="9" xfId="0" applyFont="1" applyFill="1" applyBorder="1" applyAlignment="1" applyProtection="1">
      <alignment horizontal="left" vertical="top" wrapText="1"/>
    </xf>
    <xf numFmtId="0" fontId="2" fillId="20" borderId="8" xfId="0" applyFont="1" applyFill="1" applyBorder="1" applyAlignment="1" applyProtection="1">
      <alignment vertical="top" wrapText="1"/>
    </xf>
    <xf numFmtId="0" fontId="2" fillId="26" borderId="8" xfId="0" applyFont="1" applyFill="1" applyBorder="1" applyAlignment="1" applyProtection="1">
      <alignment vertical="top" wrapText="1"/>
    </xf>
    <xf numFmtId="0" fontId="13" fillId="12" borderId="6" xfId="0" applyFont="1" applyFill="1" applyBorder="1" applyAlignment="1" applyProtection="1">
      <alignment vertical="center" wrapText="1"/>
    </xf>
    <xf numFmtId="0" fontId="13" fillId="12" borderId="13" xfId="0" applyFont="1" applyFill="1" applyBorder="1" applyAlignment="1" applyProtection="1">
      <alignment vertical="center" wrapText="1"/>
    </xf>
    <xf numFmtId="0" fontId="2" fillId="14" borderId="3" xfId="0" applyFont="1" applyFill="1" applyBorder="1" applyAlignment="1" applyProtection="1">
      <alignment horizontal="left" vertical="top" wrapText="1"/>
    </xf>
    <xf numFmtId="0" fontId="2" fillId="13" borderId="5" xfId="0" applyFont="1" applyFill="1" applyBorder="1" applyAlignment="1" applyProtection="1">
      <alignment horizontal="left" vertical="top" wrapText="1"/>
    </xf>
    <xf numFmtId="0" fontId="2" fillId="13" borderId="0" xfId="0" applyFont="1" applyFill="1" applyBorder="1" applyAlignment="1" applyProtection="1">
      <alignment horizontal="left" vertical="top" wrapText="1"/>
    </xf>
    <xf numFmtId="0" fontId="0" fillId="0" borderId="0" xfId="0" applyAlignment="1" applyProtection="1">
      <alignment horizontal="left" vertical="top" wrapText="1"/>
      <protection locked="0"/>
    </xf>
    <xf numFmtId="0" fontId="0" fillId="0" borderId="0" xfId="0" applyBorder="1" applyAlignment="1">
      <alignment horizontal="center" vertical="center"/>
    </xf>
  </cellXfs>
  <cellStyles count="1">
    <cellStyle name="Normal" xfId="0" builtinId="0"/>
  </cellStyles>
  <dxfs count="0"/>
  <tableStyles count="0" defaultTableStyle="TableStyleMedium2" defaultPivotStyle="PivotStyleLight16"/>
  <colors>
    <mruColors>
      <color rgb="FFD6FEFB"/>
      <color rgb="FFB8FEFB"/>
      <color rgb="FF99FDF8"/>
      <color rgb="FFFFFF99"/>
      <color rgb="FFFF9966"/>
      <color rgb="FFFD8DE5"/>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106680</xdr:rowOff>
    </xdr:from>
    <xdr:to>
      <xdr:col>0</xdr:col>
      <xdr:colOff>2672063</xdr:colOff>
      <xdr:row>0</xdr:row>
      <xdr:rowOff>838200</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300" y="106680"/>
          <a:ext cx="2557763" cy="73152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ebra.marquez\Desktop\9.1.18\Math%20Drafts\F.4%20grade%20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Instructional%20Material/2018%20Adoption%20K-12%20Science%20&amp;%20Art/96_Rubrics/Science%20drafts/FINAL%20Form%20F%20-%20Unlocked/2018_Form%20F.4%20Science%20Grade%204_U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Sec 1 NM Standards &amp; Benchmarks"/>
      <sheetName val="Sec 2 other relevant criteria"/>
      <sheetName val="Sheet2"/>
    </sheetNames>
    <sheetDataSet>
      <sheetData sheetId="0"/>
      <sheetData sheetId="1"/>
      <sheetData sheetId="2"/>
      <sheetData sheetId="3">
        <row r="1">
          <cell r="A1">
            <v>3</v>
          </cell>
          <cell r="C1" t="str">
            <v>YES L3</v>
          </cell>
        </row>
        <row r="2">
          <cell r="A2">
            <v>2</v>
          </cell>
          <cell r="C2" t="str">
            <v>YES L2</v>
          </cell>
        </row>
        <row r="3">
          <cell r="A3">
            <v>1</v>
          </cell>
          <cell r="C3" t="str">
            <v>YES L1</v>
          </cell>
        </row>
        <row r="4">
          <cell r="A4">
            <v>0</v>
          </cell>
          <cell r="C4" t="str">
            <v>NO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Section 1"/>
      <sheetName val="Section 2"/>
      <sheetName val="Sheet1"/>
    </sheetNames>
    <sheetDataSet>
      <sheetData sheetId="0"/>
      <sheetData sheetId="1">
        <row r="102">
          <cell r="I102">
            <v>0</v>
          </cell>
        </row>
      </sheetData>
      <sheetData sheetId="2">
        <row r="33">
          <cell r="F33">
            <v>0</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tabSelected="1" workbookViewId="0">
      <selection activeCell="B3" sqref="B3"/>
    </sheetView>
  </sheetViews>
  <sheetFormatPr defaultRowHeight="15" x14ac:dyDescent="0.25"/>
  <cols>
    <col min="1" max="4" width="40.7109375" customWidth="1"/>
  </cols>
  <sheetData>
    <row r="1" spans="1:4" ht="80.25" customHeight="1" thickBot="1" x14ac:dyDescent="0.3">
      <c r="A1" s="27"/>
      <c r="B1" s="291" t="s">
        <v>128</v>
      </c>
      <c r="C1" s="292"/>
      <c r="D1" s="293"/>
    </row>
    <row r="2" spans="1:4" ht="48" customHeight="1" thickBot="1" x14ac:dyDescent="0.3">
      <c r="A2" s="294" t="s">
        <v>90</v>
      </c>
      <c r="B2" s="295"/>
      <c r="C2" s="295"/>
      <c r="D2" s="296"/>
    </row>
    <row r="3" spans="1:4" ht="63.75" customHeight="1" thickBot="1" x14ac:dyDescent="0.3">
      <c r="A3" s="28" t="s">
        <v>88</v>
      </c>
      <c r="B3" s="4"/>
      <c r="C3" s="29" t="s">
        <v>67</v>
      </c>
      <c r="D3" s="5"/>
    </row>
    <row r="4" spans="1:4" ht="16.5" thickBot="1" x14ac:dyDescent="0.3">
      <c r="A4" s="30" t="s">
        <v>68</v>
      </c>
      <c r="B4" s="4"/>
      <c r="C4" s="29" t="s">
        <v>69</v>
      </c>
      <c r="D4" s="6"/>
    </row>
    <row r="5" spans="1:4" ht="16.5" thickBot="1" x14ac:dyDescent="0.3">
      <c r="A5" s="28" t="s">
        <v>70</v>
      </c>
      <c r="B5" s="4"/>
      <c r="C5" s="29" t="s">
        <v>71</v>
      </c>
      <c r="D5" s="6"/>
    </row>
    <row r="6" spans="1:4" ht="16.5" thickBot="1" x14ac:dyDescent="0.3">
      <c r="A6" s="28" t="s">
        <v>72</v>
      </c>
      <c r="B6" s="4"/>
      <c r="C6" s="31" t="s">
        <v>73</v>
      </c>
      <c r="D6" s="6"/>
    </row>
    <row r="7" spans="1:4" ht="16.5" hidden="1" customHeight="1" thickBot="1" x14ac:dyDescent="0.3">
      <c r="A7" s="297" t="s">
        <v>74</v>
      </c>
      <c r="B7" s="298"/>
      <c r="C7" s="298"/>
      <c r="D7" s="299"/>
    </row>
    <row r="8" spans="1:4" ht="16.5" hidden="1" thickBot="1" x14ac:dyDescent="0.3">
      <c r="A8" s="7" t="s">
        <v>75</v>
      </c>
      <c r="B8" s="8"/>
      <c r="C8" s="9" t="s">
        <v>76</v>
      </c>
      <c r="D8" s="10"/>
    </row>
    <row r="9" spans="1:4" ht="16.5" hidden="1" thickBot="1" x14ac:dyDescent="0.3">
      <c r="A9" s="11" t="s">
        <v>77</v>
      </c>
      <c r="B9" s="12" t="s">
        <v>78</v>
      </c>
      <c r="C9" s="12" t="s">
        <v>79</v>
      </c>
      <c r="D9" s="12" t="s">
        <v>80</v>
      </c>
    </row>
    <row r="10" spans="1:4" ht="16.5" hidden="1" thickBot="1" x14ac:dyDescent="0.3">
      <c r="A10" s="13" t="s">
        <v>109</v>
      </c>
      <c r="B10" s="14" t="e">
        <f>'All Content Review'!$I$61</f>
        <v>#VALUE!</v>
      </c>
      <c r="C10" s="12">
        <v>164</v>
      </c>
      <c r="D10" s="12"/>
    </row>
    <row r="11" spans="1:4" ht="16.5" hidden="1" thickBot="1" x14ac:dyDescent="0.3">
      <c r="A11" s="13" t="s">
        <v>110</v>
      </c>
      <c r="B11" s="15" t="e">
        <f>'Math Content Review'!$I$18</f>
        <v>#VALUE!</v>
      </c>
      <c r="C11" s="12">
        <v>28</v>
      </c>
      <c r="D11" s="12"/>
    </row>
    <row r="12" spans="1:4" ht="16.5" hidden="1" thickBot="1" x14ac:dyDescent="0.3">
      <c r="A12" s="13" t="s">
        <v>111</v>
      </c>
      <c r="B12" s="15" t="e">
        <f>'Kindergarten Standards Review'!$J$64</f>
        <v>#VALUE!</v>
      </c>
      <c r="C12" s="12">
        <v>408</v>
      </c>
      <c r="D12" s="12"/>
    </row>
    <row r="13" spans="1:4" ht="16.5" hidden="1" thickBot="1" x14ac:dyDescent="0.3">
      <c r="A13" s="13" t="s">
        <v>81</v>
      </c>
      <c r="B13" s="16" t="e">
        <f>SUM(B10:B12)</f>
        <v>#VALUE!</v>
      </c>
      <c r="C13" s="17">
        <v>600</v>
      </c>
      <c r="D13" s="17"/>
    </row>
    <row r="14" spans="1:4" ht="16.5" hidden="1" thickBot="1" x14ac:dyDescent="0.3">
      <c r="A14" s="13" t="s">
        <v>82</v>
      </c>
      <c r="B14" s="18" t="e">
        <f>B13/600</f>
        <v>#VALUE!</v>
      </c>
      <c r="C14" s="19"/>
      <c r="D14" s="20"/>
    </row>
    <row r="15" spans="1:4" ht="16.5" hidden="1" customHeight="1" thickBot="1" x14ac:dyDescent="0.3">
      <c r="A15" s="300" t="s">
        <v>83</v>
      </c>
      <c r="B15" s="301"/>
      <c r="C15" s="301"/>
      <c r="D15" s="302"/>
    </row>
    <row r="16" spans="1:4" ht="79.5" hidden="1" customHeight="1" thickBot="1" x14ac:dyDescent="0.3">
      <c r="A16" s="21" t="s">
        <v>84</v>
      </c>
      <c r="B16" s="22"/>
      <c r="C16" s="303" t="s">
        <v>85</v>
      </c>
      <c r="D16" s="304"/>
    </row>
    <row r="17" spans="1:4" ht="16.5" hidden="1" thickBot="1" x14ac:dyDescent="0.3">
      <c r="A17" s="21" t="s">
        <v>86</v>
      </c>
      <c r="B17" s="22"/>
      <c r="C17" s="285"/>
      <c r="D17" s="286"/>
    </row>
    <row r="18" spans="1:4" ht="16.5" hidden="1" thickBot="1" x14ac:dyDescent="0.3">
      <c r="A18" s="23" t="s">
        <v>212</v>
      </c>
      <c r="B18" s="22"/>
      <c r="C18" s="287"/>
      <c r="D18" s="288"/>
    </row>
    <row r="19" spans="1:4" ht="16.5" hidden="1" thickBot="1" x14ac:dyDescent="0.3">
      <c r="A19" s="23" t="s">
        <v>213</v>
      </c>
      <c r="B19" s="22"/>
      <c r="C19" s="287"/>
      <c r="D19" s="288"/>
    </row>
    <row r="20" spans="1:4" ht="16.5" hidden="1" thickBot="1" x14ac:dyDescent="0.3">
      <c r="A20" s="21" t="s">
        <v>86</v>
      </c>
      <c r="B20" s="24"/>
      <c r="C20" s="289"/>
      <c r="D20" s="290"/>
    </row>
  </sheetData>
  <sheetProtection algorithmName="SHA-512" hashValue="S2e8tCEUeKkmZ97UlasBfXfKIt/CLRB47Kh3D6EXEpzE/OaTtXryhC9lltBl+uYB2AEFsjuYsNB9A18ytLNE0Q==" saltValue="eTcXzOJ3lEcmkyb/TtyA7A==" spinCount="100000" sheet="1" objects="1" scenarios="1"/>
  <mergeCells count="6">
    <mergeCell ref="C17:D20"/>
    <mergeCell ref="B1:D1"/>
    <mergeCell ref="A2:D2"/>
    <mergeCell ref="A7:D7"/>
    <mergeCell ref="A15:D15"/>
    <mergeCell ref="C16:D16"/>
  </mergeCells>
  <pageMargins left="0.25" right="0.25" top="0.75" bottom="0.75" header="0.3" footer="0.3"/>
  <pageSetup paperSize="5"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'R:\Instructional Material\2018 Adoption K-12 Science &amp; Art\96_Rubrics\Science drafts\FINAL Form F - Unlocked\[2018_Form F.4 Science Grade 4_UL.xlsx]Sheet1'!#REF!</xm:f>
          </x14:formula1>
          <xm:sqref>B19</xm:sqref>
        </x14:dataValidation>
        <x14:dataValidation type="list" allowBlank="1" showInputMessage="1" showErrorMessage="1">
          <x14:formula1>
            <xm:f>Scores!$B$1:$B$2</xm:f>
          </x14:formula1>
          <xm:sqref>B16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1"/>
  <sheetViews>
    <sheetView zoomScaleNormal="100" workbookViewId="0">
      <selection activeCell="C56" sqref="C56"/>
    </sheetView>
  </sheetViews>
  <sheetFormatPr defaultRowHeight="15" x14ac:dyDescent="0.25"/>
  <cols>
    <col min="1" max="1" width="16" customWidth="1"/>
    <col min="2" max="2" width="64.140625" customWidth="1"/>
    <col min="3" max="3" width="27.85546875" customWidth="1"/>
    <col min="4" max="4" width="17.140625" customWidth="1"/>
    <col min="5" max="5" width="45.5703125" customWidth="1"/>
    <col min="6" max="6" width="27.28515625" customWidth="1"/>
    <col min="7" max="7" width="15.5703125" customWidth="1"/>
    <col min="8" max="8" width="35" customWidth="1"/>
    <col min="9" max="9" width="27.5703125" customWidth="1"/>
    <col min="10" max="10" width="18.28515625" hidden="1" customWidth="1"/>
  </cols>
  <sheetData>
    <row r="1" spans="1:10" ht="15.75" x14ac:dyDescent="0.25">
      <c r="A1" s="32"/>
      <c r="B1" s="305" t="s">
        <v>118</v>
      </c>
      <c r="C1" s="306"/>
      <c r="D1" s="306"/>
      <c r="E1" s="306"/>
      <c r="F1" s="306"/>
      <c r="G1" s="306"/>
      <c r="H1" s="306"/>
      <c r="I1" s="306"/>
      <c r="J1" s="33"/>
    </row>
    <row r="2" spans="1:10" ht="91.5" customHeight="1" x14ac:dyDescent="0.25">
      <c r="A2" s="32"/>
      <c r="B2" s="307" t="s">
        <v>231</v>
      </c>
      <c r="C2" s="308"/>
      <c r="D2" s="308"/>
      <c r="E2" s="308"/>
      <c r="F2" s="308"/>
      <c r="G2" s="308"/>
      <c r="H2" s="308"/>
      <c r="I2" s="308"/>
      <c r="J2" s="33"/>
    </row>
    <row r="3" spans="1:10" ht="171" customHeight="1" x14ac:dyDescent="0.25">
      <c r="A3" s="32"/>
      <c r="B3" s="309" t="s">
        <v>225</v>
      </c>
      <c r="C3" s="310"/>
      <c r="D3" s="310"/>
      <c r="E3" s="310"/>
      <c r="F3" s="310"/>
      <c r="G3" s="310"/>
      <c r="H3" s="310"/>
      <c r="I3" s="310"/>
      <c r="J3" s="33"/>
    </row>
    <row r="4" spans="1:10" ht="15.75" x14ac:dyDescent="0.25">
      <c r="A4" s="34"/>
      <c r="B4" s="35"/>
      <c r="C4" s="32"/>
      <c r="D4" s="32"/>
      <c r="E4" s="32"/>
      <c r="F4" s="32"/>
      <c r="G4" s="32"/>
      <c r="H4" s="32"/>
      <c r="I4" s="32"/>
      <c r="J4" s="33"/>
    </row>
    <row r="5" spans="1:10" ht="30" x14ac:dyDescent="0.25">
      <c r="A5" s="36" t="s">
        <v>0</v>
      </c>
      <c r="B5" s="37" t="s">
        <v>87</v>
      </c>
      <c r="C5" s="38" t="s">
        <v>102</v>
      </c>
      <c r="D5" s="38" t="s">
        <v>97</v>
      </c>
      <c r="E5" s="39" t="s">
        <v>112</v>
      </c>
      <c r="F5" s="38" t="s">
        <v>103</v>
      </c>
      <c r="G5" s="38" t="s">
        <v>98</v>
      </c>
      <c r="H5" s="39" t="s">
        <v>96</v>
      </c>
      <c r="I5" s="40" t="s">
        <v>106</v>
      </c>
      <c r="J5" s="33"/>
    </row>
    <row r="6" spans="1:10" ht="20.25" x14ac:dyDescent="0.25">
      <c r="A6" s="41"/>
      <c r="B6" s="42"/>
      <c r="C6" s="43"/>
      <c r="D6" s="44"/>
      <c r="E6" s="43"/>
      <c r="F6" s="43"/>
      <c r="G6" s="44"/>
      <c r="H6" s="43"/>
      <c r="I6" s="43"/>
      <c r="J6" s="33"/>
    </row>
    <row r="7" spans="1:10" ht="20.25" x14ac:dyDescent="0.25">
      <c r="A7" s="45"/>
      <c r="B7" s="46"/>
      <c r="C7" s="47"/>
      <c r="D7" s="48"/>
      <c r="E7" s="47"/>
      <c r="F7" s="49"/>
      <c r="G7" s="48"/>
      <c r="H7" s="49"/>
      <c r="I7" s="50"/>
      <c r="J7" s="33"/>
    </row>
    <row r="8" spans="1:10" ht="31.5" x14ac:dyDescent="0.25">
      <c r="A8" s="51"/>
      <c r="B8" s="52" t="s">
        <v>18</v>
      </c>
      <c r="C8" s="53"/>
      <c r="D8" s="54"/>
      <c r="E8" s="53"/>
      <c r="F8" s="55"/>
      <c r="G8" s="54"/>
      <c r="H8" s="55"/>
      <c r="I8" s="56"/>
      <c r="J8" s="33"/>
    </row>
    <row r="9" spans="1:10" ht="90" x14ac:dyDescent="0.25">
      <c r="A9" s="57">
        <v>1</v>
      </c>
      <c r="B9" s="58" t="s">
        <v>51</v>
      </c>
      <c r="C9" s="90"/>
      <c r="D9" s="59"/>
      <c r="E9" s="75"/>
      <c r="F9" s="76"/>
      <c r="G9" s="59"/>
      <c r="H9" s="76"/>
      <c r="I9" s="58"/>
      <c r="J9" s="33" t="e">
        <f>CONCATENATE(IF(AND(D9="M",G9="M"),4,),IF(AND(D9="P",G9="P"),2,),IF(AND(D9="D",G9="D"),0,),IF(AND(D9="M",G9="P"),3,),IF(AND(D9="M",G9="D"),2,),IF(AND(D9="P",G9="M"),3,),IF(AND(D9="P",G9="D"),1,),IF(AND(D9="D",G9="M"),2,),IF(AND(D9="D",G9="P"),1,))+0</f>
        <v>#VALUE!</v>
      </c>
    </row>
    <row r="10" spans="1:10" ht="30" x14ac:dyDescent="0.25">
      <c r="A10" s="60">
        <v>2</v>
      </c>
      <c r="B10" s="61" t="s">
        <v>5</v>
      </c>
      <c r="C10" s="91"/>
      <c r="D10" s="59"/>
      <c r="E10" s="62"/>
      <c r="F10" s="63"/>
      <c r="G10" s="59"/>
      <c r="H10" s="63"/>
      <c r="I10" s="61"/>
      <c r="J10" s="33" t="e">
        <f t="shared" ref="J10:J57" si="0">CONCATENATE(IF(AND(D10="M",G10="M"),4,),IF(AND(D10="P",G10="P"),2,),IF(AND(D10="D",G10="D"),0,),IF(AND(D10="M",G10="P"),3,),IF(AND(D10="M",G10="D"),2,),IF(AND(D10="P",G10="M"),3,),IF(AND(D10="P",G10="D"),1,),IF(AND(D10="D",G10="M"),2,),IF(AND(D10="D",G10="P"),1,))+0</f>
        <v>#VALUE!</v>
      </c>
    </row>
    <row r="11" spans="1:10" ht="45" x14ac:dyDescent="0.25">
      <c r="A11" s="60">
        <v>3</v>
      </c>
      <c r="B11" s="61" t="s">
        <v>4</v>
      </c>
      <c r="C11" s="91"/>
      <c r="D11" s="59"/>
      <c r="E11" s="62"/>
      <c r="F11" s="63"/>
      <c r="G11" s="59"/>
      <c r="H11" s="63"/>
      <c r="I11" s="61"/>
      <c r="J11" s="33" t="e">
        <f t="shared" si="0"/>
        <v>#VALUE!</v>
      </c>
    </row>
    <row r="12" spans="1:10" ht="45" x14ac:dyDescent="0.25">
      <c r="A12" s="60">
        <v>4</v>
      </c>
      <c r="B12" s="61" t="s">
        <v>6</v>
      </c>
      <c r="C12" s="91"/>
      <c r="D12" s="59"/>
      <c r="E12" s="62"/>
      <c r="F12" s="63"/>
      <c r="G12" s="59"/>
      <c r="H12" s="63"/>
      <c r="I12" s="61"/>
      <c r="J12" s="33" t="e">
        <f t="shared" si="0"/>
        <v>#VALUE!</v>
      </c>
    </row>
    <row r="13" spans="1:10" ht="60" x14ac:dyDescent="0.25">
      <c r="A13" s="60">
        <v>5</v>
      </c>
      <c r="B13" s="64" t="s">
        <v>52</v>
      </c>
      <c r="C13" s="91"/>
      <c r="D13" s="59"/>
      <c r="E13" s="62"/>
      <c r="F13" s="63"/>
      <c r="G13" s="59"/>
      <c r="H13" s="63"/>
      <c r="I13" s="61"/>
      <c r="J13" s="33" t="e">
        <f t="shared" si="0"/>
        <v>#VALUE!</v>
      </c>
    </row>
    <row r="14" spans="1:10" ht="30" x14ac:dyDescent="0.25">
      <c r="A14" s="60">
        <v>6</v>
      </c>
      <c r="B14" s="61" t="s">
        <v>53</v>
      </c>
      <c r="C14" s="91"/>
      <c r="D14" s="59"/>
      <c r="E14" s="62"/>
      <c r="F14" s="63"/>
      <c r="G14" s="59"/>
      <c r="H14" s="63"/>
      <c r="I14" s="61"/>
      <c r="J14" s="33" t="e">
        <f t="shared" si="0"/>
        <v>#VALUE!</v>
      </c>
    </row>
    <row r="15" spans="1:10" ht="30" x14ac:dyDescent="0.25">
      <c r="A15" s="65">
        <v>7</v>
      </c>
      <c r="B15" s="66" t="s">
        <v>22</v>
      </c>
      <c r="C15" s="92"/>
      <c r="D15" s="59"/>
      <c r="E15" s="67"/>
      <c r="F15" s="68"/>
      <c r="G15" s="59"/>
      <c r="H15" s="68"/>
      <c r="I15" s="66"/>
      <c r="J15" s="33" t="e">
        <f t="shared" si="0"/>
        <v>#VALUE!</v>
      </c>
    </row>
    <row r="16" spans="1:10" ht="47.25" x14ac:dyDescent="0.25">
      <c r="A16" s="51"/>
      <c r="B16" s="69" t="s">
        <v>19</v>
      </c>
      <c r="C16" s="53"/>
      <c r="D16" s="70"/>
      <c r="E16" s="53"/>
      <c r="F16" s="71"/>
      <c r="G16" s="72"/>
      <c r="H16" s="71"/>
      <c r="I16" s="73"/>
      <c r="J16" s="33"/>
    </row>
    <row r="17" spans="1:10" ht="30" x14ac:dyDescent="0.25">
      <c r="A17" s="57">
        <v>8</v>
      </c>
      <c r="B17" s="74" t="s">
        <v>54</v>
      </c>
      <c r="C17" s="90"/>
      <c r="D17" s="59"/>
      <c r="E17" s="75"/>
      <c r="F17" s="76"/>
      <c r="G17" s="59"/>
      <c r="H17" s="76"/>
      <c r="I17" s="58"/>
      <c r="J17" s="33" t="e">
        <f t="shared" si="0"/>
        <v>#VALUE!</v>
      </c>
    </row>
    <row r="18" spans="1:10" ht="45" x14ac:dyDescent="0.25">
      <c r="A18" s="65">
        <v>9</v>
      </c>
      <c r="B18" s="77" t="s">
        <v>23</v>
      </c>
      <c r="C18" s="92"/>
      <c r="D18" s="59"/>
      <c r="E18" s="67"/>
      <c r="F18" s="68"/>
      <c r="G18" s="59"/>
      <c r="H18" s="68"/>
      <c r="I18" s="66"/>
      <c r="J18" s="33" t="e">
        <f t="shared" si="0"/>
        <v>#VALUE!</v>
      </c>
    </row>
    <row r="19" spans="1:10" ht="31.5" x14ac:dyDescent="0.25">
      <c r="A19" s="51"/>
      <c r="B19" s="69" t="s">
        <v>9</v>
      </c>
      <c r="C19" s="53"/>
      <c r="D19" s="72"/>
      <c r="E19" s="53"/>
      <c r="F19" s="78"/>
      <c r="G19" s="72"/>
      <c r="H19" s="78"/>
      <c r="I19" s="73"/>
      <c r="J19" s="33"/>
    </row>
    <row r="20" spans="1:10" ht="30" x14ac:dyDescent="0.25">
      <c r="A20" s="57">
        <v>10</v>
      </c>
      <c r="B20" s="74" t="s">
        <v>24</v>
      </c>
      <c r="C20" s="90"/>
      <c r="D20" s="59"/>
      <c r="E20" s="75"/>
      <c r="F20" s="76"/>
      <c r="G20" s="59"/>
      <c r="H20" s="76"/>
      <c r="I20" s="58"/>
      <c r="J20" s="33" t="e">
        <f t="shared" si="0"/>
        <v>#VALUE!</v>
      </c>
    </row>
    <row r="21" spans="1:10" ht="30" x14ac:dyDescent="0.25">
      <c r="A21" s="60">
        <v>11</v>
      </c>
      <c r="B21" s="61" t="s">
        <v>55</v>
      </c>
      <c r="C21" s="91"/>
      <c r="D21" s="59"/>
      <c r="E21" s="62"/>
      <c r="F21" s="63"/>
      <c r="G21" s="59"/>
      <c r="H21" s="63"/>
      <c r="I21" s="61"/>
      <c r="J21" s="33" t="e">
        <f t="shared" si="0"/>
        <v>#VALUE!</v>
      </c>
    </row>
    <row r="22" spans="1:10" ht="45" x14ac:dyDescent="0.25">
      <c r="A22" s="60">
        <v>12</v>
      </c>
      <c r="B22" s="61" t="s">
        <v>25</v>
      </c>
      <c r="C22" s="91"/>
      <c r="D22" s="59"/>
      <c r="E22" s="62"/>
      <c r="F22" s="63"/>
      <c r="G22" s="59"/>
      <c r="H22" s="63"/>
      <c r="I22" s="61"/>
      <c r="J22" s="33" t="e">
        <f t="shared" si="0"/>
        <v>#VALUE!</v>
      </c>
    </row>
    <row r="23" spans="1:10" ht="45" x14ac:dyDescent="0.25">
      <c r="A23" s="65">
        <v>13</v>
      </c>
      <c r="B23" s="66" t="s">
        <v>26</v>
      </c>
      <c r="C23" s="92"/>
      <c r="D23" s="59"/>
      <c r="E23" s="67"/>
      <c r="F23" s="68"/>
      <c r="G23" s="59"/>
      <c r="H23" s="68"/>
      <c r="I23" s="66"/>
      <c r="J23" s="33" t="e">
        <f t="shared" si="0"/>
        <v>#VALUE!</v>
      </c>
    </row>
    <row r="24" spans="1:10" ht="31.5" x14ac:dyDescent="0.25">
      <c r="A24" s="51"/>
      <c r="B24" s="69" t="s">
        <v>10</v>
      </c>
      <c r="C24" s="53"/>
      <c r="D24" s="72"/>
      <c r="E24" s="53"/>
      <c r="F24" s="78"/>
      <c r="G24" s="72"/>
      <c r="H24" s="78"/>
      <c r="I24" s="73"/>
      <c r="J24" s="33"/>
    </row>
    <row r="25" spans="1:10" ht="75" x14ac:dyDescent="0.25">
      <c r="A25" s="57">
        <v>14</v>
      </c>
      <c r="B25" s="58" t="s">
        <v>56</v>
      </c>
      <c r="C25" s="90"/>
      <c r="D25" s="59"/>
      <c r="E25" s="75"/>
      <c r="F25" s="76"/>
      <c r="G25" s="59"/>
      <c r="H25" s="76"/>
      <c r="I25" s="58"/>
      <c r="J25" s="33" t="e">
        <f t="shared" si="0"/>
        <v>#VALUE!</v>
      </c>
    </row>
    <row r="26" spans="1:10" ht="90" x14ac:dyDescent="0.25">
      <c r="A26" s="60">
        <v>15</v>
      </c>
      <c r="B26" s="61" t="s">
        <v>61</v>
      </c>
      <c r="C26" s="91"/>
      <c r="D26" s="59"/>
      <c r="E26" s="62"/>
      <c r="F26" s="63"/>
      <c r="G26" s="59"/>
      <c r="H26" s="63"/>
      <c r="I26" s="61"/>
      <c r="J26" s="33" t="e">
        <f t="shared" si="0"/>
        <v>#VALUE!</v>
      </c>
    </row>
    <row r="27" spans="1:10" ht="75" x14ac:dyDescent="0.25">
      <c r="A27" s="60">
        <v>16</v>
      </c>
      <c r="B27" s="64" t="s">
        <v>27</v>
      </c>
      <c r="C27" s="91"/>
      <c r="D27" s="59"/>
      <c r="E27" s="62"/>
      <c r="F27" s="63"/>
      <c r="G27" s="59"/>
      <c r="H27" s="63"/>
      <c r="I27" s="61"/>
      <c r="J27" s="33" t="e">
        <f t="shared" si="0"/>
        <v>#VALUE!</v>
      </c>
    </row>
    <row r="28" spans="1:10" ht="45" x14ac:dyDescent="0.25">
      <c r="A28" s="60">
        <v>17</v>
      </c>
      <c r="B28" s="61" t="s">
        <v>28</v>
      </c>
      <c r="C28" s="91"/>
      <c r="D28" s="59"/>
      <c r="E28" s="62"/>
      <c r="F28" s="63"/>
      <c r="G28" s="59"/>
      <c r="H28" s="63"/>
      <c r="I28" s="61"/>
      <c r="J28" s="33" t="e">
        <f t="shared" si="0"/>
        <v>#VALUE!</v>
      </c>
    </row>
    <row r="29" spans="1:10" ht="30" x14ac:dyDescent="0.25">
      <c r="A29" s="60">
        <v>18</v>
      </c>
      <c r="B29" s="61" t="s">
        <v>29</v>
      </c>
      <c r="C29" s="91"/>
      <c r="D29" s="59"/>
      <c r="E29" s="62"/>
      <c r="F29" s="63"/>
      <c r="G29" s="59"/>
      <c r="H29" s="63"/>
      <c r="I29" s="61"/>
      <c r="J29" s="33" t="e">
        <f t="shared" si="0"/>
        <v>#VALUE!</v>
      </c>
    </row>
    <row r="30" spans="1:10" ht="30" x14ac:dyDescent="0.25">
      <c r="A30" s="60">
        <v>19</v>
      </c>
      <c r="B30" s="61" t="s">
        <v>30</v>
      </c>
      <c r="C30" s="91"/>
      <c r="D30" s="59"/>
      <c r="E30" s="62"/>
      <c r="F30" s="63"/>
      <c r="G30" s="59"/>
      <c r="H30" s="63"/>
      <c r="I30" s="61"/>
      <c r="J30" s="33" t="e">
        <f t="shared" si="0"/>
        <v>#VALUE!</v>
      </c>
    </row>
    <row r="31" spans="1:10" ht="45" x14ac:dyDescent="0.25">
      <c r="A31" s="65">
        <v>20</v>
      </c>
      <c r="B31" s="77" t="s">
        <v>31</v>
      </c>
      <c r="C31" s="92"/>
      <c r="D31" s="59"/>
      <c r="E31" s="67"/>
      <c r="F31" s="68"/>
      <c r="G31" s="59"/>
      <c r="H31" s="68"/>
      <c r="I31" s="66"/>
      <c r="J31" s="33" t="e">
        <f t="shared" si="0"/>
        <v>#VALUE!</v>
      </c>
    </row>
    <row r="32" spans="1:10" ht="31.5" x14ac:dyDescent="0.25">
      <c r="A32" s="51"/>
      <c r="B32" s="69" t="s">
        <v>14</v>
      </c>
      <c r="C32" s="79"/>
      <c r="D32" s="72"/>
      <c r="E32" s="79"/>
      <c r="F32" s="78"/>
      <c r="G32" s="72"/>
      <c r="H32" s="78"/>
      <c r="I32" s="73"/>
      <c r="J32" s="33"/>
    </row>
    <row r="33" spans="1:10" ht="30" x14ac:dyDescent="0.25">
      <c r="A33" s="57">
        <v>21</v>
      </c>
      <c r="B33" s="58" t="s">
        <v>32</v>
      </c>
      <c r="C33" s="90"/>
      <c r="D33" s="59"/>
      <c r="E33" s="75"/>
      <c r="F33" s="76"/>
      <c r="G33" s="59"/>
      <c r="H33" s="76"/>
      <c r="I33" s="58"/>
      <c r="J33" s="33" t="e">
        <f t="shared" si="0"/>
        <v>#VALUE!</v>
      </c>
    </row>
    <row r="34" spans="1:10" ht="45" x14ac:dyDescent="0.25">
      <c r="A34" s="60">
        <v>22</v>
      </c>
      <c r="B34" s="61" t="s">
        <v>57</v>
      </c>
      <c r="C34" s="91"/>
      <c r="D34" s="59"/>
      <c r="E34" s="62"/>
      <c r="F34" s="63"/>
      <c r="G34" s="59"/>
      <c r="H34" s="63"/>
      <c r="I34" s="61"/>
      <c r="J34" s="33" t="e">
        <f t="shared" si="0"/>
        <v>#VALUE!</v>
      </c>
    </row>
    <row r="35" spans="1:10" ht="60" x14ac:dyDescent="0.25">
      <c r="A35" s="57">
        <v>23</v>
      </c>
      <c r="B35" s="80" t="s">
        <v>33</v>
      </c>
      <c r="C35" s="91"/>
      <c r="D35" s="59"/>
      <c r="E35" s="62"/>
      <c r="F35" s="63"/>
      <c r="G35" s="59"/>
      <c r="H35" s="63"/>
      <c r="I35" s="61"/>
      <c r="J35" s="33" t="e">
        <f t="shared" si="0"/>
        <v>#VALUE!</v>
      </c>
    </row>
    <row r="36" spans="1:10" ht="15.75" x14ac:dyDescent="0.25">
      <c r="A36" s="65">
        <v>24</v>
      </c>
      <c r="B36" s="66" t="s">
        <v>48</v>
      </c>
      <c r="C36" s="92"/>
      <c r="D36" s="59"/>
      <c r="E36" s="67"/>
      <c r="F36" s="68"/>
      <c r="G36" s="59"/>
      <c r="H36" s="68"/>
      <c r="I36" s="66"/>
      <c r="J36" s="33" t="e">
        <f t="shared" si="0"/>
        <v>#VALUE!</v>
      </c>
    </row>
    <row r="37" spans="1:10" ht="31.5" x14ac:dyDescent="0.25">
      <c r="A37" s="51"/>
      <c r="B37" s="69" t="s">
        <v>15</v>
      </c>
      <c r="C37" s="79"/>
      <c r="D37" s="72"/>
      <c r="E37" s="79"/>
      <c r="F37" s="78"/>
      <c r="G37" s="72"/>
      <c r="H37" s="78"/>
      <c r="I37" s="73"/>
      <c r="J37" s="33"/>
    </row>
    <row r="38" spans="1:10" ht="45" x14ac:dyDescent="0.25">
      <c r="A38" s="57">
        <v>25</v>
      </c>
      <c r="B38" s="58" t="s">
        <v>34</v>
      </c>
      <c r="C38" s="90"/>
      <c r="D38" s="59"/>
      <c r="E38" s="75"/>
      <c r="F38" s="76"/>
      <c r="G38" s="59"/>
      <c r="H38" s="76"/>
      <c r="I38" s="58"/>
      <c r="J38" s="33" t="e">
        <f t="shared" si="0"/>
        <v>#VALUE!</v>
      </c>
    </row>
    <row r="39" spans="1:10" ht="30" x14ac:dyDescent="0.25">
      <c r="A39" s="60">
        <v>26</v>
      </c>
      <c r="B39" s="61" t="s">
        <v>35</v>
      </c>
      <c r="C39" s="91"/>
      <c r="D39" s="59"/>
      <c r="E39" s="62"/>
      <c r="F39" s="63"/>
      <c r="G39" s="59"/>
      <c r="H39" s="63"/>
      <c r="I39" s="61"/>
      <c r="J39" s="33" t="e">
        <f t="shared" si="0"/>
        <v>#VALUE!</v>
      </c>
    </row>
    <row r="40" spans="1:10" ht="60" x14ac:dyDescent="0.25">
      <c r="A40" s="57">
        <v>27</v>
      </c>
      <c r="B40" s="61" t="s">
        <v>36</v>
      </c>
      <c r="C40" s="91"/>
      <c r="D40" s="59"/>
      <c r="E40" s="62"/>
      <c r="F40" s="63"/>
      <c r="G40" s="59"/>
      <c r="H40" s="63"/>
      <c r="I40" s="61"/>
      <c r="J40" s="33" t="e">
        <f t="shared" si="0"/>
        <v>#VALUE!</v>
      </c>
    </row>
    <row r="41" spans="1:10" ht="30" x14ac:dyDescent="0.25">
      <c r="A41" s="60">
        <v>28</v>
      </c>
      <c r="B41" s="61" t="s">
        <v>49</v>
      </c>
      <c r="C41" s="91"/>
      <c r="D41" s="59"/>
      <c r="E41" s="62"/>
      <c r="F41" s="63"/>
      <c r="G41" s="59"/>
      <c r="H41" s="63"/>
      <c r="I41" s="61"/>
      <c r="J41" s="33" t="e">
        <f t="shared" si="0"/>
        <v>#VALUE!</v>
      </c>
    </row>
    <row r="42" spans="1:10" ht="30" x14ac:dyDescent="0.25">
      <c r="A42" s="57">
        <v>29</v>
      </c>
      <c r="B42" s="61" t="s">
        <v>37</v>
      </c>
      <c r="C42" s="91"/>
      <c r="D42" s="59"/>
      <c r="E42" s="62"/>
      <c r="F42" s="63"/>
      <c r="G42" s="59"/>
      <c r="H42" s="63"/>
      <c r="I42" s="61"/>
      <c r="J42" s="33" t="e">
        <f t="shared" si="0"/>
        <v>#VALUE!</v>
      </c>
    </row>
    <row r="43" spans="1:10" ht="30" x14ac:dyDescent="0.25">
      <c r="A43" s="65">
        <v>30</v>
      </c>
      <c r="B43" s="66" t="s">
        <v>38</v>
      </c>
      <c r="C43" s="92"/>
      <c r="D43" s="59"/>
      <c r="E43" s="67"/>
      <c r="F43" s="68"/>
      <c r="G43" s="59"/>
      <c r="H43" s="68"/>
      <c r="I43" s="66"/>
      <c r="J43" s="33" t="e">
        <f t="shared" si="0"/>
        <v>#VALUE!</v>
      </c>
    </row>
    <row r="44" spans="1:10" ht="47.25" x14ac:dyDescent="0.25">
      <c r="A44" s="51"/>
      <c r="B44" s="69" t="s">
        <v>16</v>
      </c>
      <c r="C44" s="79"/>
      <c r="D44" s="72"/>
      <c r="E44" s="79"/>
      <c r="F44" s="78"/>
      <c r="G44" s="72"/>
      <c r="H44" s="78"/>
      <c r="I44" s="73"/>
      <c r="J44" s="33"/>
    </row>
    <row r="45" spans="1:10" ht="120" x14ac:dyDescent="0.25">
      <c r="A45" s="57">
        <v>31</v>
      </c>
      <c r="B45" s="58" t="s">
        <v>50</v>
      </c>
      <c r="C45" s="90"/>
      <c r="D45" s="59"/>
      <c r="E45" s="75"/>
      <c r="F45" s="76"/>
      <c r="G45" s="59"/>
      <c r="H45" s="76"/>
      <c r="I45" s="58"/>
      <c r="J45" s="33" t="e">
        <f t="shared" si="0"/>
        <v>#VALUE!</v>
      </c>
    </row>
    <row r="46" spans="1:10" ht="45" x14ac:dyDescent="0.25">
      <c r="A46" s="65">
        <v>32</v>
      </c>
      <c r="B46" s="66" t="s">
        <v>39</v>
      </c>
      <c r="C46" s="91"/>
      <c r="D46" s="59"/>
      <c r="E46" s="62"/>
      <c r="F46" s="63"/>
      <c r="G46" s="59"/>
      <c r="H46" s="63"/>
      <c r="I46" s="61"/>
      <c r="J46" s="33" t="e">
        <f t="shared" si="0"/>
        <v>#VALUE!</v>
      </c>
    </row>
    <row r="47" spans="1:10" ht="30" x14ac:dyDescent="0.25">
      <c r="A47" s="65">
        <v>33</v>
      </c>
      <c r="B47" s="66" t="s">
        <v>21</v>
      </c>
      <c r="C47" s="92"/>
      <c r="D47" s="59"/>
      <c r="E47" s="67"/>
      <c r="F47" s="68"/>
      <c r="G47" s="59"/>
      <c r="H47" s="68"/>
      <c r="I47" s="66"/>
      <c r="J47" s="33" t="e">
        <f t="shared" si="0"/>
        <v>#VALUE!</v>
      </c>
    </row>
    <row r="48" spans="1:10" ht="31.5" x14ac:dyDescent="0.25">
      <c r="A48" s="51"/>
      <c r="B48" s="69" t="s">
        <v>17</v>
      </c>
      <c r="C48" s="79"/>
      <c r="D48" s="72"/>
      <c r="E48" s="79"/>
      <c r="F48" s="78"/>
      <c r="G48" s="72"/>
      <c r="H48" s="78"/>
      <c r="I48" s="73"/>
      <c r="J48" s="33"/>
    </row>
    <row r="49" spans="1:10" ht="45" x14ac:dyDescent="0.25">
      <c r="A49" s="57">
        <v>34</v>
      </c>
      <c r="B49" s="58" t="s">
        <v>40</v>
      </c>
      <c r="C49" s="90"/>
      <c r="D49" s="59"/>
      <c r="E49" s="75"/>
      <c r="F49" s="76"/>
      <c r="G49" s="59"/>
      <c r="H49" s="76"/>
      <c r="I49" s="58"/>
      <c r="J49" s="33" t="e">
        <f t="shared" si="0"/>
        <v>#VALUE!</v>
      </c>
    </row>
    <row r="50" spans="1:10" ht="45" x14ac:dyDescent="0.25">
      <c r="A50" s="60">
        <v>35</v>
      </c>
      <c r="B50" s="61" t="s">
        <v>41</v>
      </c>
      <c r="C50" s="91"/>
      <c r="D50" s="59"/>
      <c r="E50" s="62"/>
      <c r="F50" s="63"/>
      <c r="G50" s="59"/>
      <c r="H50" s="63"/>
      <c r="I50" s="61"/>
      <c r="J50" s="33" t="e">
        <f t="shared" si="0"/>
        <v>#VALUE!</v>
      </c>
    </row>
    <row r="51" spans="1:10" ht="45" x14ac:dyDescent="0.25">
      <c r="A51" s="65">
        <v>36</v>
      </c>
      <c r="B51" s="66" t="s">
        <v>42</v>
      </c>
      <c r="C51" s="92"/>
      <c r="D51" s="59"/>
      <c r="E51" s="67"/>
      <c r="F51" s="68"/>
      <c r="G51" s="59"/>
      <c r="H51" s="68"/>
      <c r="I51" s="66"/>
      <c r="J51" s="33" t="e">
        <f>CONCATENATE(IF(AND(D51="M",G51="M"),4,),IF(AND(D51="P",G51="P"),2,),IF(AND(D51="D",G51="D"),0,),IF(AND(D51="M",G51="P"),3,),IF(AND(D51="M",G51="D"),2,),IF(AND(D51="P",G51="M"),3,),IF(AND(D51="P",G51="D"),1,),IF(AND(D51="D",G51="M"),2,),IF(AND(D51="D",G51="P"),1,))+0</f>
        <v>#VALUE!</v>
      </c>
    </row>
    <row r="52" spans="1:10" ht="15.75" x14ac:dyDescent="0.25">
      <c r="A52" s="51"/>
      <c r="B52" s="69" t="s">
        <v>64</v>
      </c>
      <c r="C52" s="79"/>
      <c r="D52" s="72"/>
      <c r="E52" s="79"/>
      <c r="F52" s="78"/>
      <c r="G52" s="72"/>
      <c r="H52" s="78"/>
      <c r="I52" s="73"/>
      <c r="J52" s="33"/>
    </row>
    <row r="53" spans="1:10" s="3" customFormat="1" ht="30" x14ac:dyDescent="0.25">
      <c r="A53" s="81">
        <v>37</v>
      </c>
      <c r="B53" s="74" t="s">
        <v>92</v>
      </c>
      <c r="C53" s="90"/>
      <c r="D53" s="59"/>
      <c r="E53" s="75"/>
      <c r="F53" s="76"/>
      <c r="G53" s="59"/>
      <c r="H53" s="76"/>
      <c r="I53" s="74"/>
      <c r="J53" s="33" t="e">
        <f t="shared" si="0"/>
        <v>#VALUE!</v>
      </c>
    </row>
    <row r="54" spans="1:10" ht="30" x14ac:dyDescent="0.25">
      <c r="A54" s="60">
        <v>38</v>
      </c>
      <c r="B54" s="64" t="s">
        <v>93</v>
      </c>
      <c r="C54" s="91"/>
      <c r="D54" s="59"/>
      <c r="E54" s="62"/>
      <c r="F54" s="63"/>
      <c r="G54" s="59"/>
      <c r="H54" s="63"/>
      <c r="I54" s="61"/>
      <c r="J54" s="33" t="e">
        <f t="shared" si="0"/>
        <v>#VALUE!</v>
      </c>
    </row>
    <row r="55" spans="1:10" ht="30" x14ac:dyDescent="0.25">
      <c r="A55" s="60">
        <v>39</v>
      </c>
      <c r="B55" s="64" t="s">
        <v>65</v>
      </c>
      <c r="C55" s="91"/>
      <c r="D55" s="59"/>
      <c r="E55" s="62"/>
      <c r="F55" s="63"/>
      <c r="G55" s="59"/>
      <c r="H55" s="63"/>
      <c r="I55" s="61"/>
      <c r="J55" s="33" t="e">
        <f t="shared" si="0"/>
        <v>#VALUE!</v>
      </c>
    </row>
    <row r="56" spans="1:10" ht="30" x14ac:dyDescent="0.25">
      <c r="A56" s="60">
        <v>40</v>
      </c>
      <c r="B56" s="64" t="s">
        <v>66</v>
      </c>
      <c r="C56" s="284"/>
      <c r="D56" s="59"/>
      <c r="E56" s="62"/>
      <c r="F56" s="63"/>
      <c r="G56" s="59"/>
      <c r="H56" s="63"/>
      <c r="I56" s="61"/>
      <c r="J56" s="33" t="e">
        <f t="shared" si="0"/>
        <v>#VALUE!</v>
      </c>
    </row>
    <row r="57" spans="1:10" ht="15.75" x14ac:dyDescent="0.25">
      <c r="A57" s="65">
        <v>41</v>
      </c>
      <c r="B57" s="77" t="s">
        <v>94</v>
      </c>
      <c r="C57" s="92"/>
      <c r="D57" s="59"/>
      <c r="E57" s="67"/>
      <c r="F57" s="68"/>
      <c r="G57" s="59"/>
      <c r="H57" s="68"/>
      <c r="I57" s="66"/>
      <c r="J57" s="33" t="e">
        <f t="shared" si="0"/>
        <v>#VALUE!</v>
      </c>
    </row>
    <row r="58" spans="1:10" s="3" customFormat="1" ht="15.75" x14ac:dyDescent="0.25">
      <c r="A58" s="51"/>
      <c r="B58" s="82"/>
      <c r="C58" s="55"/>
      <c r="D58" s="83"/>
      <c r="E58" s="55"/>
      <c r="F58" s="55"/>
      <c r="G58" s="83"/>
      <c r="H58" s="55"/>
      <c r="I58" s="56"/>
      <c r="J58" s="84"/>
    </row>
    <row r="59" spans="1:10" ht="15.75" x14ac:dyDescent="0.25">
      <c r="A59" s="33"/>
      <c r="B59" s="33"/>
      <c r="C59" s="33"/>
      <c r="D59" s="33"/>
      <c r="E59" s="33"/>
      <c r="F59" s="85"/>
      <c r="G59" s="85"/>
      <c r="H59" s="85"/>
      <c r="I59" s="33"/>
      <c r="J59" s="33"/>
    </row>
    <row r="60" spans="1:10" ht="15.75" x14ac:dyDescent="0.25">
      <c r="A60" s="33"/>
      <c r="B60" s="33"/>
      <c r="C60" s="33"/>
      <c r="D60" s="33"/>
      <c r="E60" s="33"/>
      <c r="F60" s="85"/>
      <c r="G60" s="85"/>
      <c r="H60" s="85"/>
      <c r="I60" s="33"/>
      <c r="J60" s="33"/>
    </row>
    <row r="61" spans="1:10" ht="15.75" hidden="1" x14ac:dyDescent="0.25">
      <c r="A61" s="86"/>
      <c r="B61" s="82"/>
      <c r="C61" s="55"/>
      <c r="D61" s="55"/>
      <c r="E61" s="55"/>
      <c r="F61" s="87"/>
      <c r="G61" s="87"/>
      <c r="H61" s="88" t="s">
        <v>108</v>
      </c>
      <c r="I61" s="89" t="e">
        <f>SUM(J9:J57)</f>
        <v>#VALUE!</v>
      </c>
      <c r="J61" s="33"/>
    </row>
  </sheetData>
  <sheetProtection algorithmName="SHA-512" hashValue="/uvtrvYyY0fHOtGMSZ2DRE28i3QwESTsSiZvPLCa8EahsFfoGNnEkg1Gew1MbL144Nj0RqJD+EeZfDGaEoJ4ew==" saltValue="oSgayH5dJD82gzEdsyeMew==" spinCount="100000" sheet="1" objects="1" scenarios="1"/>
  <mergeCells count="3">
    <mergeCell ref="B1:I1"/>
    <mergeCell ref="B2:I2"/>
    <mergeCell ref="B3:I3"/>
  </mergeCells>
  <pageMargins left="0.25" right="0.25" top="0.75" bottom="0.75" header="0.3" footer="0.3"/>
  <pageSetup paperSize="5" scale="65"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Scores!$A$1:$A$3</xm:f>
          </x14:formula1>
          <xm:sqref>D17:D18 G17:G18 D25:D31 G25:G31 D38:D43 G38:G43 G53:G57 D45:D47 D9:D15 G49:G51 D53:D57 D49:D51 G45:G47 D33:D36 G33:G36 D20:D23 G20:G23 G9:G15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8"/>
  <sheetViews>
    <sheetView zoomScaleNormal="100" workbookViewId="0">
      <selection activeCell="B1" sqref="B1:I1"/>
    </sheetView>
  </sheetViews>
  <sheetFormatPr defaultRowHeight="15" x14ac:dyDescent="0.25"/>
  <cols>
    <col min="1" max="1" width="16" style="26" customWidth="1"/>
    <col min="2" max="2" width="64.140625" customWidth="1"/>
    <col min="3" max="3" width="27.85546875" customWidth="1"/>
    <col min="4" max="4" width="15.28515625" customWidth="1"/>
    <col min="5" max="5" width="45.5703125" customWidth="1"/>
    <col min="6" max="6" width="29.42578125" customWidth="1"/>
    <col min="7" max="7" width="14.140625" customWidth="1"/>
    <col min="8" max="8" width="45.5703125" customWidth="1"/>
    <col min="9" max="9" width="27.5703125" customWidth="1"/>
    <col min="10" max="10" width="21.7109375" hidden="1" customWidth="1"/>
  </cols>
  <sheetData>
    <row r="1" spans="1:10" ht="19.5" customHeight="1" x14ac:dyDescent="0.25">
      <c r="A1" s="93"/>
      <c r="B1" s="305" t="s">
        <v>117</v>
      </c>
      <c r="C1" s="306"/>
      <c r="D1" s="306"/>
      <c r="E1" s="306"/>
      <c r="F1" s="306"/>
      <c r="G1" s="306"/>
      <c r="H1" s="306"/>
      <c r="I1" s="306"/>
      <c r="J1" s="33"/>
    </row>
    <row r="2" spans="1:10" ht="100.5" customHeight="1" x14ac:dyDescent="0.25">
      <c r="A2" s="93"/>
      <c r="B2" s="307" t="s">
        <v>231</v>
      </c>
      <c r="C2" s="308"/>
      <c r="D2" s="308"/>
      <c r="E2" s="308"/>
      <c r="F2" s="308"/>
      <c r="G2" s="308"/>
      <c r="H2" s="308"/>
      <c r="I2" s="308"/>
      <c r="J2" s="33"/>
    </row>
    <row r="3" spans="1:10" ht="163.5" customHeight="1" x14ac:dyDescent="0.25">
      <c r="A3" s="93"/>
      <c r="B3" s="309" t="s">
        <v>226</v>
      </c>
      <c r="C3" s="310"/>
      <c r="D3" s="310"/>
      <c r="E3" s="310"/>
      <c r="F3" s="310"/>
      <c r="G3" s="310"/>
      <c r="H3" s="310"/>
      <c r="I3" s="310"/>
      <c r="J3" s="33"/>
    </row>
    <row r="4" spans="1:10" ht="15.75" x14ac:dyDescent="0.25">
      <c r="A4" s="94"/>
      <c r="B4" s="35"/>
      <c r="C4" s="32"/>
      <c r="D4" s="32"/>
      <c r="E4" s="32"/>
      <c r="F4" s="32"/>
      <c r="G4" s="32"/>
      <c r="H4" s="32"/>
      <c r="I4" s="32"/>
      <c r="J4" s="33"/>
    </row>
    <row r="5" spans="1:10" ht="30" x14ac:dyDescent="0.25">
      <c r="A5" s="36" t="s">
        <v>0</v>
      </c>
      <c r="B5" s="37" t="s">
        <v>89</v>
      </c>
      <c r="C5" s="38" t="s">
        <v>102</v>
      </c>
      <c r="D5" s="38" t="s">
        <v>98</v>
      </c>
      <c r="E5" s="39" t="s">
        <v>112</v>
      </c>
      <c r="F5" s="38" t="s">
        <v>103</v>
      </c>
      <c r="G5" s="38" t="s">
        <v>98</v>
      </c>
      <c r="H5" s="39" t="s">
        <v>112</v>
      </c>
      <c r="I5" s="40" t="s">
        <v>106</v>
      </c>
      <c r="J5" s="33"/>
    </row>
    <row r="6" spans="1:10" ht="20.25" x14ac:dyDescent="0.25">
      <c r="A6" s="95"/>
      <c r="B6" s="42"/>
      <c r="C6" s="43"/>
      <c r="D6" s="44"/>
      <c r="E6" s="43"/>
      <c r="F6" s="43"/>
      <c r="G6" s="43"/>
      <c r="H6" s="43"/>
      <c r="I6" s="43"/>
      <c r="J6" s="33"/>
    </row>
    <row r="7" spans="1:10" ht="20.25" x14ac:dyDescent="0.25">
      <c r="A7" s="96"/>
      <c r="B7" s="46"/>
      <c r="C7" s="97"/>
      <c r="D7" s="98"/>
      <c r="E7" s="97"/>
      <c r="F7" s="97"/>
      <c r="G7" s="97"/>
      <c r="H7" s="97"/>
      <c r="I7" s="99"/>
      <c r="J7" s="33"/>
    </row>
    <row r="8" spans="1:10" ht="75" x14ac:dyDescent="0.25">
      <c r="A8" s="60">
        <v>1</v>
      </c>
      <c r="B8" s="61" t="s">
        <v>95</v>
      </c>
      <c r="C8" s="91"/>
      <c r="D8" s="100"/>
      <c r="E8" s="278"/>
      <c r="F8" s="63"/>
      <c r="G8" s="100"/>
      <c r="H8" s="279"/>
      <c r="I8" s="101"/>
      <c r="J8" s="33" t="e">
        <f t="shared" ref="J8:J14" si="0">CONCATENATE(IF(AND(D8="M",G8="M"),4,),IF(AND(D8="P",G8="P"),2,),IF(AND(D8="D",G8="D"),0,),IF(AND(D8="M",G8="P"),3,),IF(AND(D8="M",G8="D"),2,),IF(AND(D8="P",G8="M"),3,),IF(AND(D8="P",G8="D"),1,),IF(AND(D8="D",G8="M"),2,),IF(AND(D8="D",G8="P"),1,))+0</f>
        <v>#VALUE!</v>
      </c>
    </row>
    <row r="9" spans="1:10" ht="45" x14ac:dyDescent="0.25">
      <c r="A9" s="60">
        <v>2</v>
      </c>
      <c r="B9" s="61" t="s">
        <v>46</v>
      </c>
      <c r="C9" s="108"/>
      <c r="D9" s="100"/>
      <c r="E9" s="62"/>
      <c r="F9" s="63"/>
      <c r="G9" s="100"/>
      <c r="H9" s="63"/>
      <c r="I9" s="61"/>
      <c r="J9" s="33" t="e">
        <f t="shared" si="0"/>
        <v>#VALUE!</v>
      </c>
    </row>
    <row r="10" spans="1:10" ht="90" x14ac:dyDescent="0.25">
      <c r="A10" s="60">
        <v>3</v>
      </c>
      <c r="B10" s="61" t="s">
        <v>11</v>
      </c>
      <c r="C10" s="91"/>
      <c r="D10" s="100"/>
      <c r="E10" s="62"/>
      <c r="F10" s="63"/>
      <c r="G10" s="100"/>
      <c r="H10" s="63"/>
      <c r="I10" s="61"/>
      <c r="J10" s="33" t="e">
        <f t="shared" si="0"/>
        <v>#VALUE!</v>
      </c>
    </row>
    <row r="11" spans="1:10" ht="60" x14ac:dyDescent="0.25">
      <c r="A11" s="60">
        <v>4</v>
      </c>
      <c r="B11" s="61" t="s">
        <v>3</v>
      </c>
      <c r="C11" s="91"/>
      <c r="D11" s="100"/>
      <c r="E11" s="62"/>
      <c r="F11" s="63"/>
      <c r="G11" s="100"/>
      <c r="H11" s="63"/>
      <c r="I11" s="61"/>
      <c r="J11" s="33" t="e">
        <f t="shared" si="0"/>
        <v>#VALUE!</v>
      </c>
    </row>
    <row r="12" spans="1:10" ht="45" x14ac:dyDescent="0.25">
      <c r="A12" s="60">
        <v>5</v>
      </c>
      <c r="B12" s="61" t="s">
        <v>12</v>
      </c>
      <c r="C12" s="91"/>
      <c r="D12" s="100"/>
      <c r="E12" s="62"/>
      <c r="F12" s="63"/>
      <c r="G12" s="100"/>
      <c r="H12" s="63"/>
      <c r="I12" s="61"/>
      <c r="J12" s="33" t="e">
        <f t="shared" si="0"/>
        <v>#VALUE!</v>
      </c>
    </row>
    <row r="13" spans="1:10" ht="30" x14ac:dyDescent="0.25">
      <c r="A13" s="60">
        <v>6</v>
      </c>
      <c r="B13" s="61" t="s">
        <v>47</v>
      </c>
      <c r="C13" s="91"/>
      <c r="D13" s="100"/>
      <c r="E13" s="62"/>
      <c r="F13" s="63"/>
      <c r="G13" s="100"/>
      <c r="H13" s="63"/>
      <c r="I13" s="61"/>
      <c r="J13" s="33" t="e">
        <f t="shared" si="0"/>
        <v>#VALUE!</v>
      </c>
    </row>
    <row r="14" spans="1:10" ht="60" x14ac:dyDescent="0.25">
      <c r="A14" s="65">
        <v>7</v>
      </c>
      <c r="B14" s="66" t="s">
        <v>13</v>
      </c>
      <c r="C14" s="92"/>
      <c r="D14" s="100"/>
      <c r="E14" s="67"/>
      <c r="F14" s="68"/>
      <c r="G14" s="100"/>
      <c r="H14" s="68"/>
      <c r="I14" s="66"/>
      <c r="J14" s="33" t="e">
        <f t="shared" si="0"/>
        <v>#VALUE!</v>
      </c>
    </row>
    <row r="15" spans="1:10" x14ac:dyDescent="0.25">
      <c r="A15" s="102"/>
      <c r="B15" s="103"/>
      <c r="C15" s="103"/>
      <c r="D15" s="104"/>
      <c r="E15" s="55"/>
      <c r="F15" s="55"/>
      <c r="G15" s="55"/>
      <c r="H15" s="55"/>
      <c r="I15" s="56"/>
      <c r="J15" s="33"/>
    </row>
    <row r="16" spans="1:10" x14ac:dyDescent="0.25">
      <c r="A16" s="105"/>
      <c r="B16" s="106"/>
      <c r="C16" s="107"/>
      <c r="D16" s="107"/>
      <c r="E16" s="107"/>
      <c r="F16" s="107"/>
      <c r="G16" s="107"/>
      <c r="H16" s="107"/>
      <c r="I16" s="107"/>
      <c r="J16" s="33"/>
    </row>
    <row r="17" spans="1:10" x14ac:dyDescent="0.25">
      <c r="A17" s="105"/>
      <c r="B17" s="107"/>
      <c r="C17" s="107"/>
      <c r="D17" s="107"/>
      <c r="E17" s="107"/>
      <c r="F17" s="107"/>
      <c r="G17" s="107"/>
      <c r="H17" s="107"/>
      <c r="I17" s="107"/>
      <c r="J17" s="33"/>
    </row>
    <row r="18" spans="1:10" ht="15.75" hidden="1" x14ac:dyDescent="0.25">
      <c r="A18" s="86"/>
      <c r="B18" s="82"/>
      <c r="C18" s="55"/>
      <c r="D18" s="55"/>
      <c r="E18" s="55"/>
      <c r="F18" s="311"/>
      <c r="G18" s="312"/>
      <c r="H18" s="88" t="s">
        <v>107</v>
      </c>
      <c r="I18" s="89" t="e">
        <f>SUM(J8:J14)</f>
        <v>#VALUE!</v>
      </c>
      <c r="J18" s="33"/>
    </row>
  </sheetData>
  <sheetProtection algorithmName="SHA-512" hashValue="tmVses8Y8xtzwhLNdo1A/QbYs9c8rxpqrIE7DVf7171zLQwoYPCvHPqg4lHQCnEqKO5yOb7BXmd5jWFtN1Y8xw==" saltValue="HuxJOgeU+SBHgWritsSz9Q==" spinCount="100000" sheet="1" objects="1" scenarios="1"/>
  <mergeCells count="4">
    <mergeCell ref="B1:I1"/>
    <mergeCell ref="B2:I2"/>
    <mergeCell ref="B3:I3"/>
    <mergeCell ref="F18:G18"/>
  </mergeCells>
  <pageMargins left="0.25" right="0.25" top="0.75" bottom="0.75" header="0.3" footer="0.3"/>
  <pageSetup paperSize="5" scale="59"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Scores!$A$1:$A$3</xm:f>
          </x14:formula1>
          <xm:sqref>G8:G14 D8:D14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70"/>
  <sheetViews>
    <sheetView zoomScaleNormal="100" workbookViewId="0">
      <selection activeCell="C1" sqref="C1:V1"/>
    </sheetView>
  </sheetViews>
  <sheetFormatPr defaultRowHeight="15.75" x14ac:dyDescent="0.25"/>
  <cols>
    <col min="1" max="1" width="14.140625" style="2" customWidth="1"/>
    <col min="2" max="2" width="12.7109375" style="2" customWidth="1"/>
    <col min="3" max="3" width="90.7109375" style="1" customWidth="1"/>
    <col min="4" max="4" width="28.85546875" customWidth="1"/>
    <col min="5" max="5" width="18.28515625" customWidth="1"/>
    <col min="6" max="6" width="41.5703125" customWidth="1"/>
    <col min="7" max="7" width="30.28515625" customWidth="1"/>
    <col min="8" max="8" width="16.42578125" customWidth="1"/>
    <col min="9" max="9" width="39.5703125" customWidth="1"/>
    <col min="10" max="10" width="14.7109375" customWidth="1"/>
    <col min="11" max="11" width="19.7109375" customWidth="1"/>
    <col min="12" max="12" width="17" customWidth="1"/>
    <col min="13" max="13" width="28.5703125" customWidth="1"/>
    <col min="14" max="16" width="20.140625" customWidth="1"/>
    <col min="17" max="17" width="28.7109375" customWidth="1"/>
    <col min="18" max="21" width="17.28515625" customWidth="1"/>
    <col min="22" max="22" width="25" customWidth="1"/>
    <col min="23" max="23" width="20.85546875" style="3" hidden="1" customWidth="1"/>
    <col min="24" max="25" width="9.140625" style="3" hidden="1" customWidth="1"/>
    <col min="26" max="31" width="18.140625" hidden="1" customWidth="1"/>
    <col min="32" max="32" width="9.140625" customWidth="1"/>
  </cols>
  <sheetData>
    <row r="1" spans="1:32" ht="22.5" customHeight="1" x14ac:dyDescent="0.25">
      <c r="A1" s="34"/>
      <c r="B1" s="34"/>
      <c r="C1" s="353" t="s">
        <v>116</v>
      </c>
      <c r="D1" s="353"/>
      <c r="E1" s="353"/>
      <c r="F1" s="353"/>
      <c r="G1" s="353"/>
      <c r="H1" s="353"/>
      <c r="I1" s="353"/>
      <c r="J1" s="353"/>
      <c r="K1" s="353"/>
      <c r="L1" s="353"/>
      <c r="M1" s="353"/>
      <c r="N1" s="353"/>
      <c r="O1" s="353"/>
      <c r="P1" s="353"/>
      <c r="Q1" s="353"/>
      <c r="R1" s="353"/>
      <c r="S1" s="353"/>
      <c r="T1" s="353"/>
      <c r="U1" s="353"/>
      <c r="V1" s="354"/>
      <c r="W1" s="109"/>
      <c r="X1" s="109"/>
      <c r="Y1" s="109"/>
      <c r="Z1" s="110"/>
      <c r="AA1" s="33"/>
      <c r="AB1" s="33"/>
      <c r="AC1" s="33"/>
      <c r="AD1" s="33"/>
      <c r="AE1" s="33"/>
      <c r="AF1" s="33"/>
    </row>
    <row r="2" spans="1:32" ht="123.75" customHeight="1" x14ac:dyDescent="0.25">
      <c r="A2" s="34"/>
      <c r="B2" s="34"/>
      <c r="C2" s="355" t="s">
        <v>232</v>
      </c>
      <c r="D2" s="355"/>
      <c r="E2" s="355"/>
      <c r="F2" s="355"/>
      <c r="G2" s="355"/>
      <c r="H2" s="355"/>
      <c r="I2" s="355"/>
      <c r="J2" s="355"/>
      <c r="K2" s="355"/>
      <c r="L2" s="281"/>
      <c r="M2" s="281"/>
      <c r="N2" s="281"/>
      <c r="O2" s="281"/>
      <c r="P2" s="281"/>
      <c r="Q2" s="281"/>
      <c r="R2" s="111"/>
      <c r="S2" s="111"/>
      <c r="T2" s="111"/>
      <c r="U2" s="111"/>
      <c r="V2" s="112"/>
      <c r="W2" s="113"/>
      <c r="X2" s="113"/>
      <c r="Y2" s="113"/>
      <c r="Z2" s="110"/>
      <c r="AA2" s="33"/>
      <c r="AB2" s="33"/>
      <c r="AC2" s="33"/>
      <c r="AD2" s="33"/>
      <c r="AE2" s="33"/>
      <c r="AF2" s="33"/>
    </row>
    <row r="3" spans="1:32" ht="183" customHeight="1" x14ac:dyDescent="0.25">
      <c r="A3" s="34"/>
      <c r="B3" s="34"/>
      <c r="C3" s="356" t="s">
        <v>230</v>
      </c>
      <c r="D3" s="356"/>
      <c r="E3" s="356"/>
      <c r="F3" s="356"/>
      <c r="G3" s="356"/>
      <c r="H3" s="356"/>
      <c r="I3" s="356"/>
      <c r="J3" s="356"/>
      <c r="K3" s="356"/>
      <c r="L3" s="282"/>
      <c r="M3" s="282"/>
      <c r="N3" s="282"/>
      <c r="O3" s="282"/>
      <c r="P3" s="282"/>
      <c r="Q3" s="282"/>
      <c r="R3" s="280"/>
      <c r="S3" s="114"/>
      <c r="T3" s="114"/>
      <c r="U3" s="114"/>
      <c r="V3" s="115"/>
      <c r="W3" s="113"/>
      <c r="X3" s="113"/>
      <c r="Y3" s="113"/>
      <c r="Z3" s="110"/>
      <c r="AA3" s="33"/>
      <c r="AB3" s="33"/>
      <c r="AC3" s="33"/>
      <c r="AD3" s="33"/>
      <c r="AE3" s="33"/>
      <c r="AF3" s="33"/>
    </row>
    <row r="4" spans="1:32" ht="288.75" customHeight="1" x14ac:dyDescent="0.25">
      <c r="A4" s="34"/>
      <c r="B4" s="34"/>
      <c r="C4" s="357" t="s">
        <v>229</v>
      </c>
      <c r="D4" s="357"/>
      <c r="E4" s="357"/>
      <c r="F4" s="357"/>
      <c r="G4" s="357"/>
      <c r="H4" s="357"/>
      <c r="I4" s="357"/>
      <c r="J4" s="357"/>
      <c r="K4" s="357"/>
      <c r="L4" s="283"/>
      <c r="M4" s="283"/>
      <c r="N4" s="283"/>
      <c r="O4" s="283"/>
      <c r="P4" s="283"/>
      <c r="Q4" s="283"/>
      <c r="R4" s="283"/>
      <c r="S4" s="114"/>
      <c r="T4" s="114"/>
      <c r="U4" s="114"/>
      <c r="V4" s="115"/>
      <c r="W4" s="113"/>
      <c r="X4" s="113"/>
      <c r="Y4" s="113"/>
      <c r="Z4" s="33"/>
      <c r="AA4" s="33"/>
      <c r="AB4" s="33"/>
      <c r="AC4" s="33"/>
      <c r="AD4" s="33"/>
      <c r="AE4" s="33"/>
      <c r="AF4" s="33"/>
    </row>
    <row r="5" spans="1:32" x14ac:dyDescent="0.25">
      <c r="A5" s="34"/>
      <c r="B5" s="34"/>
      <c r="C5" s="35"/>
      <c r="D5" s="32"/>
      <c r="E5" s="116"/>
      <c r="F5" s="32"/>
      <c r="G5" s="116"/>
      <c r="H5" s="116"/>
      <c r="I5" s="116"/>
      <c r="J5" s="32"/>
      <c r="K5" s="32"/>
      <c r="L5" s="32"/>
      <c r="M5" s="32"/>
      <c r="N5" s="32"/>
      <c r="O5" s="32"/>
      <c r="P5" s="32"/>
      <c r="Q5" s="32"/>
      <c r="R5" s="117"/>
      <c r="S5" s="117"/>
      <c r="T5" s="117"/>
      <c r="U5" s="117"/>
      <c r="V5" s="32"/>
      <c r="W5" s="84"/>
      <c r="X5" s="84"/>
      <c r="Y5" s="84"/>
      <c r="Z5" s="33"/>
      <c r="AA5" s="33"/>
      <c r="AB5" s="33"/>
      <c r="AC5" s="33"/>
      <c r="AD5" s="33"/>
      <c r="AE5" s="33"/>
      <c r="AF5" s="33"/>
    </row>
    <row r="6" spans="1:32" ht="47.25" customHeight="1" x14ac:dyDescent="0.25">
      <c r="A6" s="36" t="s">
        <v>8</v>
      </c>
      <c r="B6" s="36" t="s">
        <v>1</v>
      </c>
      <c r="C6" s="37" t="s">
        <v>129</v>
      </c>
      <c r="D6" s="38" t="s">
        <v>104</v>
      </c>
      <c r="E6" s="38" t="s">
        <v>97</v>
      </c>
      <c r="F6" s="39" t="s">
        <v>112</v>
      </c>
      <c r="G6" s="38" t="s">
        <v>105</v>
      </c>
      <c r="H6" s="38" t="s">
        <v>97</v>
      </c>
      <c r="I6" s="39" t="s">
        <v>112</v>
      </c>
      <c r="J6" s="336" t="s">
        <v>7</v>
      </c>
      <c r="K6" s="338"/>
      <c r="L6" s="338"/>
      <c r="M6" s="338"/>
      <c r="N6" s="338"/>
      <c r="O6" s="338"/>
      <c r="P6" s="338"/>
      <c r="Q6" s="337"/>
      <c r="R6" s="336" t="s">
        <v>195</v>
      </c>
      <c r="S6" s="338"/>
      <c r="T6" s="338"/>
      <c r="U6" s="337"/>
      <c r="V6" s="40" t="s">
        <v>106</v>
      </c>
      <c r="W6" s="118" t="s">
        <v>196</v>
      </c>
      <c r="X6" s="118" t="s">
        <v>197</v>
      </c>
      <c r="Y6" s="84"/>
      <c r="Z6" s="33"/>
      <c r="AA6" s="33"/>
      <c r="AB6" s="33"/>
      <c r="AC6" s="33"/>
      <c r="AD6" s="33"/>
      <c r="AE6" s="33"/>
      <c r="AF6" s="33"/>
    </row>
    <row r="7" spans="1:32" ht="23.25" customHeight="1" x14ac:dyDescent="0.25">
      <c r="A7" s="41" t="s">
        <v>131</v>
      </c>
      <c r="B7" s="119"/>
      <c r="C7" s="42"/>
      <c r="D7" s="43"/>
      <c r="E7" s="44"/>
      <c r="F7" s="43"/>
      <c r="G7" s="44"/>
      <c r="H7" s="44"/>
      <c r="I7" s="44"/>
      <c r="J7" s="120"/>
      <c r="K7" s="120"/>
      <c r="L7" s="120"/>
      <c r="M7" s="120"/>
      <c r="N7" s="120"/>
      <c r="O7" s="120"/>
      <c r="P7" s="120"/>
      <c r="Q7" s="120"/>
      <c r="R7" s="117"/>
      <c r="S7" s="117"/>
      <c r="T7" s="117"/>
      <c r="U7" s="121"/>
      <c r="V7" s="117"/>
      <c r="W7" s="117"/>
      <c r="X7" s="117"/>
      <c r="Y7" s="84"/>
      <c r="Z7" s="347" t="s">
        <v>198</v>
      </c>
      <c r="AA7" s="347"/>
      <c r="AB7" s="347"/>
      <c r="AC7" s="347"/>
      <c r="AD7" s="347"/>
      <c r="AE7" s="347"/>
      <c r="AF7" s="33"/>
    </row>
    <row r="8" spans="1:32" ht="47.25" customHeight="1" x14ac:dyDescent="0.25">
      <c r="A8" s="45"/>
      <c r="B8" s="122"/>
      <c r="C8" s="123" t="s">
        <v>132</v>
      </c>
      <c r="D8" s="123"/>
      <c r="E8" s="98"/>
      <c r="F8" s="97"/>
      <c r="G8" s="48"/>
      <c r="H8" s="98"/>
      <c r="I8" s="48"/>
      <c r="J8" s="124" t="s">
        <v>62</v>
      </c>
      <c r="K8" s="125" t="s">
        <v>91</v>
      </c>
      <c r="L8" s="126" t="s">
        <v>98</v>
      </c>
      <c r="M8" s="125" t="s">
        <v>63</v>
      </c>
      <c r="N8" s="124" t="s">
        <v>62</v>
      </c>
      <c r="O8" s="125" t="s">
        <v>127</v>
      </c>
      <c r="P8" s="126" t="s">
        <v>98</v>
      </c>
      <c r="Q8" s="125" t="s">
        <v>63</v>
      </c>
      <c r="R8" s="38" t="s">
        <v>43</v>
      </c>
      <c r="S8" s="38" t="s">
        <v>130</v>
      </c>
      <c r="T8" s="39" t="s">
        <v>45</v>
      </c>
      <c r="U8" s="39" t="s">
        <v>44</v>
      </c>
      <c r="V8" s="99"/>
      <c r="W8" s="127"/>
      <c r="X8" s="127"/>
      <c r="Y8" s="84"/>
      <c r="Z8" s="128" t="s">
        <v>199</v>
      </c>
      <c r="AA8" s="128" t="s">
        <v>200</v>
      </c>
      <c r="AB8" s="128" t="s">
        <v>201</v>
      </c>
      <c r="AC8" s="128" t="s">
        <v>227</v>
      </c>
      <c r="AD8" s="128" t="s">
        <v>200</v>
      </c>
      <c r="AE8" s="128" t="s">
        <v>201</v>
      </c>
      <c r="AF8" s="33"/>
    </row>
    <row r="9" spans="1:32" x14ac:dyDescent="0.25">
      <c r="A9" s="129">
        <v>1</v>
      </c>
      <c r="B9" s="130" t="s">
        <v>133</v>
      </c>
      <c r="C9" s="131" t="s">
        <v>134</v>
      </c>
      <c r="D9" s="91"/>
      <c r="E9" s="132"/>
      <c r="F9" s="133"/>
      <c r="G9" s="134"/>
      <c r="H9" s="132"/>
      <c r="I9" s="134"/>
      <c r="J9" s="135"/>
      <c r="K9" s="271"/>
      <c r="L9" s="136"/>
      <c r="M9" s="345"/>
      <c r="N9" s="137"/>
      <c r="O9" s="268"/>
      <c r="P9" s="136"/>
      <c r="Q9" s="343"/>
      <c r="R9" s="138"/>
      <c r="S9" s="138"/>
      <c r="T9" s="138"/>
      <c r="U9" s="333"/>
      <c r="V9" s="61"/>
      <c r="W9" s="139" t="e">
        <f>CONCATENATE(IF(AND(E9="M",H9="M"),6.52,),IF(AND(E9="P",H9="P"),3.26,),IF(AND(E9="D",H9="D"),0,),IF(AND(E9="M",H9="P"),4.89,),IF(AND(E9="M",H9="D"),3.26,),IF(AND(E9="P",H9="M"),4.89,),IF(AND(E9="P",H9="D"),1.63,),IF(AND(E9="D",H9="M"),3.26,),IF(AND(E9="D",H9="P"),1.63,))+0</f>
        <v>#VALUE!</v>
      </c>
      <c r="X9" s="84"/>
      <c r="Y9" s="140"/>
      <c r="Z9" s="141" t="s">
        <v>202</v>
      </c>
      <c r="AA9" s="141">
        <f>COUNTIFS(J9:J45,1,L9:L45,"M")</f>
        <v>0</v>
      </c>
      <c r="AB9" s="141">
        <f>IF(AA9&gt;=1,1,0)</f>
        <v>0</v>
      </c>
      <c r="AC9" s="141" t="s">
        <v>202</v>
      </c>
      <c r="AD9" s="141">
        <f>COUNTIFS(N9:N45,1,P9:P45,"M")</f>
        <v>0</v>
      </c>
      <c r="AE9" s="141">
        <f>IF(AD9&gt;=1,1,0)</f>
        <v>0</v>
      </c>
      <c r="AF9" s="33"/>
    </row>
    <row r="10" spans="1:32" ht="30" x14ac:dyDescent="0.25">
      <c r="A10" s="60">
        <v>2</v>
      </c>
      <c r="B10" s="130" t="s">
        <v>135</v>
      </c>
      <c r="C10" s="131" t="s">
        <v>136</v>
      </c>
      <c r="D10" s="91"/>
      <c r="E10" s="132"/>
      <c r="F10" s="133"/>
      <c r="G10" s="142"/>
      <c r="H10" s="132"/>
      <c r="I10" s="134"/>
      <c r="J10" s="143"/>
      <c r="K10" s="272"/>
      <c r="L10" s="144"/>
      <c r="M10" s="351"/>
      <c r="N10" s="145"/>
      <c r="O10" s="269"/>
      <c r="P10" s="144"/>
      <c r="Q10" s="352"/>
      <c r="R10" s="146"/>
      <c r="S10" s="146"/>
      <c r="T10" s="146"/>
      <c r="U10" s="335"/>
      <c r="V10" s="61"/>
      <c r="W10" s="139" t="e">
        <f>CONCATENATE(IF(AND(E10="M",H10="M"),6.52,),IF(AND(E10="P",H10="P"),3.26,),IF(AND(E10="D",H10="D"),0,),IF(AND(E10="M",H10="P"),4.89,),IF(AND(E10="M",H10="D"),3.26,),IF(AND(E10="P",H10="M"),4.89,),IF(AND(E10="P",H10="D"),1.63,),IF(AND(E10="D",H10="M"),3.26,),IF(AND(E10="D",H10="P"),1.63,))+0</f>
        <v>#VALUE!</v>
      </c>
      <c r="X10" s="84"/>
      <c r="Y10" s="140"/>
      <c r="Z10" s="141" t="s">
        <v>203</v>
      </c>
      <c r="AA10" s="141">
        <f>COUNTIFS(J9:J45,2,L9:L45,"M")</f>
        <v>0</v>
      </c>
      <c r="AB10" s="141">
        <f t="shared" ref="AB10:AB16" si="0">IF(AA10&gt;=1,1,0)</f>
        <v>0</v>
      </c>
      <c r="AC10" s="141" t="s">
        <v>203</v>
      </c>
      <c r="AD10" s="141">
        <f>COUNTIFS(N9:N45,2,P9:P45,"M")</f>
        <v>0</v>
      </c>
      <c r="AE10" s="141">
        <f t="shared" ref="AE10:AE16" si="1">IF(AD10&gt;=1,1,0)</f>
        <v>0</v>
      </c>
      <c r="AF10" s="33"/>
    </row>
    <row r="11" spans="1:32" ht="30" x14ac:dyDescent="0.25">
      <c r="A11" s="60">
        <v>3</v>
      </c>
      <c r="B11" s="130" t="s">
        <v>137</v>
      </c>
      <c r="C11" s="131" t="s">
        <v>138</v>
      </c>
      <c r="D11" s="91"/>
      <c r="E11" s="132"/>
      <c r="F11" s="133"/>
      <c r="G11" s="142"/>
      <c r="H11" s="132"/>
      <c r="I11" s="134"/>
      <c r="J11" s="261"/>
      <c r="K11" s="273"/>
      <c r="L11" s="59"/>
      <c r="M11" s="346"/>
      <c r="N11" s="147"/>
      <c r="O11" s="270"/>
      <c r="P11" s="59"/>
      <c r="Q11" s="344"/>
      <c r="R11" s="146"/>
      <c r="S11" s="146"/>
      <c r="T11" s="146"/>
      <c r="U11" s="334"/>
      <c r="V11" s="61"/>
      <c r="W11" s="139" t="e">
        <f>CONCATENATE(IF(AND(E11="M",H11="M"),6.52,),IF(AND(E11="P",H11="P"),3.26,),IF(AND(E11="D",H11="D"),0,),IF(AND(E11="M",H11="P"),4.89,),IF(AND(E11="M",H11="D"),3.26,),IF(AND(E11="P",H11="M"),4.89,),IF(AND(E11="P",H11="D"),1.63,),IF(AND(E11="D",H11="M"),3.26,),IF(AND(E11="D",H11="P"),1.63,))+0</f>
        <v>#VALUE!</v>
      </c>
      <c r="X11" s="84"/>
      <c r="Y11" s="140"/>
      <c r="Z11" s="141" t="s">
        <v>204</v>
      </c>
      <c r="AA11" s="141">
        <f>COUNTIFS(J9:J45,3,L9:L45,"M")</f>
        <v>0</v>
      </c>
      <c r="AB11" s="141">
        <f t="shared" si="0"/>
        <v>0</v>
      </c>
      <c r="AC11" s="141" t="s">
        <v>204</v>
      </c>
      <c r="AD11" s="141">
        <f>COUNTIFS(N9:N45,3,P9:P45,"M")</f>
        <v>0</v>
      </c>
      <c r="AE11" s="141">
        <f t="shared" si="1"/>
        <v>0</v>
      </c>
      <c r="AF11" s="33"/>
    </row>
    <row r="12" spans="1:32" ht="20.25" x14ac:dyDescent="0.25">
      <c r="A12" s="148"/>
      <c r="B12" s="149"/>
      <c r="C12" s="148" t="s">
        <v>139</v>
      </c>
      <c r="D12" s="150"/>
      <c r="E12" s="151"/>
      <c r="F12" s="148"/>
      <c r="G12" s="152"/>
      <c r="H12" s="151"/>
      <c r="I12" s="152"/>
      <c r="J12" s="153"/>
      <c r="K12" s="153"/>
      <c r="L12" s="153"/>
      <c r="M12" s="153"/>
      <c r="N12" s="153"/>
      <c r="O12" s="153"/>
      <c r="P12" s="153"/>
      <c r="Q12" s="153"/>
      <c r="R12" s="153"/>
      <c r="S12" s="153"/>
      <c r="T12" s="153"/>
      <c r="U12" s="153"/>
      <c r="V12" s="154"/>
      <c r="W12" s="84"/>
      <c r="X12" s="84"/>
      <c r="Y12" s="84"/>
      <c r="Z12" s="141" t="s">
        <v>205</v>
      </c>
      <c r="AA12" s="141">
        <f>COUNTIFS(J9:J45,4,L9:L45,"M")</f>
        <v>0</v>
      </c>
      <c r="AB12" s="141">
        <f t="shared" si="0"/>
        <v>0</v>
      </c>
      <c r="AC12" s="141" t="s">
        <v>205</v>
      </c>
      <c r="AD12" s="141">
        <f>COUNTIFS(N9:N45,4,P9:P45,"M")</f>
        <v>0</v>
      </c>
      <c r="AE12" s="141">
        <f t="shared" si="1"/>
        <v>0</v>
      </c>
      <c r="AF12" s="33"/>
    </row>
    <row r="13" spans="1:32" ht="30" x14ac:dyDescent="0.25">
      <c r="A13" s="60">
        <v>4</v>
      </c>
      <c r="B13" s="130" t="s">
        <v>140</v>
      </c>
      <c r="C13" s="131" t="s">
        <v>141</v>
      </c>
      <c r="D13" s="91"/>
      <c r="E13" s="132"/>
      <c r="F13" s="62"/>
      <c r="G13" s="142"/>
      <c r="H13" s="132"/>
      <c r="I13" s="142"/>
      <c r="J13" s="155"/>
      <c r="K13" s="271"/>
      <c r="L13" s="156"/>
      <c r="M13" s="345"/>
      <c r="N13" s="157"/>
      <c r="O13" s="268"/>
      <c r="P13" s="156"/>
      <c r="Q13" s="343"/>
      <c r="R13" s="146"/>
      <c r="S13" s="146"/>
      <c r="T13" s="146"/>
      <c r="U13" s="333"/>
      <c r="V13" s="61"/>
      <c r="W13" s="139" t="e">
        <f t="shared" ref="W13:W17" si="2">CONCATENATE(IF(AND(E13="M",H13="M"),6.52,),IF(AND(E13="P",H13="P"),3.26,),IF(AND(E13="D",H13="D"),0,),IF(AND(E13="M",H13="P"),4.89,),IF(AND(E13="M",H13="D"),3.26,),IF(AND(E13="P",H13="M"),4.89,),IF(AND(E13="P",H13="D"),1.63,),IF(AND(E13="D",H13="M"),3.26,),IF(AND(E13="D",H13="P"),1.63,))+0</f>
        <v>#VALUE!</v>
      </c>
      <c r="X13" s="84"/>
      <c r="Y13" s="84"/>
      <c r="Z13" s="141" t="s">
        <v>206</v>
      </c>
      <c r="AA13" s="141">
        <f>COUNTIFS(J9:J45,5,L9:L45,"M")</f>
        <v>0</v>
      </c>
      <c r="AB13" s="141">
        <f t="shared" si="0"/>
        <v>0</v>
      </c>
      <c r="AC13" s="141" t="s">
        <v>206</v>
      </c>
      <c r="AD13" s="141">
        <f>COUNTIFS(N9:N45,5,P9:P45,"M")</f>
        <v>0</v>
      </c>
      <c r="AE13" s="141">
        <f t="shared" si="1"/>
        <v>0</v>
      </c>
      <c r="AF13" s="33"/>
    </row>
    <row r="14" spans="1:32" ht="45" x14ac:dyDescent="0.25">
      <c r="A14" s="158">
        <v>5</v>
      </c>
      <c r="B14" s="130" t="s">
        <v>142</v>
      </c>
      <c r="C14" s="131" t="s">
        <v>143</v>
      </c>
      <c r="D14" s="91"/>
      <c r="E14" s="132"/>
      <c r="F14" s="62"/>
      <c r="G14" s="142"/>
      <c r="H14" s="132"/>
      <c r="I14" s="142"/>
      <c r="J14" s="159"/>
      <c r="K14" s="272"/>
      <c r="L14" s="160"/>
      <c r="M14" s="351"/>
      <c r="N14" s="161"/>
      <c r="O14" s="269"/>
      <c r="P14" s="160"/>
      <c r="Q14" s="352"/>
      <c r="R14" s="162"/>
      <c r="S14" s="146"/>
      <c r="T14" s="146"/>
      <c r="U14" s="335"/>
      <c r="V14" s="163"/>
      <c r="W14" s="139" t="e">
        <f t="shared" si="2"/>
        <v>#VALUE!</v>
      </c>
      <c r="X14" s="84"/>
      <c r="Y14" s="84"/>
      <c r="Z14" s="141" t="s">
        <v>207</v>
      </c>
      <c r="AA14" s="141">
        <f>COUNTIFS(J9:J45,6,L9:L45,"M")</f>
        <v>0</v>
      </c>
      <c r="AB14" s="141">
        <f t="shared" si="0"/>
        <v>0</v>
      </c>
      <c r="AC14" s="141" t="s">
        <v>207</v>
      </c>
      <c r="AD14" s="141">
        <f>COUNTIFS(N9:N45,6,P9:P45,"M")</f>
        <v>0</v>
      </c>
      <c r="AE14" s="141">
        <f t="shared" si="1"/>
        <v>0</v>
      </c>
      <c r="AF14" s="33"/>
    </row>
    <row r="15" spans="1:32" ht="45" x14ac:dyDescent="0.25">
      <c r="A15" s="158">
        <v>6</v>
      </c>
      <c r="B15" s="130" t="s">
        <v>144</v>
      </c>
      <c r="C15" s="131" t="s">
        <v>145</v>
      </c>
      <c r="D15" s="91"/>
      <c r="E15" s="132"/>
      <c r="F15" s="62"/>
      <c r="G15" s="142"/>
      <c r="H15" s="132"/>
      <c r="I15" s="142"/>
      <c r="J15" s="159"/>
      <c r="K15" s="272"/>
      <c r="L15" s="160"/>
      <c r="M15" s="351"/>
      <c r="N15" s="161"/>
      <c r="O15" s="269"/>
      <c r="P15" s="160"/>
      <c r="Q15" s="352"/>
      <c r="R15" s="162"/>
      <c r="S15" s="146"/>
      <c r="T15" s="146"/>
      <c r="U15" s="335"/>
      <c r="V15" s="163"/>
      <c r="W15" s="139" t="e">
        <f t="shared" si="2"/>
        <v>#VALUE!</v>
      </c>
      <c r="X15" s="84"/>
      <c r="Y15" s="84"/>
      <c r="Z15" s="141" t="s">
        <v>208</v>
      </c>
      <c r="AA15" s="141">
        <f>COUNTIFS(J9:J45,7,L9:L45,"M")</f>
        <v>0</v>
      </c>
      <c r="AB15" s="141">
        <f t="shared" si="0"/>
        <v>0</v>
      </c>
      <c r="AC15" s="141" t="s">
        <v>208</v>
      </c>
      <c r="AD15" s="141">
        <f>COUNTIFS(N9:N45,7,P9:P45,"M")</f>
        <v>0</v>
      </c>
      <c r="AE15" s="141">
        <f t="shared" si="1"/>
        <v>0</v>
      </c>
      <c r="AF15" s="33"/>
    </row>
    <row r="16" spans="1:32" ht="31.5" x14ac:dyDescent="0.25">
      <c r="A16" s="158">
        <v>7</v>
      </c>
      <c r="B16" s="130" t="s">
        <v>146</v>
      </c>
      <c r="C16" s="131" t="s">
        <v>147</v>
      </c>
      <c r="D16" s="91"/>
      <c r="E16" s="132"/>
      <c r="F16" s="62"/>
      <c r="G16" s="142"/>
      <c r="H16" s="132"/>
      <c r="I16" s="142"/>
      <c r="J16" s="159"/>
      <c r="K16" s="272"/>
      <c r="L16" s="160"/>
      <c r="M16" s="351"/>
      <c r="N16" s="161"/>
      <c r="O16" s="269"/>
      <c r="P16" s="160"/>
      <c r="Q16" s="352"/>
      <c r="R16" s="162"/>
      <c r="S16" s="146"/>
      <c r="T16" s="146"/>
      <c r="U16" s="335"/>
      <c r="V16" s="163"/>
      <c r="W16" s="139" t="e">
        <f t="shared" si="2"/>
        <v>#VALUE!</v>
      </c>
      <c r="X16" s="84"/>
      <c r="Y16" s="84"/>
      <c r="Z16" s="141" t="s">
        <v>209</v>
      </c>
      <c r="AA16" s="141">
        <f>COUNTIFS(J9:J45,8,L9:L45,"M")</f>
        <v>0</v>
      </c>
      <c r="AB16" s="141">
        <f t="shared" si="0"/>
        <v>0</v>
      </c>
      <c r="AC16" s="141" t="s">
        <v>209</v>
      </c>
      <c r="AD16" s="141">
        <f>COUNTIFS(N9:N45,8,P9:P45,"M")</f>
        <v>0</v>
      </c>
      <c r="AE16" s="141">
        <f t="shared" si="1"/>
        <v>0</v>
      </c>
      <c r="AF16" s="33"/>
    </row>
    <row r="17" spans="1:32" ht="45" x14ac:dyDescent="0.25">
      <c r="A17" s="158">
        <v>8</v>
      </c>
      <c r="B17" s="130" t="s">
        <v>148</v>
      </c>
      <c r="C17" s="131" t="s">
        <v>149</v>
      </c>
      <c r="D17" s="91"/>
      <c r="E17" s="132"/>
      <c r="F17" s="62"/>
      <c r="G17" s="142"/>
      <c r="H17" s="132"/>
      <c r="I17" s="142"/>
      <c r="J17" s="261"/>
      <c r="K17" s="273"/>
      <c r="L17" s="59"/>
      <c r="M17" s="346"/>
      <c r="N17" s="147"/>
      <c r="O17" s="270"/>
      <c r="P17" s="59"/>
      <c r="Q17" s="344"/>
      <c r="R17" s="162"/>
      <c r="S17" s="146"/>
      <c r="T17" s="146"/>
      <c r="U17" s="334"/>
      <c r="V17" s="163"/>
      <c r="W17" s="139" t="e">
        <f t="shared" si="2"/>
        <v>#VALUE!</v>
      </c>
      <c r="X17" s="84"/>
      <c r="Y17" s="84"/>
      <c r="Z17" s="33"/>
      <c r="AA17" s="33"/>
      <c r="AB17" s="33"/>
      <c r="AC17" s="33"/>
      <c r="AD17" s="33"/>
      <c r="AE17" s="33"/>
      <c r="AF17" s="33"/>
    </row>
    <row r="18" spans="1:32" ht="20.25" x14ac:dyDescent="0.25">
      <c r="A18" s="148"/>
      <c r="B18" s="149"/>
      <c r="C18" s="164" t="s">
        <v>150</v>
      </c>
      <c r="D18" s="152"/>
      <c r="E18" s="151"/>
      <c r="F18" s="152"/>
      <c r="G18" s="152"/>
      <c r="H18" s="151"/>
      <c r="I18" s="152"/>
      <c r="J18" s="153"/>
      <c r="K18" s="153"/>
      <c r="L18" s="153"/>
      <c r="M18" s="153"/>
      <c r="N18" s="153"/>
      <c r="O18" s="153"/>
      <c r="P18" s="153"/>
      <c r="Q18" s="153"/>
      <c r="R18" s="153"/>
      <c r="S18" s="153"/>
      <c r="T18" s="153"/>
      <c r="U18" s="153"/>
      <c r="V18" s="154"/>
      <c r="W18" s="84"/>
      <c r="X18" s="84"/>
      <c r="Y18" s="84"/>
      <c r="Z18" s="33"/>
      <c r="AA18" s="33"/>
      <c r="AB18" s="33"/>
      <c r="AC18" s="33"/>
      <c r="AD18" s="33"/>
      <c r="AE18" s="33"/>
      <c r="AF18" s="33"/>
    </row>
    <row r="19" spans="1:32" ht="30" x14ac:dyDescent="0.25">
      <c r="A19" s="60">
        <v>9</v>
      </c>
      <c r="B19" s="130" t="s">
        <v>151</v>
      </c>
      <c r="C19" s="131" t="s">
        <v>152</v>
      </c>
      <c r="D19" s="91"/>
      <c r="E19" s="132"/>
      <c r="F19" s="62"/>
      <c r="G19" s="142"/>
      <c r="H19" s="132"/>
      <c r="I19" s="142"/>
      <c r="J19" s="155"/>
      <c r="K19" s="271"/>
      <c r="L19" s="156"/>
      <c r="M19" s="345"/>
      <c r="N19" s="157"/>
      <c r="O19" s="268"/>
      <c r="P19" s="156"/>
      <c r="Q19" s="343"/>
      <c r="R19" s="146"/>
      <c r="S19" s="146"/>
      <c r="T19" s="146"/>
      <c r="U19" s="333"/>
      <c r="V19" s="61"/>
      <c r="W19" s="139" t="e">
        <f t="shared" ref="W19:W20" si="3">CONCATENATE(IF(AND(E19="M",H19="M"),6.52,),IF(AND(E19="P",H19="P"),3.26,),IF(AND(E19="D",H19="D"),0,),IF(AND(E19="M",H19="P"),4.89,),IF(AND(E19="M",H19="D"),3.26,),IF(AND(E19="P",H19="M"),4.89,),IF(AND(E19="P",H19="D"),1.63,),IF(AND(E19="D",H19="M"),3.26,),IF(AND(E19="D",H19="P"),1.63,))+0</f>
        <v>#VALUE!</v>
      </c>
      <c r="X19" s="84"/>
      <c r="Y19" s="84"/>
      <c r="Z19" s="33"/>
      <c r="AA19" s="33"/>
      <c r="AB19" s="33"/>
      <c r="AC19" s="33"/>
      <c r="AD19" s="33"/>
      <c r="AE19" s="33"/>
      <c r="AF19" s="33"/>
    </row>
    <row r="20" spans="1:32" x14ac:dyDescent="0.25">
      <c r="A20" s="60">
        <v>10</v>
      </c>
      <c r="B20" s="130" t="s">
        <v>153</v>
      </c>
      <c r="C20" s="131" t="s">
        <v>154</v>
      </c>
      <c r="D20" s="91"/>
      <c r="E20" s="132"/>
      <c r="F20" s="62"/>
      <c r="G20" s="142"/>
      <c r="H20" s="132"/>
      <c r="I20" s="142"/>
      <c r="J20" s="261"/>
      <c r="K20" s="273"/>
      <c r="L20" s="59"/>
      <c r="M20" s="346"/>
      <c r="N20" s="147"/>
      <c r="O20" s="270"/>
      <c r="P20" s="59"/>
      <c r="Q20" s="344"/>
      <c r="R20" s="146"/>
      <c r="S20" s="146"/>
      <c r="T20" s="146"/>
      <c r="U20" s="334"/>
      <c r="V20" s="61"/>
      <c r="W20" s="139" t="e">
        <f t="shared" si="3"/>
        <v>#VALUE!</v>
      </c>
      <c r="X20" s="84"/>
      <c r="Y20" s="84"/>
      <c r="Z20" s="33"/>
      <c r="AA20" s="33"/>
      <c r="AB20" s="33"/>
      <c r="AC20" s="33"/>
      <c r="AD20" s="33"/>
      <c r="AE20" s="33"/>
      <c r="AF20" s="33"/>
    </row>
    <row r="21" spans="1:32" ht="20.25" x14ac:dyDescent="0.25">
      <c r="A21" s="165" t="s">
        <v>155</v>
      </c>
      <c r="B21" s="166"/>
      <c r="C21" s="167"/>
      <c r="D21" s="32"/>
      <c r="E21" s="116"/>
      <c r="F21" s="32"/>
      <c r="G21" s="32"/>
      <c r="H21" s="116"/>
      <c r="I21" s="32"/>
      <c r="J21" s="168"/>
      <c r="K21" s="168"/>
      <c r="L21" s="168"/>
      <c r="M21" s="168"/>
      <c r="N21" s="168"/>
      <c r="O21" s="168"/>
      <c r="P21" s="168"/>
      <c r="Q21" s="168"/>
      <c r="R21" s="117"/>
      <c r="S21" s="117"/>
      <c r="T21" s="117"/>
      <c r="U21" s="121"/>
      <c r="V21" s="117"/>
      <c r="W21" s="84"/>
      <c r="X21" s="84"/>
      <c r="Y21" s="84"/>
      <c r="Z21" s="33"/>
      <c r="AA21" s="33"/>
      <c r="AB21" s="33"/>
      <c r="AC21" s="33"/>
      <c r="AD21" s="33"/>
      <c r="AE21" s="33"/>
      <c r="AF21" s="33"/>
    </row>
    <row r="22" spans="1:32" ht="20.25" x14ac:dyDescent="0.25">
      <c r="A22" s="169"/>
      <c r="B22" s="149"/>
      <c r="C22" s="170" t="s">
        <v>156</v>
      </c>
      <c r="D22" s="170"/>
      <c r="E22" s="170"/>
      <c r="F22" s="170"/>
      <c r="G22" s="152"/>
      <c r="H22" s="170"/>
      <c r="I22" s="152"/>
      <c r="J22" s="153"/>
      <c r="K22" s="153"/>
      <c r="L22" s="171"/>
      <c r="M22" s="153"/>
      <c r="N22" s="153"/>
      <c r="O22" s="153"/>
      <c r="P22" s="171"/>
      <c r="Q22" s="153"/>
      <c r="R22" s="153"/>
      <c r="S22" s="153"/>
      <c r="T22" s="153"/>
      <c r="U22" s="153"/>
      <c r="V22" s="154"/>
      <c r="W22" s="84"/>
      <c r="X22" s="84"/>
      <c r="Y22" s="84"/>
      <c r="Z22" s="33"/>
      <c r="AA22" s="33"/>
      <c r="AB22" s="33"/>
      <c r="AC22" s="33"/>
      <c r="AD22" s="33"/>
      <c r="AE22" s="33"/>
      <c r="AF22" s="33"/>
    </row>
    <row r="23" spans="1:32" ht="45" x14ac:dyDescent="0.25">
      <c r="A23" s="60">
        <v>11</v>
      </c>
      <c r="B23" s="130" t="s">
        <v>157</v>
      </c>
      <c r="C23" s="131" t="s">
        <v>158</v>
      </c>
      <c r="D23" s="91"/>
      <c r="E23" s="132"/>
      <c r="F23" s="62"/>
      <c r="G23" s="142"/>
      <c r="H23" s="132"/>
      <c r="I23" s="142"/>
      <c r="J23" s="172"/>
      <c r="K23" s="271"/>
      <c r="L23" s="173"/>
      <c r="M23" s="345"/>
      <c r="N23" s="174"/>
      <c r="O23" s="268"/>
      <c r="P23" s="173"/>
      <c r="Q23" s="343"/>
      <c r="R23" s="175"/>
      <c r="S23" s="176"/>
      <c r="T23" s="176"/>
      <c r="U23" s="333"/>
      <c r="V23" s="61"/>
      <c r="W23" s="139" t="e">
        <f t="shared" ref="W23:W27" si="4">CONCATENATE(IF(AND(E23="M",H23="M"),6.52,),IF(AND(E23="P",H23="P"),3.26,),IF(AND(E23="D",H23="D"),0,),IF(AND(E23="M",H23="P"),4.89,),IF(AND(E23="M",H23="D"),3.26,),IF(AND(E23="P",H23="M"),4.89,),IF(AND(E23="P",H23="D"),1.63,),IF(AND(E23="D",H23="M"),3.26,),IF(AND(E23="D",H23="P"),1.63,))+0</f>
        <v>#VALUE!</v>
      </c>
      <c r="X23" s="84"/>
      <c r="Y23" s="84"/>
      <c r="Z23" s="33"/>
      <c r="AA23" s="33"/>
      <c r="AB23" s="33"/>
      <c r="AC23" s="33"/>
      <c r="AD23" s="33"/>
      <c r="AE23" s="33"/>
      <c r="AF23" s="33"/>
    </row>
    <row r="24" spans="1:32" ht="30" x14ac:dyDescent="0.25">
      <c r="A24" s="60">
        <v>12</v>
      </c>
      <c r="B24" s="130" t="s">
        <v>159</v>
      </c>
      <c r="C24" s="131" t="s">
        <v>160</v>
      </c>
      <c r="D24" s="91"/>
      <c r="E24" s="132"/>
      <c r="F24" s="62"/>
      <c r="G24" s="142"/>
      <c r="H24" s="132"/>
      <c r="I24" s="142"/>
      <c r="J24" s="177"/>
      <c r="K24" s="272"/>
      <c r="L24" s="178"/>
      <c r="M24" s="351"/>
      <c r="N24" s="179"/>
      <c r="O24" s="269"/>
      <c r="P24" s="178"/>
      <c r="Q24" s="352"/>
      <c r="R24" s="180"/>
      <c r="S24" s="176"/>
      <c r="T24" s="181"/>
      <c r="U24" s="335"/>
      <c r="V24" s="61"/>
      <c r="W24" s="139" t="e">
        <f t="shared" si="4"/>
        <v>#VALUE!</v>
      </c>
      <c r="X24" s="84"/>
      <c r="Y24" s="84"/>
      <c r="Z24" s="33"/>
      <c r="AA24" s="33"/>
      <c r="AB24" s="33"/>
      <c r="AC24" s="33"/>
      <c r="AD24" s="33"/>
      <c r="AE24" s="33"/>
      <c r="AF24" s="33"/>
    </row>
    <row r="25" spans="1:32" ht="45" x14ac:dyDescent="0.25">
      <c r="A25" s="60">
        <v>13</v>
      </c>
      <c r="B25" s="130" t="s">
        <v>161</v>
      </c>
      <c r="C25" s="131" t="s">
        <v>162</v>
      </c>
      <c r="D25" s="91"/>
      <c r="E25" s="132"/>
      <c r="F25" s="62"/>
      <c r="G25" s="142"/>
      <c r="H25" s="132"/>
      <c r="I25" s="142"/>
      <c r="J25" s="177"/>
      <c r="K25" s="272"/>
      <c r="L25" s="178"/>
      <c r="M25" s="351"/>
      <c r="N25" s="179"/>
      <c r="O25" s="269"/>
      <c r="P25" s="178"/>
      <c r="Q25" s="352"/>
      <c r="R25" s="180"/>
      <c r="S25" s="176"/>
      <c r="T25" s="176"/>
      <c r="U25" s="335"/>
      <c r="V25" s="61"/>
      <c r="W25" s="139" t="e">
        <f t="shared" si="4"/>
        <v>#VALUE!</v>
      </c>
      <c r="X25" s="84"/>
      <c r="Y25" s="84"/>
      <c r="Z25" s="33"/>
      <c r="AA25" s="33"/>
      <c r="AB25" s="33"/>
      <c r="AC25" s="33"/>
      <c r="AD25" s="33"/>
      <c r="AE25" s="33"/>
      <c r="AF25" s="33"/>
    </row>
    <row r="26" spans="1:32" ht="45" x14ac:dyDescent="0.25">
      <c r="A26" s="60">
        <v>14</v>
      </c>
      <c r="B26" s="130" t="s">
        <v>163</v>
      </c>
      <c r="C26" s="131" t="s">
        <v>164</v>
      </c>
      <c r="D26" s="91"/>
      <c r="E26" s="132"/>
      <c r="F26" s="62"/>
      <c r="G26" s="142"/>
      <c r="H26" s="132"/>
      <c r="I26" s="142"/>
      <c r="J26" s="177"/>
      <c r="K26" s="272"/>
      <c r="L26" s="178"/>
      <c r="M26" s="351"/>
      <c r="N26" s="179"/>
      <c r="O26" s="269"/>
      <c r="P26" s="178"/>
      <c r="Q26" s="352"/>
      <c r="R26" s="162"/>
      <c r="S26" s="146"/>
      <c r="T26" s="146"/>
      <c r="U26" s="335"/>
      <c r="V26" s="61"/>
      <c r="W26" s="139" t="e">
        <f t="shared" si="4"/>
        <v>#VALUE!</v>
      </c>
      <c r="X26" s="84"/>
      <c r="Y26" s="84"/>
      <c r="Z26" s="33"/>
      <c r="AA26" s="33"/>
      <c r="AB26" s="33"/>
      <c r="AC26" s="33"/>
      <c r="AD26" s="33"/>
      <c r="AE26" s="33"/>
      <c r="AF26" s="33"/>
    </row>
    <row r="27" spans="1:32" x14ac:dyDescent="0.25">
      <c r="A27" s="60">
        <v>15</v>
      </c>
      <c r="B27" s="130" t="s">
        <v>165</v>
      </c>
      <c r="C27" s="131" t="s">
        <v>166</v>
      </c>
      <c r="D27" s="91"/>
      <c r="E27" s="132"/>
      <c r="F27" s="62"/>
      <c r="G27" s="142"/>
      <c r="H27" s="132"/>
      <c r="I27" s="142"/>
      <c r="J27" s="261"/>
      <c r="K27" s="272"/>
      <c r="L27" s="59"/>
      <c r="M27" s="351"/>
      <c r="N27" s="147"/>
      <c r="O27" s="269"/>
      <c r="P27" s="59"/>
      <c r="Q27" s="352"/>
      <c r="R27" s="182"/>
      <c r="S27" s="183"/>
      <c r="T27" s="146"/>
      <c r="U27" s="334"/>
      <c r="V27" s="61"/>
      <c r="W27" s="139" t="e">
        <f t="shared" si="4"/>
        <v>#VALUE!</v>
      </c>
      <c r="X27" s="84"/>
      <c r="Y27" s="84"/>
      <c r="Z27" s="33"/>
      <c r="AA27" s="33"/>
      <c r="AB27" s="33"/>
      <c r="AC27" s="33"/>
      <c r="AD27" s="33"/>
      <c r="AE27" s="33"/>
      <c r="AF27" s="33"/>
    </row>
    <row r="28" spans="1:32" ht="20.25" x14ac:dyDescent="0.25">
      <c r="A28" s="184" t="s">
        <v>167</v>
      </c>
      <c r="B28" s="185"/>
      <c r="C28" s="186"/>
      <c r="D28" s="187"/>
      <c r="E28" s="188"/>
      <c r="F28" s="187"/>
      <c r="G28" s="187"/>
      <c r="H28" s="188"/>
      <c r="I28" s="187"/>
      <c r="J28" s="168"/>
      <c r="K28" s="168"/>
      <c r="L28" s="168"/>
      <c r="M28" s="168"/>
      <c r="N28" s="168"/>
      <c r="O28" s="168"/>
      <c r="P28" s="168"/>
      <c r="Q28" s="168"/>
      <c r="R28" s="117"/>
      <c r="S28" s="117"/>
      <c r="T28" s="117"/>
      <c r="U28" s="121"/>
      <c r="V28" s="117"/>
      <c r="W28" s="84"/>
      <c r="X28" s="84"/>
      <c r="Y28" s="84"/>
      <c r="Z28" s="33"/>
      <c r="AA28" s="33"/>
      <c r="AB28" s="33"/>
      <c r="AC28" s="33"/>
      <c r="AD28" s="33"/>
      <c r="AE28" s="33"/>
      <c r="AF28" s="33"/>
    </row>
    <row r="29" spans="1:32" ht="20.25" x14ac:dyDescent="0.25">
      <c r="A29" s="189"/>
      <c r="B29" s="190"/>
      <c r="C29" s="123" t="s">
        <v>168</v>
      </c>
      <c r="D29" s="191"/>
      <c r="E29" s="192"/>
      <c r="F29" s="191"/>
      <c r="G29" s="191"/>
      <c r="H29" s="192"/>
      <c r="I29" s="191"/>
      <c r="J29" s="193"/>
      <c r="K29" s="193"/>
      <c r="L29" s="194"/>
      <c r="M29" s="193"/>
      <c r="N29" s="193"/>
      <c r="O29" s="193"/>
      <c r="P29" s="194"/>
      <c r="Q29" s="193"/>
      <c r="R29" s="194"/>
      <c r="S29" s="194"/>
      <c r="T29" s="194"/>
      <c r="U29" s="194"/>
      <c r="V29" s="195"/>
      <c r="W29" s="84"/>
      <c r="X29" s="84"/>
      <c r="Y29" s="84"/>
      <c r="Z29" s="33"/>
      <c r="AA29" s="33"/>
      <c r="AB29" s="33"/>
      <c r="AC29" s="33"/>
      <c r="AD29" s="33"/>
      <c r="AE29" s="33"/>
      <c r="AF29" s="33"/>
    </row>
    <row r="30" spans="1:32" ht="60" x14ac:dyDescent="0.25">
      <c r="A30" s="57">
        <v>16</v>
      </c>
      <c r="B30" s="196" t="s">
        <v>169</v>
      </c>
      <c r="C30" s="197" t="s">
        <v>170</v>
      </c>
      <c r="D30" s="91"/>
      <c r="E30" s="132"/>
      <c r="F30" s="62"/>
      <c r="G30" s="142"/>
      <c r="H30" s="132"/>
      <c r="I30" s="142"/>
      <c r="J30" s="261"/>
      <c r="K30" s="274"/>
      <c r="L30" s="59"/>
      <c r="M30" s="198"/>
      <c r="N30" s="147"/>
      <c r="O30" s="277"/>
      <c r="P30" s="59"/>
      <c r="Q30" s="199"/>
      <c r="R30" s="146"/>
      <c r="S30" s="146"/>
      <c r="T30" s="146"/>
      <c r="U30" s="200"/>
      <c r="V30" s="61"/>
      <c r="W30" s="139" t="e">
        <f>CONCATENATE(IF(AND(E30="M",H30="M"),6.52,),IF(AND(E30="P",H30="P"),3.26,),IF(AND(E30="D",H30="D"),0,),IF(AND(E30="M",H30="P"),4.89,),IF(AND(E30="M",H30="D"),3.26,),IF(AND(E30="P",H30="M"),4.89,),IF(AND(E30="P",H30="D"),1.63,),IF(AND(E30="D",H30="M"),3.26,),IF(AND(E30="D",H30="P"),1.63,))+0</f>
        <v>#VALUE!</v>
      </c>
      <c r="X30" s="84"/>
      <c r="Y30" s="84"/>
      <c r="Z30" s="33"/>
      <c r="AA30" s="33"/>
      <c r="AB30" s="33"/>
      <c r="AC30" s="33"/>
      <c r="AD30" s="33"/>
      <c r="AE30" s="33"/>
      <c r="AF30" s="33"/>
    </row>
    <row r="31" spans="1:32" ht="20.25" x14ac:dyDescent="0.25">
      <c r="A31" s="184" t="s">
        <v>171</v>
      </c>
      <c r="B31" s="185"/>
      <c r="C31" s="186"/>
      <c r="D31" s="187"/>
      <c r="E31" s="188"/>
      <c r="F31" s="187"/>
      <c r="G31" s="187"/>
      <c r="H31" s="188"/>
      <c r="I31" s="187"/>
      <c r="J31" s="168"/>
      <c r="K31" s="168"/>
      <c r="L31" s="168"/>
      <c r="M31" s="168"/>
      <c r="N31" s="168"/>
      <c r="O31" s="168"/>
      <c r="P31" s="168"/>
      <c r="Q31" s="168"/>
      <c r="R31" s="117"/>
      <c r="S31" s="117"/>
      <c r="T31" s="117"/>
      <c r="U31" s="121"/>
      <c r="V31" s="117"/>
      <c r="W31" s="84"/>
      <c r="X31" s="84"/>
      <c r="Y31" s="84"/>
      <c r="Z31" s="33"/>
      <c r="AA31" s="33"/>
      <c r="AB31" s="33"/>
      <c r="AC31" s="33"/>
      <c r="AD31" s="33"/>
      <c r="AE31" s="33"/>
      <c r="AF31" s="33"/>
    </row>
    <row r="32" spans="1:32" ht="20.25" x14ac:dyDescent="0.25">
      <c r="A32" s="201"/>
      <c r="B32" s="202"/>
      <c r="C32" s="170" t="s">
        <v>172</v>
      </c>
      <c r="D32" s="191"/>
      <c r="E32" s="192"/>
      <c r="F32" s="191"/>
      <c r="G32" s="191"/>
      <c r="H32" s="192"/>
      <c r="I32" s="191"/>
      <c r="J32" s="203"/>
      <c r="K32" s="203"/>
      <c r="L32" s="203"/>
      <c r="M32" s="203"/>
      <c r="N32" s="203"/>
      <c r="O32" s="203"/>
      <c r="P32" s="203"/>
      <c r="Q32" s="203"/>
      <c r="R32" s="203"/>
      <c r="S32" s="203"/>
      <c r="T32" s="203"/>
      <c r="U32" s="203"/>
      <c r="V32" s="204"/>
      <c r="W32" s="84"/>
      <c r="X32" s="84"/>
      <c r="Y32" s="84"/>
      <c r="Z32" s="33"/>
      <c r="AA32" s="33"/>
      <c r="AB32" s="33"/>
      <c r="AC32" s="33"/>
      <c r="AD32" s="33"/>
      <c r="AE32" s="33"/>
      <c r="AF32" s="33"/>
    </row>
    <row r="33" spans="1:32" ht="30" x14ac:dyDescent="0.25">
      <c r="A33" s="60">
        <v>17</v>
      </c>
      <c r="B33" s="129" t="s">
        <v>173</v>
      </c>
      <c r="C33" s="131" t="s">
        <v>174</v>
      </c>
      <c r="D33" s="91"/>
      <c r="E33" s="132"/>
      <c r="F33" s="62"/>
      <c r="G33" s="142"/>
      <c r="H33" s="132"/>
      <c r="I33" s="142"/>
      <c r="J33" s="205"/>
      <c r="K33" s="271"/>
      <c r="L33" s="206"/>
      <c r="M33" s="348"/>
      <c r="N33" s="207"/>
      <c r="O33" s="268"/>
      <c r="P33" s="206"/>
      <c r="Q33" s="340"/>
      <c r="R33" s="146"/>
      <c r="S33" s="146"/>
      <c r="T33" s="146"/>
      <c r="U33" s="333"/>
      <c r="V33" s="61"/>
      <c r="W33" s="139" t="e">
        <f t="shared" ref="W33:W34" si="5">CONCATENATE(IF(AND(E33="M",H33="M"),6.52,),IF(AND(E33="P",H33="P"),3.26,),IF(AND(E33="D",H33="D"),0,),IF(AND(E33="M",H33="P"),4.89,),IF(AND(E33="M",H33="D"),3.26,),IF(AND(E33="P",H33="M"),4.89,),IF(AND(E33="P",H33="D"),1.63,),IF(AND(E33="D",H33="M"),3.26,),IF(AND(E33="D",H33="P"),1.63,))+0</f>
        <v>#VALUE!</v>
      </c>
      <c r="X33" s="84"/>
      <c r="Y33" s="84"/>
      <c r="Z33" s="33"/>
      <c r="AA33" s="33"/>
      <c r="AB33" s="33"/>
      <c r="AC33" s="33"/>
      <c r="AD33" s="33"/>
      <c r="AE33" s="33"/>
      <c r="AF33" s="33"/>
    </row>
    <row r="34" spans="1:32" ht="45" x14ac:dyDescent="0.25">
      <c r="A34" s="60">
        <v>18</v>
      </c>
      <c r="B34" s="129" t="s">
        <v>175</v>
      </c>
      <c r="C34" s="131" t="s">
        <v>176</v>
      </c>
      <c r="D34" s="91"/>
      <c r="E34" s="132"/>
      <c r="F34" s="62"/>
      <c r="G34" s="142"/>
      <c r="H34" s="132"/>
      <c r="I34" s="208"/>
      <c r="J34" s="261"/>
      <c r="K34" s="273"/>
      <c r="L34" s="59"/>
      <c r="M34" s="350"/>
      <c r="N34" s="147"/>
      <c r="O34" s="270"/>
      <c r="P34" s="59"/>
      <c r="Q34" s="342"/>
      <c r="R34" s="209"/>
      <c r="S34" s="209"/>
      <c r="T34" s="209"/>
      <c r="U34" s="334"/>
      <c r="V34" s="66"/>
      <c r="W34" s="139" t="e">
        <f t="shared" si="5"/>
        <v>#VALUE!</v>
      </c>
      <c r="X34" s="84"/>
      <c r="Y34" s="84"/>
      <c r="Z34" s="33"/>
      <c r="AA34" s="33"/>
      <c r="AB34" s="33"/>
      <c r="AC34" s="33"/>
      <c r="AD34" s="33"/>
      <c r="AE34" s="33"/>
      <c r="AF34" s="33"/>
    </row>
    <row r="35" spans="1:32" ht="20.25" x14ac:dyDescent="0.25">
      <c r="A35" s="201"/>
      <c r="B35" s="202"/>
      <c r="C35" s="170" t="s">
        <v>177</v>
      </c>
      <c r="D35" s="191"/>
      <c r="E35" s="192"/>
      <c r="F35" s="191"/>
      <c r="G35" s="191"/>
      <c r="H35" s="192"/>
      <c r="I35" s="191"/>
      <c r="J35" s="203"/>
      <c r="K35" s="210"/>
      <c r="L35" s="211"/>
      <c r="M35" s="212"/>
      <c r="N35" s="203"/>
      <c r="O35" s="210"/>
      <c r="P35" s="211"/>
      <c r="Q35" s="212"/>
      <c r="R35" s="213"/>
      <c r="S35" s="213"/>
      <c r="T35" s="213"/>
      <c r="U35" s="213"/>
      <c r="V35" s="214"/>
      <c r="W35" s="84"/>
      <c r="X35" s="84"/>
      <c r="Y35" s="84"/>
      <c r="Z35" s="33"/>
      <c r="AA35" s="33"/>
      <c r="AB35" s="33"/>
      <c r="AC35" s="33"/>
      <c r="AD35" s="33"/>
      <c r="AE35" s="33"/>
      <c r="AF35" s="33"/>
    </row>
    <row r="36" spans="1:32" ht="30" x14ac:dyDescent="0.25">
      <c r="A36" s="60">
        <v>19</v>
      </c>
      <c r="B36" s="129" t="s">
        <v>178</v>
      </c>
      <c r="C36" s="131" t="s">
        <v>179</v>
      </c>
      <c r="D36" s="91"/>
      <c r="E36" s="132"/>
      <c r="F36" s="62"/>
      <c r="G36" s="142"/>
      <c r="H36" s="132"/>
      <c r="I36" s="215"/>
      <c r="J36" s="261"/>
      <c r="K36" s="275"/>
      <c r="L36" s="59"/>
      <c r="M36" s="143"/>
      <c r="N36" s="147"/>
      <c r="O36" s="276"/>
      <c r="P36" s="59"/>
      <c r="Q36" s="145"/>
      <c r="R36" s="138"/>
      <c r="S36" s="138"/>
      <c r="T36" s="138"/>
      <c r="U36" s="216"/>
      <c r="V36" s="58"/>
      <c r="W36" s="139" t="e">
        <f>CONCATENATE(IF(AND(E36="M",H36="M"),6.52,),IF(AND(E36="P",H36="P"),3.26,),IF(AND(E36="D",H36="D"),0,),IF(AND(E36="M",H36="P"),4.89,),IF(AND(E36="M",H36="D"),3.26,),IF(AND(E36="P",H36="M"),4.89,),IF(AND(E36="P",H36="D"),1.63,),IF(AND(E36="D",H36="M"),3.26,),IF(AND(E36="D",H36="P"),1.63,))+0</f>
        <v>#VALUE!</v>
      </c>
      <c r="X36" s="84"/>
      <c r="Y36" s="84"/>
      <c r="Z36" s="33"/>
      <c r="AA36" s="33"/>
      <c r="AB36" s="33"/>
      <c r="AC36" s="33"/>
      <c r="AD36" s="33"/>
      <c r="AE36" s="33"/>
      <c r="AF36" s="33"/>
    </row>
    <row r="37" spans="1:32" ht="20.25" x14ac:dyDescent="0.25">
      <c r="A37" s="184" t="s">
        <v>180</v>
      </c>
      <c r="B37" s="185"/>
      <c r="C37" s="186"/>
      <c r="D37" s="187"/>
      <c r="E37" s="188"/>
      <c r="F37" s="187"/>
      <c r="G37" s="187"/>
      <c r="H37" s="188"/>
      <c r="I37" s="187"/>
      <c r="J37" s="168"/>
      <c r="K37" s="217"/>
      <c r="L37" s="168"/>
      <c r="M37" s="218"/>
      <c r="N37" s="168"/>
      <c r="O37" s="217"/>
      <c r="P37" s="168"/>
      <c r="Q37" s="218"/>
      <c r="R37" s="219"/>
      <c r="S37" s="219"/>
      <c r="T37" s="219"/>
      <c r="U37" s="220"/>
      <c r="V37" s="219"/>
      <c r="W37" s="84"/>
      <c r="X37" s="84"/>
      <c r="Y37" s="84"/>
      <c r="Z37" s="33"/>
      <c r="AA37" s="33"/>
      <c r="AB37" s="33"/>
      <c r="AC37" s="33"/>
      <c r="AD37" s="33"/>
      <c r="AE37" s="33"/>
      <c r="AF37" s="33"/>
    </row>
    <row r="38" spans="1:32" ht="20.25" x14ac:dyDescent="0.25">
      <c r="A38" s="201"/>
      <c r="B38" s="202"/>
      <c r="C38" s="170" t="s">
        <v>181</v>
      </c>
      <c r="D38" s="191"/>
      <c r="E38" s="192"/>
      <c r="F38" s="191"/>
      <c r="G38" s="191"/>
      <c r="H38" s="192"/>
      <c r="I38" s="191"/>
      <c r="J38" s="203"/>
      <c r="K38" s="210"/>
      <c r="L38" s="211"/>
      <c r="M38" s="212"/>
      <c r="N38" s="203"/>
      <c r="O38" s="210"/>
      <c r="P38" s="211"/>
      <c r="Q38" s="212"/>
      <c r="R38" s="213"/>
      <c r="S38" s="213"/>
      <c r="T38" s="213"/>
      <c r="U38" s="213"/>
      <c r="V38" s="214"/>
      <c r="W38" s="84"/>
      <c r="X38" s="84"/>
      <c r="Y38" s="84"/>
      <c r="Z38" s="33"/>
      <c r="AA38" s="33"/>
      <c r="AB38" s="33"/>
      <c r="AC38" s="33"/>
      <c r="AD38" s="33"/>
      <c r="AE38" s="33"/>
      <c r="AF38" s="33"/>
    </row>
    <row r="39" spans="1:32" ht="45" x14ac:dyDescent="0.25">
      <c r="A39" s="60">
        <v>20</v>
      </c>
      <c r="B39" s="129" t="s">
        <v>182</v>
      </c>
      <c r="C39" s="131" t="s">
        <v>183</v>
      </c>
      <c r="D39" s="91"/>
      <c r="E39" s="132"/>
      <c r="F39" s="62"/>
      <c r="G39" s="142"/>
      <c r="H39" s="132"/>
      <c r="I39" s="142"/>
      <c r="J39" s="221"/>
      <c r="K39" s="271"/>
      <c r="L39" s="222"/>
      <c r="M39" s="348"/>
      <c r="N39" s="223"/>
      <c r="O39" s="268"/>
      <c r="P39" s="222"/>
      <c r="Q39" s="340"/>
      <c r="R39" s="138"/>
      <c r="S39" s="138"/>
      <c r="T39" s="138"/>
      <c r="U39" s="333"/>
      <c r="V39" s="58"/>
      <c r="W39" s="139" t="e">
        <f t="shared" ref="W39:W41" si="6">CONCATENATE(IF(AND(E39="M",H39="M"),6.52,),IF(AND(E39="P",H39="P"),3.26,),IF(AND(E39="D",H39="D"),0,),IF(AND(E39="M",H39="P"),4.89,),IF(AND(E39="M",H39="D"),3.26,),IF(AND(E39="P",H39="M"),4.89,),IF(AND(E39="P",H39="D"),1.63,),IF(AND(E39="D",H39="M"),3.26,),IF(AND(E39="D",H39="P"),1.63,))+0</f>
        <v>#VALUE!</v>
      </c>
      <c r="X39" s="84"/>
      <c r="Y39" s="84"/>
      <c r="Z39" s="33"/>
      <c r="AA39" s="33"/>
      <c r="AB39" s="33"/>
      <c r="AC39" s="33"/>
      <c r="AD39" s="33"/>
      <c r="AE39" s="33"/>
      <c r="AF39" s="33"/>
    </row>
    <row r="40" spans="1:32" x14ac:dyDescent="0.25">
      <c r="A40" s="60">
        <v>21</v>
      </c>
      <c r="B40" s="129" t="s">
        <v>184</v>
      </c>
      <c r="C40" s="131" t="s">
        <v>185</v>
      </c>
      <c r="D40" s="91"/>
      <c r="E40" s="132"/>
      <c r="F40" s="62"/>
      <c r="G40" s="142"/>
      <c r="H40" s="132"/>
      <c r="I40" s="142"/>
      <c r="J40" s="221"/>
      <c r="K40" s="272"/>
      <c r="L40" s="222"/>
      <c r="M40" s="349"/>
      <c r="N40" s="223"/>
      <c r="O40" s="269"/>
      <c r="P40" s="222"/>
      <c r="Q40" s="341"/>
      <c r="R40" s="146"/>
      <c r="S40" s="146"/>
      <c r="T40" s="146"/>
      <c r="U40" s="335"/>
      <c r="V40" s="61"/>
      <c r="W40" s="139" t="e">
        <f t="shared" si="6"/>
        <v>#VALUE!</v>
      </c>
      <c r="X40" s="84"/>
      <c r="Y40" s="84"/>
      <c r="Z40" s="33"/>
      <c r="AA40" s="33"/>
      <c r="AB40" s="33"/>
      <c r="AC40" s="33"/>
      <c r="AD40" s="33"/>
      <c r="AE40" s="33"/>
      <c r="AF40" s="33"/>
    </row>
    <row r="41" spans="1:32" x14ac:dyDescent="0.25">
      <c r="A41" s="60">
        <v>22</v>
      </c>
      <c r="B41" s="129" t="s">
        <v>186</v>
      </c>
      <c r="C41" s="131" t="s">
        <v>187</v>
      </c>
      <c r="D41" s="91"/>
      <c r="E41" s="132"/>
      <c r="F41" s="62"/>
      <c r="G41" s="142"/>
      <c r="H41" s="132"/>
      <c r="I41" s="142"/>
      <c r="J41" s="261"/>
      <c r="K41" s="273"/>
      <c r="L41" s="59"/>
      <c r="M41" s="350"/>
      <c r="N41" s="147"/>
      <c r="O41" s="270"/>
      <c r="P41" s="59"/>
      <c r="Q41" s="342"/>
      <c r="R41" s="209"/>
      <c r="S41" s="209"/>
      <c r="T41" s="209"/>
      <c r="U41" s="334"/>
      <c r="V41" s="66"/>
      <c r="W41" s="139" t="e">
        <f t="shared" si="6"/>
        <v>#VALUE!</v>
      </c>
      <c r="X41" s="84"/>
      <c r="Y41" s="84"/>
      <c r="Z41" s="33"/>
      <c r="AA41" s="33"/>
      <c r="AB41" s="33"/>
      <c r="AC41" s="33"/>
      <c r="AD41" s="33"/>
      <c r="AE41" s="33"/>
      <c r="AF41" s="33"/>
    </row>
    <row r="42" spans="1:32" ht="20.25" x14ac:dyDescent="0.25">
      <c r="A42" s="201"/>
      <c r="B42" s="202"/>
      <c r="C42" s="170" t="s">
        <v>188</v>
      </c>
      <c r="D42" s="191"/>
      <c r="E42" s="192"/>
      <c r="F42" s="191"/>
      <c r="G42" s="191"/>
      <c r="H42" s="192"/>
      <c r="I42" s="191"/>
      <c r="J42" s="203"/>
      <c r="K42" s="210"/>
      <c r="L42" s="211"/>
      <c r="M42" s="212"/>
      <c r="N42" s="203"/>
      <c r="O42" s="210"/>
      <c r="P42" s="211"/>
      <c r="Q42" s="212"/>
      <c r="R42" s="213"/>
      <c r="S42" s="213"/>
      <c r="T42" s="213"/>
      <c r="U42" s="213"/>
      <c r="V42" s="214"/>
      <c r="W42" s="84"/>
      <c r="X42" s="84"/>
      <c r="Y42" s="84"/>
      <c r="Z42" s="33"/>
      <c r="AA42" s="33"/>
      <c r="AB42" s="33"/>
      <c r="AC42" s="33"/>
      <c r="AD42" s="33"/>
      <c r="AE42" s="33"/>
      <c r="AF42" s="33"/>
    </row>
    <row r="43" spans="1:32" ht="60" x14ac:dyDescent="0.25">
      <c r="A43" s="60">
        <v>23</v>
      </c>
      <c r="B43" s="129" t="s">
        <v>189</v>
      </c>
      <c r="C43" s="131" t="s">
        <v>190</v>
      </c>
      <c r="D43" s="91"/>
      <c r="E43" s="132"/>
      <c r="F43" s="62"/>
      <c r="G43" s="142"/>
      <c r="H43" s="132"/>
      <c r="I43" s="142"/>
      <c r="J43" s="221"/>
      <c r="K43" s="271"/>
      <c r="L43" s="222"/>
      <c r="M43" s="348"/>
      <c r="N43" s="223"/>
      <c r="O43" s="268"/>
      <c r="P43" s="222"/>
      <c r="Q43" s="340"/>
      <c r="R43" s="138"/>
      <c r="S43" s="138"/>
      <c r="T43" s="138"/>
      <c r="U43" s="333"/>
      <c r="V43" s="58"/>
      <c r="W43" s="139" t="e">
        <f t="shared" ref="W43:W45" si="7">CONCATENATE(IF(AND(E43="M",H43="M"),6.52,),IF(AND(E43="P",H43="P"),3.26,),IF(AND(E43="D",H43="D"),0,),IF(AND(E43="M",H43="P"),4.89,),IF(AND(E43="M",H43="D"),3.26,),IF(AND(E43="P",H43="M"),4.89,),IF(AND(E43="P",H43="D"),1.63,),IF(AND(E43="D",H43="M"),3.26,),IF(AND(E43="D",H43="P"),1.63,))+0</f>
        <v>#VALUE!</v>
      </c>
      <c r="X43" s="84"/>
      <c r="Y43" s="84"/>
      <c r="Z43" s="33"/>
      <c r="AA43" s="33"/>
      <c r="AB43" s="33"/>
      <c r="AC43" s="33"/>
      <c r="AD43" s="33"/>
      <c r="AE43" s="33"/>
      <c r="AF43" s="33"/>
    </row>
    <row r="44" spans="1:32" ht="30" x14ac:dyDescent="0.25">
      <c r="A44" s="60">
        <v>24</v>
      </c>
      <c r="B44" s="129" t="s">
        <v>191</v>
      </c>
      <c r="C44" s="131" t="s">
        <v>192</v>
      </c>
      <c r="D44" s="91"/>
      <c r="E44" s="132"/>
      <c r="F44" s="62"/>
      <c r="G44" s="142"/>
      <c r="H44" s="132"/>
      <c r="I44" s="142"/>
      <c r="J44" s="221"/>
      <c r="K44" s="272"/>
      <c r="L44" s="222"/>
      <c r="M44" s="349"/>
      <c r="N44" s="223"/>
      <c r="O44" s="269"/>
      <c r="P44" s="222"/>
      <c r="Q44" s="341"/>
      <c r="R44" s="146"/>
      <c r="S44" s="146"/>
      <c r="T44" s="146"/>
      <c r="U44" s="335"/>
      <c r="V44" s="61"/>
      <c r="W44" s="139" t="e">
        <f t="shared" si="7"/>
        <v>#VALUE!</v>
      </c>
      <c r="X44" s="84"/>
      <c r="Y44" s="84"/>
      <c r="Z44" s="33"/>
      <c r="AA44" s="33"/>
      <c r="AB44" s="33"/>
      <c r="AC44" s="33"/>
      <c r="AD44" s="33"/>
      <c r="AE44" s="33"/>
      <c r="AF44" s="33"/>
    </row>
    <row r="45" spans="1:32" ht="30" x14ac:dyDescent="0.25">
      <c r="A45" s="60">
        <v>25</v>
      </c>
      <c r="B45" s="129" t="s">
        <v>193</v>
      </c>
      <c r="C45" s="131" t="s">
        <v>194</v>
      </c>
      <c r="D45" s="91"/>
      <c r="E45" s="132"/>
      <c r="F45" s="62"/>
      <c r="G45" s="142"/>
      <c r="H45" s="132"/>
      <c r="I45" s="142"/>
      <c r="J45" s="261"/>
      <c r="K45" s="273"/>
      <c r="L45" s="59"/>
      <c r="M45" s="350"/>
      <c r="N45" s="147"/>
      <c r="O45" s="270"/>
      <c r="P45" s="59"/>
      <c r="Q45" s="342"/>
      <c r="R45" s="146"/>
      <c r="S45" s="146"/>
      <c r="T45" s="146"/>
      <c r="U45" s="334"/>
      <c r="V45" s="61"/>
      <c r="W45" s="139" t="e">
        <f t="shared" si="7"/>
        <v>#VALUE!</v>
      </c>
      <c r="X45" s="84"/>
      <c r="Y45" s="84"/>
      <c r="Z45" s="33"/>
      <c r="AA45" s="33"/>
      <c r="AB45" s="33"/>
      <c r="AC45" s="33"/>
      <c r="AD45" s="33"/>
      <c r="AE45" s="33"/>
      <c r="AF45" s="33"/>
    </row>
    <row r="46" spans="1:32" x14ac:dyDescent="0.25">
      <c r="A46" s="224"/>
      <c r="B46" s="224"/>
      <c r="C46" s="225"/>
      <c r="D46" s="226"/>
      <c r="E46" s="226"/>
      <c r="F46" s="227"/>
      <c r="G46" s="226"/>
      <c r="H46" s="226"/>
      <c r="I46" s="226"/>
      <c r="J46" s="226"/>
      <c r="K46" s="226"/>
      <c r="L46" s="226"/>
      <c r="M46" s="226"/>
      <c r="N46" s="226"/>
      <c r="O46" s="226"/>
      <c r="P46" s="226"/>
      <c r="Q46" s="226"/>
      <c r="R46" s="226"/>
      <c r="S46" s="226"/>
      <c r="T46" s="226"/>
      <c r="U46" s="226"/>
      <c r="V46" s="226"/>
      <c r="W46" s="84"/>
      <c r="X46" s="89">
        <f>SUM(AB9:AB16,AE9:AE16)</f>
        <v>0</v>
      </c>
      <c r="Y46" s="228" t="s">
        <v>228</v>
      </c>
      <c r="Z46" s="229"/>
      <c r="AA46" s="33"/>
      <c r="AB46" s="33"/>
      <c r="AC46" s="33"/>
      <c r="AD46" s="33"/>
      <c r="AE46" s="33"/>
      <c r="AF46" s="33"/>
    </row>
    <row r="47" spans="1:32" x14ac:dyDescent="0.25">
      <c r="A47" s="224"/>
      <c r="B47" s="224"/>
      <c r="C47" s="225"/>
      <c r="D47" s="226"/>
      <c r="E47" s="227"/>
      <c r="F47" s="227"/>
      <c r="G47" s="226"/>
      <c r="H47" s="227"/>
      <c r="I47" s="226"/>
      <c r="J47" s="226"/>
      <c r="K47" s="226"/>
      <c r="L47" s="227"/>
      <c r="M47" s="226"/>
      <c r="N47" s="226"/>
      <c r="O47" s="226"/>
      <c r="P47" s="227"/>
      <c r="Q47" s="226"/>
      <c r="R47" s="226"/>
      <c r="S47" s="226"/>
      <c r="T47" s="226"/>
      <c r="U47" s="226"/>
      <c r="V47" s="226"/>
      <c r="W47" s="139" t="e">
        <f>SUM(W9:W45)</f>
        <v>#VALUE!</v>
      </c>
      <c r="X47" s="89">
        <f>X46*10.1875</f>
        <v>0</v>
      </c>
      <c r="Y47" s="230" t="s">
        <v>197</v>
      </c>
      <c r="Z47" s="231"/>
      <c r="AA47" s="33"/>
      <c r="AB47" s="33"/>
      <c r="AC47" s="33"/>
      <c r="AD47" s="33"/>
      <c r="AE47" s="33"/>
      <c r="AF47" s="33"/>
    </row>
    <row r="48" spans="1:32" ht="76.5" customHeight="1" x14ac:dyDescent="0.25">
      <c r="A48" s="232"/>
      <c r="B48" s="232"/>
      <c r="C48" s="233"/>
      <c r="D48" s="107"/>
      <c r="E48" s="107"/>
      <c r="F48" s="107"/>
      <c r="G48" s="107"/>
      <c r="H48" s="107"/>
      <c r="I48" s="107"/>
      <c r="J48" s="107"/>
      <c r="K48" s="107"/>
      <c r="L48" s="107"/>
      <c r="M48" s="107"/>
      <c r="N48" s="107"/>
      <c r="O48" s="107"/>
      <c r="P48" s="107"/>
      <c r="Q48" s="107"/>
      <c r="R48" s="33"/>
      <c r="S48" s="33"/>
      <c r="T48" s="33"/>
      <c r="U48" s="33"/>
      <c r="V48" s="107"/>
      <c r="W48" s="84"/>
      <c r="X48" s="84"/>
      <c r="Y48" s="84"/>
      <c r="Z48" s="33"/>
      <c r="AA48" s="33"/>
      <c r="AB48" s="33"/>
      <c r="AC48" s="33"/>
      <c r="AD48" s="33"/>
      <c r="AE48" s="33"/>
      <c r="AF48" s="33"/>
    </row>
    <row r="49" spans="1:32" ht="88.5" customHeight="1" x14ac:dyDescent="0.25">
      <c r="A49" s="234" t="s">
        <v>20</v>
      </c>
      <c r="B49" s="235"/>
      <c r="C49" s="235"/>
      <c r="D49" s="235"/>
      <c r="E49" s="235"/>
      <c r="F49" s="235"/>
      <c r="G49" s="235"/>
      <c r="H49" s="235"/>
      <c r="I49" s="235"/>
      <c r="J49" s="235"/>
      <c r="K49" s="235"/>
      <c r="L49" s="235"/>
      <c r="M49" s="235"/>
      <c r="N49" s="235"/>
      <c r="O49" s="235"/>
      <c r="P49" s="235"/>
      <c r="Q49" s="235"/>
      <c r="R49" s="235"/>
      <c r="S49" s="236"/>
      <c r="T49" s="236"/>
      <c r="U49" s="33"/>
      <c r="V49" s="237"/>
      <c r="W49" s="84"/>
      <c r="X49" s="84"/>
      <c r="Y49" s="84"/>
      <c r="Z49" s="33"/>
      <c r="AA49" s="33"/>
      <c r="AB49" s="33"/>
      <c r="AC49" s="33"/>
      <c r="AD49" s="33"/>
      <c r="AE49" s="33"/>
      <c r="AF49" s="33"/>
    </row>
    <row r="50" spans="1:32" ht="42.75" customHeight="1" x14ac:dyDescent="0.25">
      <c r="A50" s="36" t="s">
        <v>8</v>
      </c>
      <c r="B50" s="36"/>
      <c r="C50" s="37" t="s">
        <v>60</v>
      </c>
      <c r="D50" s="38" t="s">
        <v>119</v>
      </c>
      <c r="E50" s="336" t="s">
        <v>120</v>
      </c>
      <c r="F50" s="337"/>
      <c r="G50" s="38" t="s">
        <v>121</v>
      </c>
      <c r="H50" s="336" t="s">
        <v>122</v>
      </c>
      <c r="I50" s="337"/>
      <c r="J50" s="336" t="s">
        <v>123</v>
      </c>
      <c r="K50" s="337"/>
      <c r="L50" s="338" t="s">
        <v>124</v>
      </c>
      <c r="M50" s="337"/>
      <c r="N50" s="336" t="s">
        <v>125</v>
      </c>
      <c r="O50" s="337"/>
      <c r="P50" s="336" t="s">
        <v>126</v>
      </c>
      <c r="Q50" s="337"/>
      <c r="R50" s="38" t="s">
        <v>58</v>
      </c>
      <c r="S50" s="339" t="s">
        <v>106</v>
      </c>
      <c r="T50" s="339"/>
      <c r="U50" s="84"/>
      <c r="V50" s="84"/>
      <c r="W50" s="238"/>
      <c r="X50" s="84"/>
      <c r="Y50" s="84"/>
      <c r="Z50" s="33"/>
      <c r="AA50" s="33"/>
      <c r="AB50" s="33"/>
      <c r="AC50" s="33"/>
      <c r="AD50" s="33"/>
      <c r="AE50" s="33"/>
      <c r="AF50" s="33"/>
    </row>
    <row r="51" spans="1:32" ht="45.75" x14ac:dyDescent="0.25">
      <c r="A51" s="60">
        <v>26</v>
      </c>
      <c r="B51" s="239"/>
      <c r="C51" s="131" t="s">
        <v>59</v>
      </c>
      <c r="D51" s="240"/>
      <c r="E51" s="321"/>
      <c r="F51" s="322"/>
      <c r="G51" s="63"/>
      <c r="H51" s="323"/>
      <c r="I51" s="324"/>
      <c r="J51" s="325"/>
      <c r="K51" s="326"/>
      <c r="L51" s="327"/>
      <c r="M51" s="328"/>
      <c r="N51" s="329"/>
      <c r="O51" s="330"/>
      <c r="P51" s="329"/>
      <c r="Q51" s="330"/>
      <c r="R51" s="132"/>
      <c r="S51" s="320"/>
      <c r="T51" s="320"/>
      <c r="U51" s="33"/>
      <c r="V51" s="33"/>
      <c r="W51" s="107"/>
      <c r="X51" s="84" t="b">
        <f>IF(R51="M",20.5,IF(R51="P",10.25,IF(R51="D",0)))</f>
        <v>0</v>
      </c>
      <c r="Y51" s="84"/>
      <c r="Z51" s="33"/>
      <c r="AA51" s="33"/>
      <c r="AB51" s="33"/>
      <c r="AC51" s="33"/>
      <c r="AD51" s="33"/>
      <c r="AE51" s="33"/>
      <c r="AF51" s="33"/>
    </row>
    <row r="52" spans="1:32" ht="30.75" x14ac:dyDescent="0.25">
      <c r="A52" s="60">
        <v>27</v>
      </c>
      <c r="B52" s="239"/>
      <c r="C52" s="131" t="s">
        <v>99</v>
      </c>
      <c r="D52" s="240"/>
      <c r="E52" s="321"/>
      <c r="F52" s="322"/>
      <c r="G52" s="63"/>
      <c r="H52" s="323"/>
      <c r="I52" s="324"/>
      <c r="J52" s="325"/>
      <c r="K52" s="326"/>
      <c r="L52" s="327"/>
      <c r="M52" s="328"/>
      <c r="N52" s="331"/>
      <c r="O52" s="332"/>
      <c r="P52" s="329"/>
      <c r="Q52" s="330"/>
      <c r="R52" s="132"/>
      <c r="S52" s="320"/>
      <c r="T52" s="320"/>
      <c r="U52" s="33"/>
      <c r="V52" s="33"/>
      <c r="W52" s="107"/>
      <c r="X52" s="33" t="b">
        <f>IF(R52="M",20.5,IF(R52="P",10.25,IF(R52="D",0)))</f>
        <v>0</v>
      </c>
      <c r="Y52" s="84"/>
      <c r="Z52" s="33"/>
      <c r="AA52" s="33"/>
      <c r="AB52" s="33"/>
      <c r="AC52" s="33"/>
      <c r="AD52" s="33"/>
      <c r="AE52" s="33"/>
      <c r="AF52" s="33"/>
    </row>
    <row r="53" spans="1:32" ht="45.75" x14ac:dyDescent="0.25">
      <c r="A53" s="60">
        <v>28</v>
      </c>
      <c r="B53" s="239"/>
      <c r="C53" s="131" t="s">
        <v>2</v>
      </c>
      <c r="D53" s="240"/>
      <c r="E53" s="321"/>
      <c r="F53" s="322"/>
      <c r="G53" s="63"/>
      <c r="H53" s="323"/>
      <c r="I53" s="324"/>
      <c r="J53" s="325"/>
      <c r="K53" s="326"/>
      <c r="L53" s="327"/>
      <c r="M53" s="328"/>
      <c r="N53" s="329"/>
      <c r="O53" s="330"/>
      <c r="P53" s="329"/>
      <c r="Q53" s="330"/>
      <c r="R53" s="132"/>
      <c r="S53" s="320"/>
      <c r="T53" s="320"/>
      <c r="U53" s="33"/>
      <c r="V53" s="33"/>
      <c r="W53" s="107"/>
      <c r="X53" s="33" t="b">
        <f>IF(R53="M",20.5,IF(R53="P",10.25,IF(R53="D",0)))</f>
        <v>0</v>
      </c>
      <c r="Y53" s="84"/>
      <c r="Z53" s="33"/>
      <c r="AA53" s="33"/>
      <c r="AB53" s="33"/>
      <c r="AC53" s="33"/>
      <c r="AD53" s="33"/>
      <c r="AE53" s="33"/>
      <c r="AF53" s="33"/>
    </row>
    <row r="54" spans="1:32" ht="30.75" x14ac:dyDescent="0.25">
      <c r="A54" s="60">
        <v>29</v>
      </c>
      <c r="B54" s="239"/>
      <c r="C54" s="131" t="s">
        <v>100</v>
      </c>
      <c r="D54" s="240"/>
      <c r="E54" s="321"/>
      <c r="F54" s="322"/>
      <c r="G54" s="63"/>
      <c r="H54" s="323"/>
      <c r="I54" s="324"/>
      <c r="J54" s="325"/>
      <c r="K54" s="326"/>
      <c r="L54" s="327"/>
      <c r="M54" s="328"/>
      <c r="N54" s="329"/>
      <c r="O54" s="330"/>
      <c r="P54" s="329"/>
      <c r="Q54" s="330"/>
      <c r="R54" s="132"/>
      <c r="S54" s="320"/>
      <c r="T54" s="320"/>
      <c r="U54" s="33"/>
      <c r="V54" s="33"/>
      <c r="W54" s="107"/>
      <c r="X54" s="33" t="b">
        <f>IF(R54="M",20.5,IF(R54="P",10.25,IF(R54="D",0)))</f>
        <v>0</v>
      </c>
      <c r="Y54" s="84"/>
      <c r="Z54" s="33"/>
      <c r="AA54" s="33"/>
      <c r="AB54" s="33"/>
      <c r="AC54" s="33"/>
      <c r="AD54" s="33"/>
      <c r="AE54" s="33"/>
      <c r="AF54" s="33"/>
    </row>
    <row r="55" spans="1:32" x14ac:dyDescent="0.25">
      <c r="A55" s="241"/>
      <c r="B55" s="242"/>
      <c r="C55" s="243"/>
      <c r="D55" s="117"/>
      <c r="E55" s="117"/>
      <c r="F55" s="244"/>
      <c r="G55" s="117"/>
      <c r="H55" s="117"/>
      <c r="I55" s="117"/>
      <c r="J55" s="219"/>
      <c r="K55" s="219"/>
      <c r="L55" s="219"/>
      <c r="M55" s="219"/>
      <c r="N55" s="219"/>
      <c r="O55" s="219"/>
      <c r="P55" s="219"/>
      <c r="Q55" s="219"/>
      <c r="R55" s="117"/>
      <c r="S55" s="313"/>
      <c r="T55" s="313"/>
      <c r="U55" s="33"/>
      <c r="V55" s="33"/>
      <c r="W55" s="107"/>
      <c r="X55" s="84"/>
      <c r="Y55" s="84"/>
      <c r="Z55" s="33"/>
      <c r="AA55" s="33"/>
      <c r="AB55" s="33"/>
      <c r="AC55" s="33"/>
      <c r="AD55" s="33"/>
      <c r="AE55" s="33"/>
      <c r="AF55" s="33"/>
    </row>
    <row r="56" spans="1:32" x14ac:dyDescent="0.25">
      <c r="A56" s="224"/>
      <c r="B56" s="224"/>
      <c r="C56" s="225"/>
      <c r="D56" s="314"/>
      <c r="E56" s="315"/>
      <c r="F56" s="316"/>
      <c r="G56" s="317"/>
      <c r="H56" s="318"/>
      <c r="I56" s="319"/>
      <c r="J56" s="228"/>
      <c r="K56" s="245"/>
      <c r="L56" s="245"/>
      <c r="M56" s="229"/>
      <c r="N56" s="245"/>
      <c r="O56" s="245"/>
      <c r="P56" s="245"/>
      <c r="Q56" s="245"/>
      <c r="R56" s="246"/>
      <c r="S56" s="247"/>
      <c r="T56" s="248"/>
      <c r="U56" s="33"/>
      <c r="V56" s="33"/>
      <c r="W56" s="107"/>
      <c r="X56" s="249" t="s">
        <v>210</v>
      </c>
      <c r="Y56" s="249"/>
      <c r="Z56" s="33"/>
      <c r="AA56" s="33"/>
      <c r="AB56" s="33"/>
      <c r="AC56" s="33"/>
      <c r="AD56" s="33"/>
      <c r="AE56" s="33"/>
      <c r="AF56" s="33"/>
    </row>
    <row r="57" spans="1:32" x14ac:dyDescent="0.25">
      <c r="A57" s="224"/>
      <c r="B57" s="224"/>
      <c r="C57" s="250"/>
      <c r="D57" s="317"/>
      <c r="E57" s="318"/>
      <c r="F57" s="319"/>
      <c r="G57" s="317"/>
      <c r="H57" s="318"/>
      <c r="I57" s="319"/>
      <c r="J57" s="251"/>
      <c r="K57" s="252"/>
      <c r="L57" s="252"/>
      <c r="M57" s="253"/>
      <c r="N57" s="252"/>
      <c r="O57" s="252"/>
      <c r="P57" s="252"/>
      <c r="Q57" s="252"/>
      <c r="R57" s="254"/>
      <c r="S57" s="255"/>
      <c r="T57" s="256"/>
      <c r="U57" s="33"/>
      <c r="V57" s="33"/>
      <c r="W57" s="107"/>
      <c r="X57" s="257">
        <f>SUM(X51:X54)</f>
        <v>0</v>
      </c>
      <c r="Y57" s="33"/>
      <c r="Z57" s="33"/>
      <c r="AA57" s="33"/>
      <c r="AB57" s="33"/>
      <c r="AC57" s="33"/>
      <c r="AD57" s="33"/>
      <c r="AE57" s="33"/>
      <c r="AF57" s="33"/>
    </row>
    <row r="58" spans="1:32" x14ac:dyDescent="0.25">
      <c r="A58" s="258"/>
      <c r="B58" s="258"/>
      <c r="C58" s="259"/>
      <c r="D58" s="33"/>
      <c r="E58" s="33"/>
      <c r="F58" s="33"/>
      <c r="G58" s="33"/>
      <c r="H58" s="33"/>
      <c r="I58" s="33"/>
      <c r="J58" s="33"/>
      <c r="K58" s="33"/>
      <c r="L58" s="33"/>
      <c r="M58" s="33"/>
      <c r="N58" s="33"/>
      <c r="O58" s="33"/>
      <c r="P58" s="33"/>
      <c r="Q58" s="33"/>
      <c r="R58" s="33"/>
      <c r="S58" s="33"/>
      <c r="T58" s="33"/>
      <c r="U58" s="33"/>
      <c r="V58" s="33"/>
      <c r="W58" s="84"/>
      <c r="X58" s="84"/>
      <c r="Y58" s="84"/>
      <c r="Z58" s="33"/>
      <c r="AA58" s="33"/>
      <c r="AB58" s="33"/>
      <c r="AC58" s="33"/>
      <c r="AD58" s="33"/>
      <c r="AE58" s="33"/>
      <c r="AF58" s="33"/>
    </row>
    <row r="59" spans="1:32" x14ac:dyDescent="0.25">
      <c r="A59" s="258"/>
      <c r="B59" s="258"/>
      <c r="C59" s="259"/>
      <c r="D59" s="33"/>
      <c r="E59" s="33"/>
      <c r="F59" s="33"/>
      <c r="G59" s="33"/>
      <c r="H59" s="33"/>
      <c r="I59" s="33"/>
      <c r="J59" s="33"/>
      <c r="K59" s="33"/>
      <c r="L59" s="33"/>
      <c r="M59" s="33"/>
      <c r="N59" s="33"/>
      <c r="O59" s="33"/>
      <c r="P59" s="33"/>
      <c r="Q59" s="33"/>
      <c r="R59" s="33"/>
      <c r="S59" s="33"/>
      <c r="T59" s="33"/>
      <c r="U59" s="33"/>
      <c r="V59" s="33"/>
      <c r="W59" s="84"/>
      <c r="X59" s="84"/>
      <c r="Y59" s="84"/>
      <c r="Z59" s="33"/>
      <c r="AA59" s="33"/>
      <c r="AB59" s="33"/>
      <c r="AC59" s="33"/>
      <c r="AD59" s="33"/>
      <c r="AE59" s="33"/>
      <c r="AF59" s="33"/>
    </row>
    <row r="60" spans="1:32" x14ac:dyDescent="0.25">
      <c r="A60" s="258"/>
      <c r="B60" s="258"/>
      <c r="C60" s="259"/>
      <c r="D60" s="33"/>
      <c r="E60" s="33"/>
      <c r="F60" s="33"/>
      <c r="G60" s="33"/>
      <c r="H60" s="33"/>
      <c r="I60" s="33"/>
      <c r="J60" s="33"/>
      <c r="K60" s="33"/>
      <c r="L60" s="33"/>
      <c r="M60" s="33"/>
      <c r="N60" s="33"/>
      <c r="O60" s="33"/>
      <c r="P60" s="33"/>
      <c r="Q60" s="33"/>
      <c r="R60" s="33"/>
      <c r="S60" s="33"/>
      <c r="T60" s="33"/>
      <c r="U60" s="33"/>
      <c r="V60" s="33"/>
      <c r="W60" s="84"/>
      <c r="X60" s="84"/>
      <c r="Y60" s="84"/>
      <c r="Z60" s="33"/>
      <c r="AA60" s="33"/>
      <c r="AB60" s="33"/>
      <c r="AC60" s="33"/>
      <c r="AD60" s="33"/>
      <c r="AE60" s="33"/>
      <c r="AF60" s="33"/>
    </row>
    <row r="61" spans="1:32" hidden="1" x14ac:dyDescent="0.25">
      <c r="A61" s="86"/>
      <c r="B61" s="82"/>
      <c r="C61" s="55"/>
      <c r="D61" s="55"/>
      <c r="E61" s="55"/>
      <c r="F61" s="56"/>
      <c r="G61" s="56"/>
      <c r="H61" s="87"/>
      <c r="I61" s="88" t="s">
        <v>196</v>
      </c>
      <c r="J61" s="260" t="e">
        <f>W47</f>
        <v>#VALUE!</v>
      </c>
      <c r="K61" s="33"/>
      <c r="L61" s="33"/>
      <c r="M61" s="33"/>
      <c r="N61" s="33"/>
      <c r="O61" s="33"/>
      <c r="P61" s="33"/>
      <c r="Q61" s="33"/>
      <c r="R61" s="33"/>
      <c r="S61" s="33"/>
      <c r="T61" s="33"/>
      <c r="U61" s="33"/>
      <c r="V61" s="33"/>
      <c r="W61" s="84"/>
      <c r="X61" s="84"/>
      <c r="Y61" s="84"/>
      <c r="Z61" s="33"/>
      <c r="AA61" s="33"/>
      <c r="AB61" s="33"/>
      <c r="AC61" s="33"/>
      <c r="AD61" s="33"/>
      <c r="AE61" s="33"/>
      <c r="AF61" s="33"/>
    </row>
    <row r="62" spans="1:32" hidden="1" x14ac:dyDescent="0.25">
      <c r="A62" s="86"/>
      <c r="B62" s="82"/>
      <c r="C62" s="55"/>
      <c r="D62" s="55"/>
      <c r="E62" s="55"/>
      <c r="F62" s="56"/>
      <c r="G62" s="56"/>
      <c r="H62" s="87"/>
      <c r="I62" s="88" t="s">
        <v>197</v>
      </c>
      <c r="J62" s="260">
        <f>X47</f>
        <v>0</v>
      </c>
      <c r="K62" s="33"/>
      <c r="L62" s="33"/>
      <c r="M62" s="33"/>
      <c r="N62" s="33"/>
      <c r="O62" s="33"/>
      <c r="P62" s="33"/>
      <c r="Q62" s="33"/>
      <c r="R62" s="33"/>
      <c r="S62" s="33"/>
      <c r="T62" s="33"/>
      <c r="U62" s="33"/>
      <c r="V62" s="33"/>
      <c r="W62" s="84"/>
      <c r="X62" s="84"/>
      <c r="Y62" s="84"/>
      <c r="Z62" s="33"/>
      <c r="AA62" s="33"/>
      <c r="AB62" s="33"/>
      <c r="AC62" s="33"/>
      <c r="AD62" s="33"/>
      <c r="AE62" s="33"/>
      <c r="AF62" s="33"/>
    </row>
    <row r="63" spans="1:32" hidden="1" x14ac:dyDescent="0.25">
      <c r="A63" s="86"/>
      <c r="B63" s="82"/>
      <c r="C63" s="55"/>
      <c r="D63" s="55"/>
      <c r="E63" s="55"/>
      <c r="F63" s="56"/>
      <c r="G63" s="56"/>
      <c r="H63" s="87"/>
      <c r="I63" s="88" t="s">
        <v>210</v>
      </c>
      <c r="J63" s="260">
        <f>X57</f>
        <v>0</v>
      </c>
      <c r="K63" s="33"/>
      <c r="L63" s="33"/>
      <c r="M63" s="33"/>
      <c r="N63" s="33"/>
      <c r="O63" s="33"/>
      <c r="P63" s="33"/>
      <c r="Q63" s="33"/>
      <c r="R63" s="33"/>
      <c r="S63" s="33"/>
      <c r="T63" s="33"/>
      <c r="U63" s="33"/>
      <c r="V63" s="33"/>
      <c r="W63" s="84"/>
      <c r="X63" s="84"/>
      <c r="Y63" s="84"/>
      <c r="Z63" s="33"/>
      <c r="AA63" s="33"/>
      <c r="AB63" s="33"/>
      <c r="AC63" s="33"/>
      <c r="AD63" s="33"/>
      <c r="AE63" s="33"/>
      <c r="AF63" s="33"/>
    </row>
    <row r="64" spans="1:32" hidden="1" x14ac:dyDescent="0.25">
      <c r="A64" s="86"/>
      <c r="B64" s="82"/>
      <c r="C64" s="55"/>
      <c r="D64" s="55"/>
      <c r="E64" s="55"/>
      <c r="F64" s="56"/>
      <c r="G64" s="56"/>
      <c r="H64" s="87"/>
      <c r="I64" s="88" t="s">
        <v>211</v>
      </c>
      <c r="J64" s="260" t="e">
        <f>SUM(J61:J63)</f>
        <v>#VALUE!</v>
      </c>
      <c r="K64" s="33"/>
      <c r="L64" s="33"/>
      <c r="M64" s="33"/>
      <c r="N64" s="33"/>
      <c r="O64" s="33"/>
      <c r="P64" s="33"/>
      <c r="Q64" s="33"/>
      <c r="R64" s="33"/>
      <c r="S64" s="33"/>
      <c r="T64" s="33"/>
      <c r="U64" s="33"/>
      <c r="V64" s="33"/>
      <c r="W64" s="84"/>
      <c r="X64" s="84"/>
      <c r="Y64" s="84"/>
      <c r="Z64" s="33"/>
      <c r="AA64" s="33"/>
      <c r="AB64" s="33"/>
      <c r="AC64" s="33"/>
      <c r="AD64" s="33"/>
      <c r="AE64" s="33"/>
      <c r="AF64" s="33"/>
    </row>
    <row r="65" spans="1:32" x14ac:dyDescent="0.25">
      <c r="A65" s="258"/>
      <c r="B65" s="258"/>
      <c r="C65" s="259"/>
      <c r="D65" s="33"/>
      <c r="E65" s="33"/>
      <c r="F65" s="33"/>
      <c r="G65" s="33"/>
      <c r="H65" s="33"/>
      <c r="I65" s="33"/>
      <c r="J65" s="33"/>
      <c r="K65" s="33"/>
      <c r="L65" s="33"/>
      <c r="M65" s="33"/>
      <c r="N65" s="33"/>
      <c r="O65" s="33"/>
      <c r="P65" s="33"/>
      <c r="Q65" s="33"/>
      <c r="R65" s="33"/>
      <c r="S65" s="33"/>
      <c r="T65" s="33"/>
      <c r="U65" s="33"/>
      <c r="V65" s="33"/>
      <c r="W65" s="84"/>
      <c r="X65" s="84"/>
      <c r="Y65" s="84"/>
      <c r="Z65" s="33"/>
      <c r="AA65" s="33"/>
      <c r="AB65" s="33"/>
      <c r="AC65" s="33"/>
      <c r="AD65" s="33"/>
      <c r="AE65" s="33"/>
      <c r="AF65" s="33"/>
    </row>
    <row r="66" spans="1:32" x14ac:dyDescent="0.25">
      <c r="A66" s="258"/>
      <c r="B66" s="258"/>
      <c r="C66" s="259"/>
      <c r="D66" s="33"/>
      <c r="E66" s="33"/>
      <c r="F66" s="33"/>
      <c r="G66" s="33"/>
      <c r="H66" s="33"/>
      <c r="I66" s="33"/>
      <c r="J66" s="33"/>
      <c r="K66" s="33"/>
      <c r="L66" s="33"/>
      <c r="M66" s="33"/>
      <c r="N66" s="33"/>
      <c r="O66" s="33"/>
      <c r="P66" s="33"/>
      <c r="Q66" s="33"/>
      <c r="R66" s="33"/>
      <c r="S66" s="33"/>
      <c r="T66" s="33"/>
      <c r="U66" s="33"/>
      <c r="V66" s="33"/>
      <c r="W66" s="84"/>
      <c r="X66" s="84"/>
      <c r="Y66" s="84"/>
      <c r="Z66" s="33"/>
      <c r="AA66" s="33"/>
      <c r="AB66" s="33"/>
      <c r="AC66" s="33"/>
      <c r="AD66" s="33"/>
      <c r="AE66" s="33"/>
      <c r="AF66" s="33"/>
    </row>
    <row r="67" spans="1:32" x14ac:dyDescent="0.25">
      <c r="A67" s="258"/>
      <c r="B67" s="258"/>
      <c r="C67" s="259"/>
      <c r="D67" s="33"/>
      <c r="E67" s="33"/>
      <c r="F67" s="33"/>
      <c r="G67" s="33"/>
      <c r="H67" s="33"/>
      <c r="I67" s="33"/>
      <c r="J67" s="33"/>
      <c r="K67" s="33"/>
      <c r="L67" s="33"/>
      <c r="M67" s="33"/>
      <c r="N67" s="33"/>
      <c r="O67" s="33"/>
      <c r="P67" s="33"/>
      <c r="Q67" s="33"/>
      <c r="R67" s="33"/>
      <c r="S67" s="33"/>
      <c r="T67" s="33"/>
      <c r="U67" s="33"/>
      <c r="V67" s="33"/>
      <c r="W67" s="84"/>
      <c r="X67" s="84"/>
      <c r="Y67" s="84"/>
      <c r="Z67" s="33"/>
      <c r="AA67" s="33"/>
      <c r="AB67" s="33"/>
      <c r="AC67" s="33"/>
      <c r="AD67" s="33"/>
      <c r="AE67" s="33"/>
      <c r="AF67" s="33"/>
    </row>
    <row r="68" spans="1:32" x14ac:dyDescent="0.25">
      <c r="A68" s="258"/>
      <c r="B68" s="258"/>
      <c r="C68" s="259"/>
      <c r="D68" s="33"/>
      <c r="E68" s="33"/>
      <c r="F68" s="33"/>
      <c r="G68" s="33"/>
      <c r="H68" s="33"/>
      <c r="I68" s="33"/>
      <c r="J68" s="33"/>
      <c r="K68" s="33"/>
      <c r="L68" s="33"/>
      <c r="M68" s="33"/>
      <c r="N68" s="33"/>
      <c r="O68" s="33"/>
      <c r="P68" s="33"/>
      <c r="Q68" s="33"/>
      <c r="R68" s="33"/>
      <c r="S68" s="33"/>
      <c r="T68" s="33"/>
      <c r="U68" s="33"/>
      <c r="V68" s="33"/>
      <c r="W68" s="84"/>
      <c r="X68" s="84"/>
      <c r="Y68" s="84"/>
      <c r="Z68" s="33"/>
      <c r="AA68" s="33"/>
      <c r="AB68" s="33"/>
      <c r="AC68" s="33"/>
      <c r="AD68" s="33"/>
      <c r="AE68" s="33"/>
      <c r="AF68" s="33"/>
    </row>
    <row r="69" spans="1:32" x14ac:dyDescent="0.25">
      <c r="A69" s="258"/>
      <c r="B69" s="258"/>
      <c r="C69" s="259"/>
      <c r="D69" s="33"/>
      <c r="E69" s="33"/>
      <c r="F69" s="33"/>
      <c r="G69" s="33"/>
      <c r="H69" s="33"/>
      <c r="I69" s="33"/>
      <c r="J69" s="33"/>
      <c r="K69" s="33"/>
      <c r="L69" s="33"/>
      <c r="M69" s="33"/>
      <c r="N69" s="33"/>
      <c r="O69" s="33"/>
      <c r="P69" s="33"/>
      <c r="Q69" s="33"/>
      <c r="R69" s="33"/>
      <c r="S69" s="33"/>
      <c r="T69" s="33"/>
      <c r="U69" s="33"/>
      <c r="V69" s="33"/>
      <c r="W69" s="84"/>
      <c r="X69" s="84"/>
      <c r="Y69" s="84"/>
      <c r="Z69" s="33"/>
      <c r="AA69" s="33"/>
      <c r="AB69" s="33"/>
      <c r="AC69" s="33"/>
      <c r="AD69" s="33"/>
      <c r="AE69" s="33"/>
      <c r="AF69" s="33"/>
    </row>
    <row r="70" spans="1:32" x14ac:dyDescent="0.25">
      <c r="A70" s="258"/>
      <c r="B70" s="258"/>
      <c r="C70" s="259"/>
      <c r="D70" s="33"/>
      <c r="E70" s="33"/>
      <c r="F70" s="33"/>
      <c r="G70" s="33"/>
      <c r="H70" s="33"/>
      <c r="I70" s="33"/>
      <c r="J70" s="33"/>
      <c r="K70" s="33"/>
      <c r="L70" s="33"/>
      <c r="M70" s="33"/>
      <c r="N70" s="33"/>
      <c r="O70" s="33"/>
      <c r="P70" s="33"/>
      <c r="Q70" s="33"/>
      <c r="R70" s="33"/>
      <c r="S70" s="33"/>
      <c r="T70" s="33"/>
      <c r="U70" s="33"/>
      <c r="V70" s="33"/>
      <c r="W70" s="84"/>
      <c r="X70" s="84"/>
      <c r="Y70" s="84"/>
      <c r="Z70" s="33"/>
      <c r="AA70" s="33"/>
      <c r="AB70" s="33"/>
      <c r="AC70" s="33"/>
      <c r="AD70" s="33"/>
      <c r="AE70" s="33"/>
      <c r="AF70" s="33"/>
    </row>
  </sheetData>
  <sheetProtection algorithmName="SHA-512" hashValue="iw86PT66vN0zMJLTXRE903sK1CQQggeGQF5ZmN7BoNqCXbYD1KFlNLcrWkpprq94raFVYnRj+2Wb+95eQ45eRQ==" saltValue="9ua1cEM6OwnJKf+aV8Kqng==" spinCount="100000" sheet="1" objects="1" scenarios="1"/>
  <mergeCells count="68">
    <mergeCell ref="C1:V1"/>
    <mergeCell ref="M9:M11"/>
    <mergeCell ref="M13:M17"/>
    <mergeCell ref="C2:K2"/>
    <mergeCell ref="C3:K3"/>
    <mergeCell ref="C4:K4"/>
    <mergeCell ref="M19:M20"/>
    <mergeCell ref="Z7:AE7"/>
    <mergeCell ref="J6:Q6"/>
    <mergeCell ref="R6:U6"/>
    <mergeCell ref="D57:F57"/>
    <mergeCell ref="G57:I57"/>
    <mergeCell ref="M39:M41"/>
    <mergeCell ref="M43:M45"/>
    <mergeCell ref="M23:M27"/>
    <mergeCell ref="M33:M34"/>
    <mergeCell ref="U39:U41"/>
    <mergeCell ref="Q23:Q27"/>
    <mergeCell ref="Q33:Q34"/>
    <mergeCell ref="Q39:Q41"/>
    <mergeCell ref="Q9:Q11"/>
    <mergeCell ref="Q13:Q17"/>
    <mergeCell ref="Q19:Q20"/>
    <mergeCell ref="U9:U11"/>
    <mergeCell ref="U13:U17"/>
    <mergeCell ref="U19:U20"/>
    <mergeCell ref="U23:U27"/>
    <mergeCell ref="U33:U34"/>
    <mergeCell ref="U43:U45"/>
    <mergeCell ref="E50:F50"/>
    <mergeCell ref="H50:I50"/>
    <mergeCell ref="J50:K50"/>
    <mergeCell ref="L50:M50"/>
    <mergeCell ref="N50:O50"/>
    <mergeCell ref="P50:Q50"/>
    <mergeCell ref="S50:T50"/>
    <mergeCell ref="Q43:Q45"/>
    <mergeCell ref="P53:Q53"/>
    <mergeCell ref="S51:T51"/>
    <mergeCell ref="E52:F52"/>
    <mergeCell ref="H52:I52"/>
    <mergeCell ref="J52:K52"/>
    <mergeCell ref="L52:M52"/>
    <mergeCell ref="N52:O52"/>
    <mergeCell ref="P52:Q52"/>
    <mergeCell ref="S52:T52"/>
    <mergeCell ref="E51:F51"/>
    <mergeCell ref="H51:I51"/>
    <mergeCell ref="J51:K51"/>
    <mergeCell ref="L51:M51"/>
    <mergeCell ref="N51:O51"/>
    <mergeCell ref="P51:Q51"/>
    <mergeCell ref="S55:T55"/>
    <mergeCell ref="D56:F56"/>
    <mergeCell ref="G56:I56"/>
    <mergeCell ref="S53:T53"/>
    <mergeCell ref="E54:F54"/>
    <mergeCell ref="H54:I54"/>
    <mergeCell ref="J54:K54"/>
    <mergeCell ref="L54:M54"/>
    <mergeCell ref="N54:O54"/>
    <mergeCell ref="P54:Q54"/>
    <mergeCell ref="S54:T54"/>
    <mergeCell ref="E53:F53"/>
    <mergeCell ref="H53:I53"/>
    <mergeCell ref="J53:K53"/>
    <mergeCell ref="L53:M53"/>
    <mergeCell ref="N53:O53"/>
  </mergeCells>
  <pageMargins left="0.7" right="0.7" top="0.75" bottom="0.75" header="0.3" footer="0.3"/>
  <pageSetup scale="26" fitToHeight="0"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Scores!$A$1:$A$3</xm:f>
          </x14:formula1>
          <xm:sqref>E9:E11 E13:E17 E19:E20 E23:E27 E30 E33:E34 E36 E39:E41 E43:E45 H9:H11 H13:H17 H19:H20 H23:H27 H30 H33:H34 H36 H39:H41 H43:H45 F55 R51:R54</xm:sqref>
        </x14:dataValidation>
        <x14:dataValidation type="list" allowBlank="1" showInputMessage="1" showErrorMessage="1">
          <x14:formula1>
            <xm:f>Scores!$G$1:$G$8</xm:f>
          </x14:formula1>
          <xm:sqref>J45 J41 J36 J34 J30 J27 J20 J17 J11 N45 N41 N36 N34 N30 N27 N20 N17 N11</xm:sqref>
        </x14:dataValidation>
        <x14:dataValidation type="list" allowBlank="1" showInputMessage="1" showErrorMessage="1">
          <x14:formula1>
            <xm:f>Scores!$D$1:$D$2</xm:f>
          </x14:formula1>
          <xm:sqref>L11 L17 L20 L27 L30 L34 L36 L41 L45 P11 P17 P20 P27 P30 P34 P36 P41 P45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workbookViewId="0">
      <selection activeCell="B1" sqref="B1"/>
    </sheetView>
  </sheetViews>
  <sheetFormatPr defaultRowHeight="15" x14ac:dyDescent="0.25"/>
  <sheetData>
    <row r="1" spans="1:13" ht="20.25" x14ac:dyDescent="0.25">
      <c r="A1" s="262" t="s">
        <v>214</v>
      </c>
      <c r="B1" s="33"/>
      <c r="C1" s="33"/>
      <c r="D1" s="33"/>
      <c r="E1" s="33"/>
      <c r="F1" s="33"/>
      <c r="G1" s="33"/>
      <c r="H1" s="33"/>
      <c r="I1" s="33"/>
      <c r="J1" s="33"/>
      <c r="K1" s="33"/>
      <c r="L1" s="33"/>
      <c r="M1" s="33"/>
    </row>
    <row r="2" spans="1:13" ht="18" x14ac:dyDescent="0.25">
      <c r="A2" s="263">
        <v>1</v>
      </c>
      <c r="B2" s="264" t="s">
        <v>215</v>
      </c>
      <c r="C2" s="265"/>
      <c r="D2" s="265"/>
      <c r="E2" s="265"/>
      <c r="F2" s="265"/>
      <c r="G2" s="265"/>
      <c r="H2" s="265"/>
      <c r="I2" s="265"/>
      <c r="J2" s="33"/>
      <c r="K2" s="33"/>
      <c r="L2" s="33"/>
      <c r="M2" s="33"/>
    </row>
    <row r="3" spans="1:13" ht="18" x14ac:dyDescent="0.25">
      <c r="A3" s="263">
        <v>2</v>
      </c>
      <c r="B3" s="264" t="s">
        <v>216</v>
      </c>
      <c r="C3" s="265"/>
      <c r="D3" s="265"/>
      <c r="E3" s="265"/>
      <c r="F3" s="265"/>
      <c r="G3" s="265"/>
      <c r="H3" s="265"/>
      <c r="I3" s="265"/>
      <c r="J3" s="33"/>
      <c r="K3" s="33"/>
      <c r="L3" s="33"/>
      <c r="M3" s="33"/>
    </row>
    <row r="4" spans="1:13" ht="18" x14ac:dyDescent="0.25">
      <c r="A4" s="263">
        <v>3</v>
      </c>
      <c r="B4" s="264" t="s">
        <v>217</v>
      </c>
      <c r="C4" s="265"/>
      <c r="D4" s="265"/>
      <c r="E4" s="265"/>
      <c r="F4" s="265"/>
      <c r="G4" s="265"/>
      <c r="H4" s="265"/>
      <c r="I4" s="265"/>
      <c r="J4" s="33"/>
      <c r="K4" s="33"/>
      <c r="L4" s="33"/>
      <c r="M4" s="33"/>
    </row>
    <row r="5" spans="1:13" ht="18" x14ac:dyDescent="0.25">
      <c r="A5" s="263">
        <v>4</v>
      </c>
      <c r="B5" s="264" t="s">
        <v>218</v>
      </c>
      <c r="C5" s="265"/>
      <c r="D5" s="265"/>
      <c r="E5" s="265"/>
      <c r="F5" s="265"/>
      <c r="G5" s="265"/>
      <c r="H5" s="265"/>
      <c r="I5" s="265"/>
      <c r="J5" s="33"/>
      <c r="K5" s="33"/>
      <c r="L5" s="33"/>
      <c r="M5" s="33"/>
    </row>
    <row r="6" spans="1:13" ht="18" x14ac:dyDescent="0.25">
      <c r="A6" s="263">
        <v>5</v>
      </c>
      <c r="B6" s="264" t="s">
        <v>219</v>
      </c>
      <c r="C6" s="265"/>
      <c r="D6" s="265"/>
      <c r="E6" s="265"/>
      <c r="F6" s="265"/>
      <c r="G6" s="265"/>
      <c r="H6" s="265"/>
      <c r="I6" s="265"/>
      <c r="J6" s="33"/>
      <c r="K6" s="33"/>
      <c r="L6" s="33"/>
      <c r="M6" s="33"/>
    </row>
    <row r="7" spans="1:13" ht="18" x14ac:dyDescent="0.25">
      <c r="A7" s="263">
        <v>6</v>
      </c>
      <c r="B7" s="264" t="s">
        <v>220</v>
      </c>
      <c r="C7" s="265"/>
      <c r="D7" s="265"/>
      <c r="E7" s="265"/>
      <c r="F7" s="265"/>
      <c r="G7" s="265"/>
      <c r="H7" s="265"/>
      <c r="I7" s="265"/>
      <c r="J7" s="33"/>
      <c r="K7" s="33"/>
      <c r="L7" s="33"/>
      <c r="M7" s="33"/>
    </row>
    <row r="8" spans="1:13" ht="18" x14ac:dyDescent="0.25">
      <c r="A8" s="263">
        <v>7</v>
      </c>
      <c r="B8" s="264" t="s">
        <v>221</v>
      </c>
      <c r="C8" s="265"/>
      <c r="D8" s="265"/>
      <c r="E8" s="265"/>
      <c r="F8" s="265"/>
      <c r="G8" s="265"/>
      <c r="H8" s="265"/>
      <c r="I8" s="265"/>
      <c r="J8" s="33"/>
      <c r="K8" s="33"/>
      <c r="L8" s="33"/>
      <c r="M8" s="33"/>
    </row>
    <row r="9" spans="1:13" ht="18" x14ac:dyDescent="0.25">
      <c r="A9" s="263">
        <v>8</v>
      </c>
      <c r="B9" s="264" t="s">
        <v>222</v>
      </c>
      <c r="C9" s="265"/>
      <c r="D9" s="265"/>
      <c r="E9" s="265"/>
      <c r="F9" s="265"/>
      <c r="G9" s="265"/>
      <c r="H9" s="265"/>
      <c r="I9" s="265"/>
      <c r="J9" s="33"/>
      <c r="K9" s="33"/>
      <c r="L9" s="33"/>
      <c r="M9" s="33"/>
    </row>
    <row r="10" spans="1:13" x14ac:dyDescent="0.25">
      <c r="A10" s="33"/>
      <c r="B10" s="33"/>
      <c r="C10" s="33"/>
      <c r="D10" s="33"/>
      <c r="E10" s="33"/>
      <c r="F10" s="33"/>
      <c r="G10" s="33"/>
      <c r="H10" s="33"/>
      <c r="I10" s="33"/>
      <c r="J10" s="33"/>
      <c r="K10" s="33"/>
      <c r="L10" s="33"/>
      <c r="M10" s="33"/>
    </row>
    <row r="11" spans="1:13" x14ac:dyDescent="0.25">
      <c r="A11" s="33"/>
      <c r="B11" s="33"/>
      <c r="C11" s="33"/>
      <c r="D11" s="33"/>
      <c r="E11" s="33"/>
      <c r="F11" s="33"/>
      <c r="G11" s="33"/>
      <c r="H11" s="33"/>
      <c r="I11" s="33"/>
      <c r="J11" s="33"/>
      <c r="K11" s="33"/>
      <c r="L11" s="33"/>
      <c r="M11" s="33"/>
    </row>
    <row r="12" spans="1:13" x14ac:dyDescent="0.25">
      <c r="A12" s="33"/>
      <c r="B12" s="33"/>
      <c r="C12" s="33"/>
      <c r="D12" s="33"/>
      <c r="E12" s="33"/>
      <c r="F12" s="33"/>
      <c r="G12" s="33"/>
      <c r="H12" s="33"/>
      <c r="I12" s="33"/>
      <c r="J12" s="33"/>
      <c r="K12" s="33"/>
      <c r="L12" s="33"/>
      <c r="M12" s="33"/>
    </row>
    <row r="13" spans="1:13" x14ac:dyDescent="0.25">
      <c r="A13" s="33"/>
      <c r="B13" s="33"/>
      <c r="C13" s="33"/>
      <c r="D13" s="33"/>
      <c r="E13" s="33"/>
      <c r="F13" s="33"/>
      <c r="G13" s="33"/>
      <c r="H13" s="33"/>
      <c r="I13" s="33"/>
      <c r="J13" s="33"/>
      <c r="K13" s="33"/>
      <c r="L13" s="33"/>
      <c r="M13" s="33"/>
    </row>
    <row r="14" spans="1:13" x14ac:dyDescent="0.25">
      <c r="A14" s="33"/>
      <c r="B14" s="33"/>
      <c r="C14" s="33"/>
      <c r="D14" s="33"/>
      <c r="E14" s="33"/>
      <c r="F14" s="33"/>
      <c r="G14" s="33"/>
      <c r="H14" s="33"/>
      <c r="I14" s="33"/>
      <c r="J14" s="33"/>
      <c r="K14" s="33"/>
      <c r="L14" s="33"/>
      <c r="M14" s="33"/>
    </row>
  </sheetData>
  <sheetProtection algorithmName="SHA-512" hashValue="0imkjgX1fvfLJ8S42+zefSxVf3puqegBgKyf7pfkxFV7HqfDaR2Dpg3u/nrp1amqL5o4EzkieW1yZM9H7M7L9Q==" saltValue="NH/Mzd7ao9frxfRzR/aalg==" spinCount="100000" sheet="1" objects="1" scenarios="1"/>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workbookViewId="0">
      <selection activeCell="I9" sqref="A1:I9"/>
    </sheetView>
  </sheetViews>
  <sheetFormatPr defaultRowHeight="15" x14ac:dyDescent="0.25"/>
  <cols>
    <col min="8" max="8" width="17.5703125" customWidth="1"/>
    <col min="10" max="12" width="34.28515625" customWidth="1"/>
  </cols>
  <sheetData>
    <row r="1" spans="1:12" ht="15" customHeight="1" x14ac:dyDescent="0.25">
      <c r="A1" s="267" t="s">
        <v>113</v>
      </c>
      <c r="B1" s="267" t="s">
        <v>223</v>
      </c>
      <c r="C1" s="267"/>
      <c r="D1" s="267" t="s">
        <v>113</v>
      </c>
      <c r="E1" s="267"/>
      <c r="F1" s="267"/>
      <c r="G1" s="267">
        <v>1</v>
      </c>
      <c r="H1" s="358" t="s">
        <v>101</v>
      </c>
      <c r="I1" s="267"/>
      <c r="J1" s="359"/>
      <c r="K1" s="359"/>
      <c r="L1" s="359"/>
    </row>
    <row r="2" spans="1:12" x14ac:dyDescent="0.25">
      <c r="A2" s="267" t="s">
        <v>114</v>
      </c>
      <c r="B2" s="267" t="s">
        <v>224</v>
      </c>
      <c r="C2" s="267"/>
      <c r="D2" s="267" t="s">
        <v>115</v>
      </c>
      <c r="E2" s="267"/>
      <c r="F2" s="267"/>
      <c r="G2" s="267">
        <v>2</v>
      </c>
      <c r="H2" s="358"/>
      <c r="I2" s="267"/>
      <c r="J2" s="266"/>
      <c r="K2" s="266"/>
      <c r="L2" s="266"/>
    </row>
    <row r="3" spans="1:12" x14ac:dyDescent="0.25">
      <c r="A3" s="267" t="s">
        <v>115</v>
      </c>
      <c r="B3" s="267"/>
      <c r="C3" s="267"/>
      <c r="D3" s="267"/>
      <c r="E3" s="267"/>
      <c r="F3" s="267"/>
      <c r="G3" s="267">
        <v>3</v>
      </c>
      <c r="H3" s="358"/>
      <c r="I3" s="267"/>
      <c r="J3" s="266"/>
      <c r="K3" s="266"/>
      <c r="L3" s="266"/>
    </row>
    <row r="4" spans="1:12" x14ac:dyDescent="0.25">
      <c r="A4" s="267"/>
      <c r="B4" s="267"/>
      <c r="C4" s="267"/>
      <c r="D4" s="267"/>
      <c r="E4" s="267"/>
      <c r="F4" s="267"/>
      <c r="G4" s="267">
        <v>4</v>
      </c>
      <c r="H4" s="358"/>
      <c r="I4" s="267"/>
      <c r="J4" s="266"/>
      <c r="K4" s="266"/>
      <c r="L4" s="266"/>
    </row>
    <row r="5" spans="1:12" x14ac:dyDescent="0.25">
      <c r="A5" s="267"/>
      <c r="B5" s="267"/>
      <c r="C5" s="267"/>
      <c r="D5" s="267"/>
      <c r="E5" s="267"/>
      <c r="F5" s="267"/>
      <c r="G5" s="267">
        <v>5</v>
      </c>
      <c r="H5" s="358"/>
      <c r="I5" s="267"/>
      <c r="J5" s="25"/>
      <c r="L5" s="1"/>
    </row>
    <row r="6" spans="1:12" x14ac:dyDescent="0.25">
      <c r="A6" s="267"/>
      <c r="B6" s="267"/>
      <c r="C6" s="267"/>
      <c r="D6" s="267"/>
      <c r="E6" s="267"/>
      <c r="F6" s="267"/>
      <c r="G6" s="267">
        <v>6</v>
      </c>
      <c r="H6" s="358"/>
      <c r="I6" s="267"/>
      <c r="J6" s="25"/>
      <c r="L6" s="1"/>
    </row>
    <row r="7" spans="1:12" x14ac:dyDescent="0.25">
      <c r="A7" s="267"/>
      <c r="B7" s="267"/>
      <c r="C7" s="267"/>
      <c r="D7" s="267"/>
      <c r="E7" s="267"/>
      <c r="F7" s="267"/>
      <c r="G7" s="267">
        <v>7</v>
      </c>
      <c r="H7" s="358"/>
      <c r="I7" s="267"/>
      <c r="J7" s="25"/>
      <c r="L7" s="1"/>
    </row>
    <row r="8" spans="1:12" x14ac:dyDescent="0.25">
      <c r="A8" s="267"/>
      <c r="B8" s="267"/>
      <c r="C8" s="267"/>
      <c r="D8" s="267"/>
      <c r="E8" s="267"/>
      <c r="F8" s="267"/>
      <c r="G8" s="267">
        <v>8</v>
      </c>
      <c r="H8" s="358"/>
      <c r="I8" s="267"/>
      <c r="J8" s="25"/>
      <c r="L8" s="1"/>
    </row>
    <row r="9" spans="1:12" x14ac:dyDescent="0.25">
      <c r="A9" s="267"/>
      <c r="B9" s="267"/>
      <c r="C9" s="267"/>
      <c r="D9" s="267"/>
      <c r="E9" s="267"/>
      <c r="F9" s="267"/>
      <c r="G9" s="267"/>
      <c r="H9" s="267"/>
      <c r="I9" s="267"/>
      <c r="J9" s="25"/>
    </row>
    <row r="10" spans="1:12" x14ac:dyDescent="0.25">
      <c r="J10" s="25"/>
    </row>
    <row r="11" spans="1:12" x14ac:dyDescent="0.25">
      <c r="J11" s="25"/>
    </row>
    <row r="12" spans="1:12" x14ac:dyDescent="0.25">
      <c r="J12" s="25"/>
    </row>
    <row r="13" spans="1:12" x14ac:dyDescent="0.25">
      <c r="J13" s="25"/>
    </row>
    <row r="14" spans="1:12" x14ac:dyDescent="0.25">
      <c r="J14" s="25"/>
    </row>
    <row r="15" spans="1:12" x14ac:dyDescent="0.25">
      <c r="J15" s="25"/>
    </row>
    <row r="16" spans="1:12" x14ac:dyDescent="0.25">
      <c r="J16" s="25"/>
    </row>
    <row r="17" spans="10:10" x14ac:dyDescent="0.25">
      <c r="J17" s="25"/>
    </row>
    <row r="18" spans="10:10" x14ac:dyDescent="0.25">
      <c r="J18" s="25"/>
    </row>
    <row r="19" spans="10:10" x14ac:dyDescent="0.25">
      <c r="J19" s="25"/>
    </row>
    <row r="20" spans="10:10" x14ac:dyDescent="0.25">
      <c r="J20" s="25"/>
    </row>
    <row r="21" spans="10:10" x14ac:dyDescent="0.25">
      <c r="J21" s="25"/>
    </row>
    <row r="22" spans="10:10" x14ac:dyDescent="0.25">
      <c r="J22" s="25"/>
    </row>
    <row r="23" spans="10:10" x14ac:dyDescent="0.25">
      <c r="J23" s="25"/>
    </row>
    <row r="24" spans="10:10" x14ac:dyDescent="0.25">
      <c r="J24" s="25"/>
    </row>
    <row r="25" spans="10:10" x14ac:dyDescent="0.25">
      <c r="J25" s="25"/>
    </row>
    <row r="26" spans="10:10" x14ac:dyDescent="0.25">
      <c r="J26" s="25"/>
    </row>
    <row r="27" spans="10:10" x14ac:dyDescent="0.25">
      <c r="J27" s="25"/>
    </row>
    <row r="28" spans="10:10" x14ac:dyDescent="0.25">
      <c r="J28" s="25"/>
    </row>
    <row r="29" spans="10:10" x14ac:dyDescent="0.25">
      <c r="J29" s="25"/>
    </row>
    <row r="30" spans="10:10" x14ac:dyDescent="0.25">
      <c r="J30" s="25"/>
    </row>
    <row r="31" spans="10:10" x14ac:dyDescent="0.25">
      <c r="J31" s="25"/>
    </row>
    <row r="32" spans="10:10" x14ac:dyDescent="0.25">
      <c r="J32" s="25"/>
    </row>
    <row r="33" spans="10:10" x14ac:dyDescent="0.25">
      <c r="J33" s="25"/>
    </row>
  </sheetData>
  <sheetProtection algorithmName="SHA-512" hashValue="V6ye0AX58bfQXeqzof06CAMBrfF+JQyUu1BmkX5t72DQX1o71wYy2pkst/Bmwfj4qY2Z1cPZMzMugVY5J9FuMA==" saltValue="4bxVlC/PtT3WZwyKGojL9g==" spinCount="100000" sheet="1" objects="1" scenarios="1"/>
  <mergeCells count="2">
    <mergeCell ref="H1:H8"/>
    <mergeCell ref="J1:L1"/>
  </mergeCells>
  <pageMargins left="0.25" right="0.25" top="0.75" bottom="0.75" header="0.3" footer="0.3"/>
  <pageSetup paperSize="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Cover</vt:lpstr>
      <vt:lpstr>All Content Review</vt:lpstr>
      <vt:lpstr>Math Content Review</vt:lpstr>
      <vt:lpstr>Kindergarten Standards Review</vt:lpstr>
      <vt:lpstr>SMP Chart</vt:lpstr>
      <vt:lpstr>Scores</vt:lpstr>
      <vt:lpstr>'All Content Review'!Print_Area</vt:lpstr>
      <vt:lpstr>'Math Content Review'!Print_Area</vt:lpstr>
    </vt:vector>
  </TitlesOfParts>
  <Company>State of New Mexico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Debra Marquez</dc:creator>
  <cp:lastModifiedBy>Charlotte McLeod</cp:lastModifiedBy>
  <cp:lastPrinted>2018-12-27T18:13:31Z</cp:lastPrinted>
  <dcterms:created xsi:type="dcterms:W3CDTF">2018-09-05T15:01:08Z</dcterms:created>
  <dcterms:modified xsi:type="dcterms:W3CDTF">2019-03-26T17:33:00Z</dcterms:modified>
</cp:coreProperties>
</file>