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8800" windowHeight="12285"/>
  </bookViews>
  <sheets>
    <sheet name="Cover" sheetId="5" r:id="rId1"/>
    <sheet name="All Content Review" sheetId="9" r:id="rId2"/>
    <sheet name="Math Content Review" sheetId="8" r:id="rId3"/>
    <sheet name="Kindergarten Standards Review" sheetId="7" r:id="rId4"/>
    <sheet name="SMP Chart" sheetId="10" r:id="rId5"/>
    <sheet name="Scores" sheetId="2" state="hidden" r:id="rId6"/>
  </sheets>
  <externalReferences>
    <externalReference r:id="rId7"/>
    <externalReference r:id="rId8"/>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7" l="1"/>
  <c r="AD15" i="7"/>
  <c r="AD14" i="7"/>
  <c r="AD13" i="7"/>
  <c r="AD12" i="7"/>
  <c r="AD11" i="7"/>
  <c r="AD10" i="7"/>
  <c r="AA16" i="7"/>
  <c r="AA15" i="7"/>
  <c r="AA14" i="7"/>
  <c r="AA13" i="7"/>
  <c r="AA12" i="7"/>
  <c r="AA11" i="7"/>
  <c r="AA10" i="7"/>
  <c r="AA9" i="7"/>
  <c r="AD9" i="7"/>
  <c r="X54" i="7" l="1"/>
  <c r="X53" i="7"/>
  <c r="X52" i="7"/>
  <c r="X51" i="7"/>
  <c r="X57" i="7" l="1"/>
  <c r="J63" i="7" s="1"/>
  <c r="AE16" i="7" l="1"/>
  <c r="AB16" i="7"/>
  <c r="AE15" i="7"/>
  <c r="AB15" i="7"/>
  <c r="AE14" i="7"/>
  <c r="AB14" i="7"/>
  <c r="AE13" i="7"/>
  <c r="AB13" i="7"/>
  <c r="AE12" i="7"/>
  <c r="AB12" i="7"/>
  <c r="AE11" i="7"/>
  <c r="AB11" i="7"/>
  <c r="AE10" i="7"/>
  <c r="AB10" i="7"/>
  <c r="AE9" i="7"/>
  <c r="AB9" i="7"/>
  <c r="X46" i="7" s="1"/>
  <c r="X47" i="7" l="1"/>
  <c r="J62" i="7" s="1"/>
  <c r="W45" i="7"/>
  <c r="W44" i="7"/>
  <c r="W43" i="7"/>
  <c r="W41" i="7"/>
  <c r="W40" i="7"/>
  <c r="W39" i="7"/>
  <c r="W36" i="7"/>
  <c r="W34" i="7"/>
  <c r="W33" i="7"/>
  <c r="W30" i="7"/>
  <c r="W27" i="7"/>
  <c r="W26" i="7"/>
  <c r="W25" i="7"/>
  <c r="W24" i="7"/>
  <c r="W23" i="7"/>
  <c r="W20" i="7"/>
  <c r="W19" i="7"/>
  <c r="W17" i="7"/>
  <c r="W16" i="7"/>
  <c r="W15" i="7"/>
  <c r="W14" i="7"/>
  <c r="W13" i="7"/>
  <c r="W11" i="7"/>
  <c r="W10" i="7"/>
  <c r="W9" i="7"/>
  <c r="W47" i="7" l="1"/>
  <c r="J61" i="7" s="1"/>
  <c r="J64" i="7" s="1"/>
  <c r="B12" i="5" s="1"/>
  <c r="J57" i="9"/>
  <c r="J56" i="9"/>
  <c r="J55" i="9"/>
  <c r="J54" i="9"/>
  <c r="J53" i="9"/>
  <c r="J51" i="9"/>
  <c r="J50" i="9"/>
  <c r="J49" i="9"/>
  <c r="J47" i="9"/>
  <c r="J46" i="9"/>
  <c r="J45" i="9"/>
  <c r="J43" i="9"/>
  <c r="J42" i="9"/>
  <c r="J41" i="9"/>
  <c r="J40" i="9"/>
  <c r="J39" i="9"/>
  <c r="J38" i="9"/>
  <c r="J36" i="9"/>
  <c r="J35" i="9"/>
  <c r="J34" i="9"/>
  <c r="J33" i="9"/>
  <c r="J31" i="9"/>
  <c r="J30" i="9"/>
  <c r="J29" i="9"/>
  <c r="J28" i="9"/>
  <c r="J27" i="9"/>
  <c r="J26" i="9"/>
  <c r="J25" i="9"/>
  <c r="J23" i="9"/>
  <c r="J22" i="9"/>
  <c r="J21" i="9"/>
  <c r="J20" i="9"/>
  <c r="J18" i="9"/>
  <c r="J17" i="9"/>
  <c r="J15" i="9"/>
  <c r="J14" i="9"/>
  <c r="J13" i="9"/>
  <c r="J12" i="9"/>
  <c r="J11" i="9"/>
  <c r="J10" i="9"/>
  <c r="J9" i="9"/>
  <c r="J14" i="8"/>
  <c r="J13" i="8"/>
  <c r="J12" i="8"/>
  <c r="J11" i="8"/>
  <c r="J10" i="8"/>
  <c r="J9" i="8"/>
  <c r="J8" i="8"/>
  <c r="I61" i="9" l="1"/>
  <c r="B10" i="5" s="1"/>
  <c r="I18" i="8"/>
  <c r="B11" i="5" s="1"/>
  <c r="B13" i="5" l="1"/>
  <c r="B14" i="5" s="1"/>
</calcChain>
</file>

<file path=xl/sharedStrings.xml><?xml version="1.0" encoding="utf-8"?>
<sst xmlns="http://schemas.openxmlformats.org/spreadsheetml/2006/main" count="270" uniqueCount="233">
  <si>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</si>
  <si>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</si>
  <si>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</si>
  <si>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</si>
  <si>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</si>
  <si>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</si>
  <si>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</si>
  <si>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</si>
  <si>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</si>
  <si>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</si>
  <si>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</si>
  <si>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</si>
  <si>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</si>
  <si>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</si>
  <si>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</si>
  <si>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</si>
  <si>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</si>
  <si>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</si>
  <si>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</si>
  <si>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</si>
  <si>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</si>
  <si>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</si>
  <si>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</si>
  <si>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</si>
  <si>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</si>
  <si>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</si>
  <si>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</si>
  <si>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</si>
  <si>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</si>
  <si>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</si>
  <si>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</si>
  <si>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</si>
  <si>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</si>
  <si>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</si>
  <si>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</si>
  <si>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</si>
  <si>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</si>
  <si>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</si>
  <si>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</si>
  <si>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</si>
  <si>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</si>
  <si>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</si>
  <si>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</si>
  <si>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</si>
  <si>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</si>
  <si>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</si>
  <si>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</si>
  <si>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</si>
  <si>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</si>
  <si>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</si>
  <si>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</si>
  <si>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</si>
  <si>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</si>
  <si>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</si>
  <si>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</si>
  <si>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</si>
  <si>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</si>
  <si>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</si>
  <si>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</si>
  <si>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</si>
  <si>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</si>
  <si>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</si>
  <si>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</si>
  <si>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</si>
  <si>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</si>
  <si>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</si>
  <si>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</si>
  <si>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</si>
  <si>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</si>
  <si>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</si>
  <si>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</si>
  <si>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</si>
  <si>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</si>
  <si>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</si>
  <si>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</si>
  <si>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</si>
  <si>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</si>
  <si>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</si>
  <si>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</si>
  <si>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</si>
  <si>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</si>
  <si>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</si>
  <si>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</si>
  <si>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</si>
  <si>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</si>
  <si>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</si>
  <si>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</si>
  <si>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</si>
  <si>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</si>
  <si>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</si>
  <si>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</si>
  <si>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</si>
  <si>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</si>
  <si>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</si>
  <si>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</si>
  <si>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</si>
  <si>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</si>
  <si>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</si>
  <si>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</si>
  <si>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</si>
  <si>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</si>
  <si>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</si>
  <si>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</si>
  <si>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</si>
  <si>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</si>
  <si>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</si>
  <si>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</si>
  <si>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</si>
  <si>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</si>
  <si>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</si>
  <si>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</si>
  <si>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</si>
  <si>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</si>
  <si>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</si>
  <si>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</si>
  <si>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</si>
  <si>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</si>
  <si>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</si>
  <si>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</si>
  <si>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</si>
  <si>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</si>
  <si>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</si>
  <si>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</si>
  <si>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</si>
  <si>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</si>
  <si>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</si>
  <si>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</si>
  <si>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</si>
  <si>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 xml:space="preserve">F.0 MATHEMATICS GRADE K </t>
  </si>
  <si>
    <t>F.0 Grade K Math</t>
  </si>
  <si>
    <t>Procedural Skill</t>
  </si>
  <si>
    <t>K.CC - Counting and Cardinality</t>
  </si>
  <si>
    <t>Know number names and the count sequence.</t>
  </si>
  <si>
    <t>K.CC.A.1</t>
  </si>
  <si>
    <t>Count to 100 by ones and by tens.</t>
  </si>
  <si>
    <t>K.CC.A.2</t>
  </si>
  <si>
    <t>Count forward beginning from a given number within the known sequence (instead of having to begin at 1).</t>
  </si>
  <si>
    <t>K.CC.A.3</t>
  </si>
  <si>
    <t>Write numbers from 0 to 20. Represent a number of objects with a written numeral 0-20 (with 0 representing a count of no objects).</t>
  </si>
  <si>
    <t>Count to tell the number of objects.</t>
  </si>
  <si>
    <t>K.CC.B.4</t>
  </si>
  <si>
    <t>Understand the relationship between numbers and quantities; connect counting to cardinality.</t>
  </si>
  <si>
    <t>K.CC.B.4.a</t>
  </si>
  <si>
    <t>When counting objects, say the number names in the standard order, pairing each object with one and only one number name and each number name with one and only one object.</t>
  </si>
  <si>
    <t>K.CC.B.4.b</t>
  </si>
  <si>
    <t>Understand that the last number name said tells the number of objects counted. The number of objects is the same regardless of their arrangement or the order in which they were counted.</t>
  </si>
  <si>
    <t>K.CC.B.4.c</t>
  </si>
  <si>
    <t>Understand that each successive number name refers to a quantity that is one larger.</t>
  </si>
  <si>
    <t>K.CC.B.5</t>
  </si>
  <si>
    <t>Count to answer “how many?” questions about as many as 20 things arranged in a line, a rectangular array, or a circle, or as many as 10 things in a scattered configuration; given a number from 1–20, count out that many objects.</t>
  </si>
  <si>
    <t>Compare numbers.</t>
  </si>
  <si>
    <t>K.CC.C.6</t>
  </si>
  <si>
    <t>Identify whether the number of objects in one group is greater than, less than, or equal to the number of objects in another group, e.g., by using matching and counting strategies.</t>
  </si>
  <si>
    <t>K.CC.C.7</t>
  </si>
  <si>
    <t>Compare two numbers between 1 and 10 presented as written numerals.</t>
  </si>
  <si>
    <t>K.OA - Operations and Algebraic Thinking</t>
  </si>
  <si>
    <t>Understand addition as putting together and adding to, and understand subtraction as taking apart and taking from.</t>
  </si>
  <si>
    <t>K.OA.A.1</t>
  </si>
  <si>
    <t>Represent addition and subtraction with objects, fingers, mental images, drawings, sounds (e.g., claps), acting out situations, verbal explanations, expressions, or equations.</t>
  </si>
  <si>
    <t>K.OA.A.2</t>
  </si>
  <si>
    <t>Solve addition and subtraction word problems, and add and subtract within 10, e.g., by using objects or drawings to represent the problem.</t>
  </si>
  <si>
    <t>K.OA.A.3</t>
  </si>
  <si>
    <t>Decompose numbers less than or equal to 10 into pairs in more than one way, e.g., by using objects or drawings, and record each decomposition by a drawing or equation (e.g., 5 = 2 + 3 and 5 = 4 + 1).</t>
  </si>
  <si>
    <t>K.OA.A.4</t>
  </si>
  <si>
    <t>For any number from 1 to 9, find the number that makes 10 when added to the given number, e.g., by using objects or drawings, and record the answer with a drawing or equation.</t>
  </si>
  <si>
    <t>K.OA.A.5</t>
  </si>
  <si>
    <t>Fluently add and subtract within 5.</t>
  </si>
  <si>
    <t>K.NBT - Number and Operations in Base Ten</t>
  </si>
  <si>
    <t>Work with numbers 11-19 to gain foundations for place value.</t>
  </si>
  <si>
    <t>K.NBT.A.1</t>
  </si>
  <si>
    <t>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t>
  </si>
  <si>
    <t>K.MD - Measurement and Data</t>
  </si>
  <si>
    <t>Describe and compare measurable attributes.</t>
  </si>
  <si>
    <t>K.MD.A.1</t>
  </si>
  <si>
    <t>Describe measurable attributes of objects, such as length or weight. Describe several measurable attributes of a single object.</t>
  </si>
  <si>
    <t>K.MD.A.2</t>
  </si>
  <si>
    <r>
      <t>Directly compare two objects with a measurable attribute in common, to see which object has “more of”/“less of” the attribute, and describe the difference.</t>
    </r>
    <r>
      <rPr>
        <i/>
        <sz val="12"/>
        <color theme="1"/>
        <rFont val="Arial"/>
        <family val="2"/>
      </rPr>
      <t xml:space="preserve"> For example, directly compare the heights of two children and describe one child as taller/shorter.</t>
    </r>
  </si>
  <si>
    <t>Classify objects and count the number of objects in each category.</t>
  </si>
  <si>
    <t>K.MD.B.3</t>
  </si>
  <si>
    <t>Classify objects into given categories; count the numbers of objects in each category and sort the categories by count.</t>
  </si>
  <si>
    <t>K.G - Geometry</t>
  </si>
  <si>
    <t>Identify and describe shapes (squares, circles, triangles, rectangles, hexagons, cubes, cones, cylinders, and spheres).</t>
  </si>
  <si>
    <t>K.G.A.1</t>
  </si>
  <si>
    <r>
      <t xml:space="preserve">Describe objects in the environment using names of shapes, and describe the relative positions of these objects using terms such as </t>
    </r>
    <r>
      <rPr>
        <i/>
        <sz val="12"/>
        <color theme="1"/>
        <rFont val="Arial"/>
        <family val="2"/>
      </rPr>
      <t xml:space="preserve">above, below, beside, in front of, behind, </t>
    </r>
    <r>
      <rPr>
        <sz val="12"/>
        <color theme="1"/>
        <rFont val="Arial"/>
        <family val="2"/>
      </rPr>
      <t xml:space="preserve">and </t>
    </r>
    <r>
      <rPr>
        <i/>
        <sz val="12"/>
        <color theme="1"/>
        <rFont val="Arial"/>
        <family val="2"/>
      </rPr>
      <t>next to.</t>
    </r>
  </si>
  <si>
    <t>K.G.A.2</t>
  </si>
  <si>
    <t>Correctly name shapes regardless of their orientations or overall size.</t>
  </si>
  <si>
    <t>K.G.A.3</t>
  </si>
  <si>
    <t>Identify shapes as two-dimensional (lying in a plane, "flat") or three-dimensional ("solid").</t>
  </si>
  <si>
    <t>Analyze, compare, create, and compose shapes.</t>
  </si>
  <si>
    <t>K.G.B.4</t>
  </si>
  <si>
    <t>Analyze and compare two- and three-dimensional shapes, in different sizes and orientations, using informal language to describe their similarities, differences, parts (e.g., number of sides and vertices/“corners”) and other attributes (e.g., having sides of equal length).</t>
  </si>
  <si>
    <t>K.G.B.5</t>
  </si>
  <si>
    <t>Model shapes in the world by building shapes from components (e.g., sticks and clay balls) and drawing shapes.</t>
  </si>
  <si>
    <t>K.G.B.6</t>
  </si>
  <si>
    <r>
      <t>Compose simple shapes to form larger shapes.</t>
    </r>
    <r>
      <rPr>
        <i/>
        <sz val="12"/>
        <color theme="1"/>
        <rFont val="Arial"/>
        <family val="2"/>
      </rPr>
      <t xml:space="preserve"> For example, “Can you join these two triangles with full sides touching to make a rectangle?”</t>
    </r>
  </si>
  <si>
    <t>Aspects of Rigor</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</si>
  <si>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</si>
  <si>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</si>
  <si>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</si>
  <si>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</si>
  <si>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</si>
  <si>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</si>
  <si>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</si>
  <si>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</si>
  <si>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</si>
  <si>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</si>
  <si>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</si>
  <si>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</si>
  <si>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</si>
  <si>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</si>
  <si>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</si>
  <si>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</si>
  <si>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</si>
  <si>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</si>
  <si>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</si>
  <si>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</si>
  <si>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</si>
  <si>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</si>
  <si>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</si>
  <si>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</si>
  <si>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</si>
  <si>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</si>
  <si>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</si>
  <si>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</si>
  <si>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</si>
  <si>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</si>
  <si>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</si>
  <si>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</si>
  <si>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</si>
  <si>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</si>
  <si>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</si>
  <si>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</si>
  <si>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PROVIDER/PUBLISHER INSTRUCTIONS: 
• Citations for this section will refer to the Student Edition, Teacher Edition, or Student Workbook (Review Set).
• Column D:  Enter one citation per standard from the Teacher Edition.  If necessary, you may enter multiple,</t>
    </r>
    <r>
      <rPr>
        <b/>
        <sz val="12"/>
        <color theme="1"/>
        <rFont val="Arial"/>
        <family val="2"/>
      </rPr>
      <t xml:space="preserve"> 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</si>
</sst>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0"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sz val="11"/>
      <color rgb="FF7030A0"/>
      <name val="Calibri"/>
      <family val="2"/>
      <scheme val="minor"/>
    </font>
    <font>
      <b/>
      <sz val="16"/>
      <color theme="1"/>
      <name val="Arial"/>
      <family val="2"/>
    </font>
    <font>
      <b/>
      <u/>
      <sz val="16"/>
      <color theme="1"/>
      <name val="Arial"/>
      <family val="2"/>
    </font>
    <font>
      <sz val="14"/>
      <color theme="1"/>
      <name val="Arial"/>
      <family val="2"/>
    </font>
    <font>
      <b/>
      <sz val="14"/>
      <color theme="1"/>
      <name val="Arial"/>
      <family val="2"/>
    </font>
  </fonts>
  <fills count="29">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60">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164" fontId="1" fillId="15" borderId="14"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4" xfId="0" applyFont="1" applyFill="1" applyBorder="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4" borderId="1" xfId="0" applyFont="1" applyFill="1" applyBorder="1" applyAlignment="1" applyProtection="1">
      <alignment horizontal="center" vertical="center"/>
    </xf>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2" borderId="1" xfId="0" applyFont="1" applyFill="1" applyBorder="1" applyAlignment="1" applyProtection="1">
      <alignment vertical="top" wrapText="1"/>
      <protection locked="0"/>
    </xf>
    <xf numFmtId="0" fontId="13" fillId="0" borderId="0" xfId="0" applyFont="1" applyFill="1" applyBorder="1" applyAlignment="1" applyProtection="1">
      <alignment vertical="center" wrapText="1"/>
    </xf>
    <xf numFmtId="0" fontId="0" fillId="0" borderId="0" xfId="0" applyBorder="1" applyProtection="1"/>
    <xf numFmtId="0" fontId="2" fillId="14" borderId="6" xfId="0" applyFont="1" applyFill="1" applyBorder="1" applyAlignment="1" applyProtection="1">
      <alignment vertical="top" wrapText="1"/>
    </xf>
    <xf numFmtId="0" fontId="2" fillId="14"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Border="1" applyAlignment="1" applyProtection="1">
      <alignment vertical="top" wrapText="1"/>
    </xf>
    <xf numFmtId="0" fontId="2" fillId="13"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13" fillId="27"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6" fillId="17" borderId="3" xfId="0" applyFont="1" applyFill="1" applyBorder="1" applyAlignment="1" applyProtection="1">
      <alignment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vertical="center" wrapText="1"/>
    </xf>
    <xf numFmtId="0" fontId="13" fillId="17" borderId="11" xfId="0" applyFont="1" applyFill="1" applyBorder="1" applyAlignment="1" applyProtection="1">
      <alignment horizontal="center" vertical="center" wrapText="1"/>
    </xf>
    <xf numFmtId="0" fontId="3" fillId="27" borderId="13" xfId="0" applyFont="1" applyFill="1" applyBorder="1" applyProtection="1"/>
    <xf numFmtId="0" fontId="0" fillId="27"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4" borderId="1" xfId="0" applyFont="1" applyFill="1" applyBorder="1" applyAlignment="1" applyProtection="1">
      <alignment horizontal="center" vertical="center"/>
    </xf>
    <xf numFmtId="0" fontId="2" fillId="2" borderId="2" xfId="0" applyFont="1" applyFill="1" applyBorder="1" applyAlignment="1" applyProtection="1">
      <alignment horizontal="left" vertical="top" wrapText="1"/>
    </xf>
    <xf numFmtId="0" fontId="2" fillId="24" borderId="2" xfId="0" applyFont="1" applyFill="1" applyBorder="1" applyAlignment="1" applyProtection="1">
      <alignment horizontal="left" vertical="top" wrapText="1"/>
    </xf>
    <xf numFmtId="0" fontId="2" fillId="20" borderId="7" xfId="0" applyFont="1" applyFill="1" applyBorder="1" applyAlignment="1" applyProtection="1">
      <alignment vertical="top" wrapText="1"/>
    </xf>
    <xf numFmtId="0" fontId="2" fillId="4" borderId="7" xfId="0" applyFont="1" applyFill="1" applyBorder="1" applyAlignment="1" applyProtection="1">
      <alignment horizontal="center" wrapText="1"/>
    </xf>
    <xf numFmtId="0" fontId="2" fillId="26" borderId="7" xfId="0" applyFont="1" applyFill="1" applyBorder="1" applyAlignment="1" applyProtection="1">
      <alignment vertical="top" wrapText="1"/>
    </xf>
    <xf numFmtId="0" fontId="4" fillId="25"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2" fillId="24" borderId="1" xfId="0" applyFont="1" applyFill="1" applyBorder="1" applyAlignment="1" applyProtection="1">
      <alignment horizontal="left" vertical="top" wrapText="1"/>
    </xf>
    <xf numFmtId="0" fontId="2" fillId="20" borderId="8" xfId="0" applyFont="1" applyFill="1" applyBorder="1" applyAlignment="1" applyProtection="1">
      <alignment vertical="top" wrapText="1"/>
    </xf>
    <xf numFmtId="0" fontId="2" fillId="4" borderId="8" xfId="0" applyFont="1" applyFill="1" applyBorder="1" applyAlignment="1" applyProtection="1">
      <alignment horizontal="center" wrapText="1"/>
    </xf>
    <xf numFmtId="0" fontId="2" fillId="26" borderId="8" xfId="0" applyFont="1" applyFill="1" applyBorder="1" applyAlignment="1" applyProtection="1">
      <alignment vertical="top" wrapText="1"/>
    </xf>
    <xf numFmtId="0" fontId="4" fillId="25" borderId="1" xfId="0" applyFont="1" applyFill="1" applyBorder="1" applyAlignment="1" applyProtection="1">
      <alignment horizontal="center" vertical="center"/>
    </xf>
    <xf numFmtId="0" fontId="2" fillId="26" borderId="9" xfId="0" applyFont="1" applyFill="1" applyBorder="1" applyAlignment="1" applyProtection="1">
      <alignment horizontal="center" vertical="center" wrapText="1"/>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xf>
    <xf numFmtId="0" fontId="3" fillId="17" borderId="3" xfId="0" applyFont="1" applyFill="1" applyBorder="1" applyAlignment="1" applyProtection="1">
      <alignment horizontal="center" vertical="center"/>
    </xf>
    <xf numFmtId="0" fontId="3" fillId="17" borderId="3" xfId="0" applyFont="1" applyFill="1" applyBorder="1" applyProtection="1"/>
    <xf numFmtId="0" fontId="3" fillId="17" borderId="3" xfId="0" applyFont="1" applyFill="1" applyBorder="1" applyAlignment="1" applyProtection="1"/>
    <xf numFmtId="0" fontId="3" fillId="17" borderId="4" xfId="0" applyFont="1" applyFill="1" applyBorder="1" applyAlignment="1" applyProtection="1"/>
    <xf numFmtId="0" fontId="2" fillId="20" borderId="7"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26" borderId="7" xfId="0" applyFont="1" applyFill="1" applyBorder="1" applyAlignment="1" applyProtection="1">
      <alignment vertical="center" wrapText="1"/>
    </xf>
    <xf numFmtId="0" fontId="1" fillId="0" borderId="2" xfId="0" applyFont="1" applyBorder="1" applyAlignment="1" applyProtection="1">
      <alignment horizontal="center" vertical="center"/>
    </xf>
    <xf numFmtId="0" fontId="2" fillId="20" borderId="8"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26" borderId="8" xfId="0" applyFont="1" applyFill="1" applyBorder="1" applyAlignment="1" applyProtection="1">
      <alignment vertical="center" wrapText="1"/>
    </xf>
    <xf numFmtId="0" fontId="4" fillId="25" borderId="4"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6" fillId="17" borderId="3" xfId="0" applyFont="1" applyFill="1" applyBorder="1" applyAlignment="1" applyProtection="1">
      <alignment vertical="top" wrapText="1"/>
    </xf>
    <xf numFmtId="0" fontId="6" fillId="3" borderId="0" xfId="0" applyFont="1" applyFill="1" applyAlignment="1" applyProtection="1">
      <alignment horizontal="left" vertical="center"/>
    </xf>
    <xf numFmtId="0" fontId="1" fillId="3" borderId="0" xfId="0" applyFont="1" applyFill="1" applyAlignment="1" applyProtection="1">
      <alignment horizontal="center" vertical="center" wrapText="1"/>
    </xf>
    <xf numFmtId="0" fontId="4" fillId="3" borderId="0" xfId="0" applyFont="1" applyFill="1" applyAlignment="1" applyProtection="1">
      <alignment vertical="top" wrapText="1"/>
    </xf>
    <xf numFmtId="0" fontId="5" fillId="3" borderId="0" xfId="0" applyFont="1" applyFill="1" applyAlignment="1" applyProtection="1">
      <alignment vertical="top" wrapText="1"/>
    </xf>
    <xf numFmtId="0" fontId="4" fillId="17" borderId="2" xfId="0" applyFont="1" applyFill="1" applyBorder="1" applyAlignment="1" applyProtection="1">
      <alignment horizontal="center" vertical="center"/>
    </xf>
    <xf numFmtId="0" fontId="6" fillId="17" borderId="3" xfId="0" applyFont="1" applyFill="1" applyBorder="1" applyAlignment="1" applyProtection="1">
      <alignment vertical="top"/>
    </xf>
    <xf numFmtId="0" fontId="3" fillId="17" borderId="5" xfId="0" applyFont="1" applyFill="1" applyBorder="1" applyAlignment="1" applyProtection="1"/>
    <xf numFmtId="0" fontId="2" fillId="20" borderId="7" xfId="0" applyFont="1" applyFill="1" applyBorder="1" applyAlignment="1" applyProtection="1">
      <alignment horizontal="center" vertical="center"/>
    </xf>
    <xf numFmtId="0" fontId="2" fillId="4" borderId="7" xfId="0" applyFont="1" applyFill="1" applyBorder="1" applyAlignment="1" applyProtection="1">
      <alignment wrapText="1"/>
    </xf>
    <xf numFmtId="0" fontId="2" fillId="26" borderId="7" xfId="0" applyFont="1" applyFill="1" applyBorder="1" applyAlignment="1" applyProtection="1">
      <alignment horizontal="center" vertical="center"/>
    </xf>
    <xf numFmtId="0" fontId="1" fillId="11" borderId="4" xfId="0" applyFont="1" applyFill="1" applyBorder="1" applyAlignment="1" applyProtection="1">
      <alignment vertical="center"/>
    </xf>
    <xf numFmtId="0" fontId="4" fillId="25" borderId="1" xfId="0" applyFont="1" applyFill="1" applyBorder="1" applyAlignment="1" applyProtection="1">
      <alignment vertical="center"/>
    </xf>
    <xf numFmtId="0" fontId="2" fillId="20" borderId="8" xfId="0" applyFont="1" applyFill="1" applyBorder="1" applyAlignment="1" applyProtection="1">
      <alignment horizontal="center" vertical="center"/>
    </xf>
    <xf numFmtId="0" fontId="2" fillId="4" borderId="8" xfId="0" applyFont="1" applyFill="1" applyBorder="1" applyAlignment="1" applyProtection="1">
      <alignment wrapText="1"/>
    </xf>
    <xf numFmtId="0" fontId="2" fillId="26" borderId="8" xfId="0" applyFont="1" applyFill="1" applyBorder="1" applyAlignment="1" applyProtection="1">
      <alignment horizontal="center" vertical="center"/>
    </xf>
    <xf numFmtId="0" fontId="4" fillId="25" borderId="4" xfId="0" applyFont="1" applyFill="1" applyBorder="1" applyAlignment="1" applyProtection="1">
      <alignment vertical="center"/>
    </xf>
    <xf numFmtId="0" fontId="1" fillId="11" borderId="1" xfId="0" applyFont="1" applyFill="1" applyBorder="1" applyAlignment="1" applyProtection="1">
      <alignment vertical="center"/>
    </xf>
    <xf numFmtId="0" fontId="4" fillId="23" borderId="4" xfId="0" applyFont="1" applyFill="1" applyBorder="1" applyAlignment="1" applyProtection="1">
      <alignment horizontal="center" vertical="center"/>
    </xf>
    <xf numFmtId="0" fontId="1" fillId="11" borderId="1" xfId="0" applyFont="1" applyFill="1" applyBorder="1" applyAlignment="1" applyProtection="1">
      <alignment horizontal="center" vertical="center"/>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0" fillId="3" borderId="5" xfId="0" applyFill="1" applyBorder="1" applyProtection="1"/>
    <xf numFmtId="0" fontId="0" fillId="3" borderId="5" xfId="0" applyFill="1" applyBorder="1" applyAlignment="1" applyProtection="1">
      <alignment horizontal="center" vertical="center"/>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wrapText="1"/>
    </xf>
    <xf numFmtId="0" fontId="0" fillId="17" borderId="3" xfId="0" applyFill="1" applyBorder="1" applyProtection="1"/>
    <xf numFmtId="0" fontId="0" fillId="17" borderId="3" xfId="0" applyFill="1" applyBorder="1" applyAlignment="1" applyProtection="1">
      <alignment horizontal="center" vertical="center"/>
    </xf>
    <xf numFmtId="0" fontId="0" fillId="17" borderId="3" xfId="0" applyFill="1" applyBorder="1" applyAlignment="1" applyProtection="1">
      <alignment vertical="top" wrapText="1"/>
    </xf>
    <xf numFmtId="0" fontId="0" fillId="17" borderId="3" xfId="0" applyFill="1" applyBorder="1" applyAlignment="1" applyProtection="1">
      <alignment vertical="top"/>
    </xf>
    <xf numFmtId="0" fontId="0" fillId="17" borderId="4" xfId="0" applyFill="1" applyBorder="1" applyAlignment="1" applyProtection="1">
      <alignment vertical="top"/>
    </xf>
    <xf numFmtId="0" fontId="1" fillId="10" borderId="9" xfId="0" applyFont="1" applyFill="1" applyBorder="1" applyAlignment="1" applyProtection="1">
      <alignment horizontal="center" vertical="center" wrapText="1"/>
    </xf>
    <xf numFmtId="0" fontId="2" fillId="0" borderId="9" xfId="0" applyFont="1" applyBorder="1" applyAlignment="1" applyProtection="1">
      <alignment vertical="top" wrapText="1"/>
    </xf>
    <xf numFmtId="0" fontId="2" fillId="20" borderId="7" xfId="0" applyFont="1" applyFill="1" applyBorder="1" applyAlignment="1" applyProtection="1">
      <alignment horizontal="left" vertical="top" wrapText="1"/>
    </xf>
    <xf numFmtId="0" fontId="2" fillId="26" borderId="7" xfId="0" applyFont="1" applyFill="1" applyBorder="1" applyAlignment="1" applyProtection="1">
      <alignment horizontal="left" vertical="top" wrapText="1"/>
    </xf>
    <xf numFmtId="0" fontId="1" fillId="11" borderId="2" xfId="0" applyFont="1" applyFill="1" applyBorder="1" applyAlignment="1" applyProtection="1">
      <alignment horizontal="center" vertical="center"/>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0" fillId="17" borderId="3" xfId="0" applyFill="1" applyBorder="1" applyAlignment="1" applyProtection="1"/>
    <xf numFmtId="0" fontId="0" fillId="17" borderId="4" xfId="0" applyFill="1" applyBorder="1" applyAlignment="1" applyProtection="1"/>
    <xf numFmtId="0" fontId="0" fillId="20" borderId="7" xfId="0" applyFill="1" applyBorder="1" applyAlignment="1" applyProtection="1"/>
    <xf numFmtId="0" fontId="2" fillId="4" borderId="7" xfId="0" applyFont="1" applyFill="1" applyBorder="1" applyAlignment="1" applyProtection="1"/>
    <xf numFmtId="0" fontId="0" fillId="26" borderId="7" xfId="0" applyFill="1" applyBorder="1" applyAlignment="1" applyProtection="1"/>
    <xf numFmtId="0" fontId="2" fillId="24" borderId="7" xfId="0" applyFont="1" applyFill="1" applyBorder="1" applyAlignment="1" applyProtection="1">
      <alignment horizontal="left" vertical="top" wrapText="1"/>
    </xf>
    <xf numFmtId="0" fontId="4" fillId="25" borderId="7" xfId="0" applyFont="1" applyFill="1" applyBorder="1" applyAlignment="1" applyProtection="1">
      <alignment horizontal="center" vertical="center"/>
    </xf>
    <xf numFmtId="0" fontId="2" fillId="17" borderId="3" xfId="0" applyFont="1" applyFill="1" applyBorder="1" applyAlignment="1" applyProtection="1"/>
    <xf numFmtId="0" fontId="2" fillId="17" borderId="3" xfId="0" applyFont="1" applyFill="1" applyBorder="1" applyProtection="1"/>
    <xf numFmtId="0" fontId="2" fillId="17" borderId="3" xfId="0" applyFont="1" applyFill="1" applyBorder="1" applyAlignment="1" applyProtection="1">
      <alignment vertical="top" wrapText="1"/>
    </xf>
    <xf numFmtId="0" fontId="2" fillId="17" borderId="3" xfId="0" applyFont="1" applyFill="1" applyBorder="1" applyAlignment="1" applyProtection="1">
      <alignment horizontal="center" vertical="center"/>
    </xf>
    <xf numFmtId="0" fontId="2" fillId="17" borderId="3"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1" fillId="11" borderId="11" xfId="0" applyFont="1" applyFill="1" applyBorder="1" applyAlignment="1" applyProtection="1">
      <alignment horizontal="center" vertical="center"/>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0" fillId="3" borderId="10" xfId="0" applyFill="1" applyBorder="1" applyProtection="1"/>
    <xf numFmtId="0" fontId="0" fillId="20" borderId="8" xfId="0" applyFill="1" applyBorder="1" applyAlignment="1" applyProtection="1"/>
    <xf numFmtId="0" fontId="2" fillId="4" borderId="8" xfId="0" applyFont="1" applyFill="1" applyBorder="1" applyProtection="1"/>
    <xf numFmtId="0" fontId="0" fillId="26" borderId="8" xfId="0" applyFill="1" applyBorder="1" applyAlignment="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5" fillId="0" borderId="0" xfId="0" applyFont="1" applyFill="1" applyBorder="1" applyProtection="1"/>
    <xf numFmtId="0" fontId="2" fillId="0" borderId="0" xfId="0" applyFont="1" applyFill="1" applyBorder="1" applyAlignment="1" applyProtection="1">
      <alignment vertical="center" wrapText="1"/>
    </xf>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4" borderId="1" xfId="0" applyFont="1" applyFill="1" applyBorder="1" applyAlignment="1" applyProtection="1">
      <alignment horizontal="center"/>
    </xf>
    <xf numFmtId="0" fontId="2" fillId="20" borderId="9" xfId="0" applyFont="1" applyFill="1" applyBorder="1" applyAlignment="1" applyProtection="1">
      <alignment horizontal="center" vertical="center" wrapText="1"/>
      <protection locked="0"/>
    </xf>
    <xf numFmtId="0" fontId="16"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8" fillId="0" borderId="0" xfId="0" applyFont="1" applyProtection="1"/>
    <xf numFmtId="0" fontId="0" fillId="0" borderId="0" xfId="0" applyBorder="1" applyAlignment="1">
      <alignment vertical="top" wrapText="1"/>
    </xf>
    <xf numFmtId="0" fontId="0" fillId="0" borderId="0" xfId="0" applyProtection="1">
      <protection locked="0"/>
    </xf>
    <xf numFmtId="0" fontId="2" fillId="26" borderId="7" xfId="0" applyFont="1" applyFill="1" applyBorder="1" applyAlignment="1" applyProtection="1">
      <alignment vertical="top" wrapText="1"/>
    </xf>
    <xf numFmtId="0" fontId="2" fillId="26" borderId="8" xfId="0" applyFont="1" applyFill="1" applyBorder="1" applyAlignment="1" applyProtection="1">
      <alignment vertical="top" wrapText="1"/>
    </xf>
    <xf numFmtId="0" fontId="2" fillId="26" borderId="9" xfId="0" applyFont="1" applyFill="1" applyBorder="1" applyAlignment="1" applyProtection="1">
      <alignment vertical="top" wrapText="1"/>
    </xf>
    <xf numFmtId="0" fontId="2" fillId="20" borderId="7" xfId="0" applyFont="1" applyFill="1" applyBorder="1" applyAlignment="1" applyProtection="1">
      <alignment vertical="top" wrapText="1"/>
      <protection locked="0"/>
    </xf>
    <xf numFmtId="0" fontId="2" fillId="20" borderId="8" xfId="0" applyFont="1" applyFill="1" applyBorder="1" applyAlignment="1" applyProtection="1">
      <alignment vertical="top" wrapText="1"/>
      <protection locked="0"/>
    </xf>
    <xf numFmtId="0" fontId="2" fillId="20" borderId="9" xfId="0" applyFont="1" applyFill="1" applyBorder="1" applyAlignment="1" applyProtection="1">
      <alignment vertical="top" wrapText="1"/>
      <protection locked="0"/>
    </xf>
    <xf numFmtId="0" fontId="2" fillId="20" borderId="7" xfId="0" applyFont="1" applyFill="1" applyBorder="1" applyAlignment="1" applyProtection="1">
      <alignment wrapText="1"/>
      <protection locked="0"/>
    </xf>
    <xf numFmtId="0" fontId="2" fillId="20" borderId="8" xfId="0" applyFont="1" applyFill="1" applyBorder="1" applyAlignment="1" applyProtection="1">
      <alignment wrapText="1"/>
      <protection locked="0"/>
    </xf>
    <xf numFmtId="0" fontId="2" fillId="26" borderId="8" xfId="0" applyFont="1" applyFill="1" applyBorder="1" applyAlignment="1" applyProtection="1">
      <alignment wrapText="1"/>
    </xf>
    <xf numFmtId="0" fontId="2" fillId="26" borderId="7" xfId="0" applyFont="1" applyFill="1" applyBorder="1" applyAlignment="1" applyProtection="1">
      <alignment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13" borderId="5" xfId="0" applyFont="1" applyFill="1" applyBorder="1" applyAlignment="1" applyProtection="1">
      <alignment vertical="top"/>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0" fontId="2" fillId="13" borderId="0" xfId="0" applyFont="1" applyFill="1" applyBorder="1" applyAlignment="1" applyProtection="1">
      <alignment vertical="top" wrapText="1"/>
    </xf>
    <xf numFmtId="0" fontId="0" fillId="2" borderId="0" xfId="0" applyFill="1" applyProtection="1">
      <protection locked="0"/>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8" borderId="23" xfId="0" applyFont="1" applyFill="1" applyBorder="1" applyAlignment="1" applyProtection="1">
      <alignment horizontal="center" vertical="center" wrapText="1"/>
    </xf>
    <xf numFmtId="0" fontId="9" fillId="28" borderId="24" xfId="0" applyFont="1" applyFill="1" applyBorder="1" applyAlignment="1" applyProtection="1">
      <alignment horizontal="center" vertical="center" wrapText="1"/>
    </xf>
    <xf numFmtId="0" fontId="9" fillId="28"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0" fillId="21" borderId="2" xfId="0" applyFill="1" applyBorder="1" applyAlignment="1" applyProtection="1">
      <alignment horizontal="left" vertical="top" wrapText="1"/>
    </xf>
    <xf numFmtId="0" fontId="0" fillId="21" borderId="4" xfId="0"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1" fillId="11" borderId="7"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2" fillId="17" borderId="2"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26" borderId="7" xfId="0" applyFont="1" applyFill="1" applyBorder="1" applyAlignment="1" applyProtection="1">
      <alignment horizontal="left" vertical="top" wrapText="1"/>
    </xf>
    <xf numFmtId="0" fontId="2" fillId="26" borderId="8" xfId="0" applyFont="1" applyFill="1" applyBorder="1" applyAlignment="1" applyProtection="1">
      <alignment horizontal="left" vertical="top" wrapText="1"/>
    </xf>
    <xf numFmtId="0" fontId="2" fillId="26" borderId="9" xfId="0" applyFont="1" applyFill="1" applyBorder="1" applyAlignment="1" applyProtection="1">
      <alignment horizontal="left" vertical="top" wrapText="1"/>
    </xf>
    <xf numFmtId="0" fontId="2" fillId="26" borderId="7" xfId="0" applyFont="1" applyFill="1" applyBorder="1" applyAlignment="1" applyProtection="1">
      <alignment vertical="top" wrapText="1"/>
    </xf>
    <xf numFmtId="0" fontId="2" fillId="26" borderId="9" xfId="0" applyFont="1" applyFill="1" applyBorder="1" applyAlignment="1" applyProtection="1">
      <alignment vertical="top" wrapText="1"/>
    </xf>
    <xf numFmtId="0" fontId="2" fillId="20" borderId="7" xfId="0" applyFont="1" applyFill="1" applyBorder="1" applyAlignment="1" applyProtection="1">
      <alignment vertical="top" wrapText="1"/>
    </xf>
    <xf numFmtId="0" fontId="2" fillId="20" borderId="9" xfId="0" applyFont="1" applyFill="1" applyBorder="1" applyAlignment="1" applyProtection="1">
      <alignment vertical="top" wrapText="1"/>
    </xf>
    <xf numFmtId="0" fontId="0" fillId="27" borderId="6" xfId="0" applyFill="1" applyBorder="1" applyAlignment="1" applyProtection="1">
      <alignment horizontal="center"/>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20" borderId="8" xfId="0" applyFont="1" applyFill="1" applyBorder="1" applyAlignment="1" applyProtection="1">
      <alignment vertical="top" wrapText="1"/>
    </xf>
    <xf numFmtId="0" fontId="2" fillId="26" borderId="8" xfId="0" applyFont="1" applyFill="1" applyBorder="1" applyAlignment="1" applyProtection="1">
      <alignment vertical="top" wrapText="1"/>
    </xf>
    <xf numFmtId="0" fontId="13" fillId="12" borderId="6" xfId="0" applyFont="1" applyFill="1" applyBorder="1" applyAlignment="1" applyProtection="1">
      <alignment vertical="center" wrapText="1"/>
    </xf>
    <xf numFmtId="0" fontId="13" fillId="12" borderId="13" xfId="0" applyFont="1" applyFill="1" applyBorder="1" applyAlignment="1" applyProtection="1">
      <alignment vertical="center" wrapText="1"/>
    </xf>
    <xf numFmtId="0" fontId="2" fillId="14" borderId="3" xfId="0" applyFont="1" applyFill="1" applyBorder="1" applyAlignment="1" applyProtection="1">
      <alignment horizontal="left" vertical="top" wrapText="1"/>
    </xf>
    <xf numFmtId="0" fontId="2" fillId="13" borderId="5"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27"/>
      <c r="B1" s="291" t="s">
        <v>128</v>
      </c>
      <c r="C1" s="292"/>
      <c r="D1" s="293"/>
    </row>
    <row r="2" spans="1:4" ht="48" customHeight="1" thickBot="1" x14ac:dyDescent="0.3">
      <c r="A2" s="294" t="s">
        <v>90</v>
      </c>
      <c r="B2" s="295"/>
      <c r="C2" s="295"/>
      <c r="D2" s="296"/>
    </row>
    <row r="3" spans="1:4" ht="63.75" customHeight="1" thickBot="1" x14ac:dyDescent="0.3">
      <c r="A3" s="28" t="s">
        <v>88</v>
      </c>
      <c r="B3" s="4"/>
      <c r="C3" s="29" t="s">
        <v>67</v>
      </c>
      <c r="D3" s="5"/>
    </row>
    <row r="4" spans="1:4" ht="16.5" thickBot="1" x14ac:dyDescent="0.3">
      <c r="A4" s="30" t="s">
        <v>68</v>
      </c>
      <c r="B4" s="4"/>
      <c r="C4" s="29" t="s">
        <v>69</v>
      </c>
      <c r="D4" s="6"/>
    </row>
    <row r="5" spans="1:4" ht="16.5" thickBot="1" x14ac:dyDescent="0.3">
      <c r="A5" s="28" t="s">
        <v>70</v>
      </c>
      <c r="B5" s="4"/>
      <c r="C5" s="29" t="s">
        <v>71</v>
      </c>
      <c r="D5" s="6"/>
    </row>
    <row r="6" spans="1:4" ht="16.5" thickBot="1" x14ac:dyDescent="0.3">
      <c r="A6" s="28" t="s">
        <v>72</v>
      </c>
      <c r="B6" s="4"/>
      <c r="C6" s="31" t="s">
        <v>73</v>
      </c>
      <c r="D6" s="6"/>
    </row>
    <row r="7" spans="1:4" ht="16.5" hidden="1" customHeight="1" thickBot="1" x14ac:dyDescent="0.3">
      <c r="A7" s="297" t="s">
        <v>74</v>
      </c>
      <c r="B7" s="298"/>
      <c r="C7" s="298"/>
      <c r="D7" s="299"/>
    </row>
    <row r="8" spans="1:4" ht="16.5" hidden="1" thickBot="1" x14ac:dyDescent="0.3">
      <c r="A8" s="7" t="s">
        <v>75</v>
      </c>
      <c r="B8" s="8"/>
      <c r="C8" s="9" t="s">
        <v>76</v>
      </c>
      <c r="D8" s="10"/>
    </row>
    <row r="9" spans="1:4" ht="16.5" hidden="1" thickBot="1" x14ac:dyDescent="0.3">
      <c r="A9" s="11" t="s">
        <v>77</v>
      </c>
      <c r="B9" s="12" t="s">
        <v>78</v>
      </c>
      <c r="C9" s="12" t="s">
        <v>79</v>
      </c>
      <c r="D9" s="12" t="s">
        <v>80</v>
      </c>
    </row>
    <row r="10" spans="1:4" ht="16.5" hidden="1" thickBot="1" x14ac:dyDescent="0.3">
      <c r="A10" s="13" t="s">
        <v>109</v>
      </c>
      <c r="B10" s="14" t="e">
        <f>'All Content Review'!$I$61</f>
        <v>#VALUE!</v>
      </c>
      <c r="C10" s="12">
        <v>164</v>
      </c>
      <c r="D10" s="12"/>
    </row>
    <row r="11" spans="1:4" ht="16.5" hidden="1" thickBot="1" x14ac:dyDescent="0.3">
      <c r="A11" s="13" t="s">
        <v>110</v>
      </c>
      <c r="B11" s="15" t="e">
        <f>'Math Content Review'!$I$18</f>
        <v>#VALUE!</v>
      </c>
      <c r="C11" s="12">
        <v>28</v>
      </c>
      <c r="D11" s="12"/>
    </row>
    <row r="12" spans="1:4" ht="16.5" hidden="1" thickBot="1" x14ac:dyDescent="0.3">
      <c r="A12" s="13" t="s">
        <v>111</v>
      </c>
      <c r="B12" s="15" t="e">
        <f>'Kindergarten Standards Review'!$J$64</f>
        <v>#VALUE!</v>
      </c>
      <c r="C12" s="12">
        <v>408</v>
      </c>
      <c r="D12" s="12"/>
    </row>
    <row r="13" spans="1:4" ht="16.5" hidden="1" thickBot="1" x14ac:dyDescent="0.3">
      <c r="A13" s="13" t="s">
        <v>81</v>
      </c>
      <c r="B13" s="16" t="e">
        <f>SUM(B10:B12)</f>
        <v>#VALUE!</v>
      </c>
      <c r="C13" s="17">
        <v>600</v>
      </c>
      <c r="D13" s="17"/>
    </row>
    <row r="14" spans="1:4" ht="16.5" hidden="1" thickBot="1" x14ac:dyDescent="0.3">
      <c r="A14" s="13" t="s">
        <v>82</v>
      </c>
      <c r="B14" s="18" t="e">
        <f>B13/600</f>
        <v>#VALUE!</v>
      </c>
      <c r="C14" s="19"/>
      <c r="D14" s="20"/>
    </row>
    <row r="15" spans="1:4" ht="16.5" hidden="1" customHeight="1" thickBot="1" x14ac:dyDescent="0.3">
      <c r="A15" s="300" t="s">
        <v>83</v>
      </c>
      <c r="B15" s="301"/>
      <c r="C15" s="301"/>
      <c r="D15" s="302"/>
    </row>
    <row r="16" spans="1:4" ht="79.5" hidden="1" customHeight="1" thickBot="1" x14ac:dyDescent="0.3">
      <c r="A16" s="21" t="s">
        <v>84</v>
      </c>
      <c r="B16" s="22"/>
      <c r="C16" s="303" t="s">
        <v>85</v>
      </c>
      <c r="D16" s="304"/>
    </row>
    <row r="17" spans="1:4" ht="16.5" hidden="1" thickBot="1" x14ac:dyDescent="0.3">
      <c r="A17" s="21" t="s">
        <v>86</v>
      </c>
      <c r="B17" s="22"/>
      <c r="C17" s="285"/>
      <c r="D17" s="286"/>
    </row>
    <row r="18" spans="1:4" ht="16.5" hidden="1" thickBot="1" x14ac:dyDescent="0.3">
      <c r="A18" s="23" t="s">
        <v>212</v>
      </c>
      <c r="B18" s="22"/>
      <c r="C18" s="287"/>
      <c r="D18" s="288"/>
    </row>
    <row r="19" spans="1:4" ht="16.5" hidden="1" thickBot="1" x14ac:dyDescent="0.3">
      <c r="A19" s="23" t="s">
        <v>213</v>
      </c>
      <c r="B19" s="22"/>
      <c r="C19" s="287"/>
      <c r="D19" s="288"/>
    </row>
    <row r="20" spans="1:4" ht="16.5" hidden="1" thickBot="1" x14ac:dyDescent="0.3">
      <c r="A20" s="21" t="s">
        <v>86</v>
      </c>
      <c r="B20" s="24"/>
      <c r="C20" s="289"/>
      <c r="D20" s="290"/>
    </row>
  </sheetData>
  <sheetProtection algorithmName="SHA-512" hashValue="S2e8tCEUeKkmZ97UlasBfXfKIt/CLRB47Kh3D6EXEpzE/OaTtXryhC9lltBl+uYB2AEFsjuYsNB9A18ytLNE0Q==" saltValue="eTcXzOJ3lEcmkyb/TtyA7A=="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Material\2018 Adoption K-12 Science &amp; Art\96_Rubrics\Science drafts\FINAL Form F - Unlocked\[2018_Form F.4 Science Grade 4_UL.xlsx]Sheet1'!#REF!</xm:f>
          </x14:formula1>
          <xm:sqref>B19</xm:sqref>
        </x14:dataValidation>
        <x14:dataValidation type="list" allowBlank="1" showInputMessage="1" showErrorMessage="1">
          <x14:formula1>
            <xm:f>Scores!$B$1:$B$2</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C56" sqref="C56"/>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2"/>
      <c r="B1" s="305" t="s">
        <v>118</v>
      </c>
      <c r="C1" s="306"/>
      <c r="D1" s="306"/>
      <c r="E1" s="306"/>
      <c r="F1" s="306"/>
      <c r="G1" s="306"/>
      <c r="H1" s="306"/>
      <c r="I1" s="306"/>
      <c r="J1" s="33"/>
    </row>
    <row r="2" spans="1:10" ht="91.5" customHeight="1" x14ac:dyDescent="0.25">
      <c r="A2" s="32"/>
      <c r="B2" s="307" t="s">
        <v>231</v>
      </c>
      <c r="C2" s="308"/>
      <c r="D2" s="308"/>
      <c r="E2" s="308"/>
      <c r="F2" s="308"/>
      <c r="G2" s="308"/>
      <c r="H2" s="308"/>
      <c r="I2" s="308"/>
      <c r="J2" s="33"/>
    </row>
    <row r="3" spans="1:10" ht="171" customHeight="1" x14ac:dyDescent="0.25">
      <c r="A3" s="32"/>
      <c r="B3" s="309" t="s">
        <v>225</v>
      </c>
      <c r="C3" s="310"/>
      <c r="D3" s="310"/>
      <c r="E3" s="310"/>
      <c r="F3" s="310"/>
      <c r="G3" s="310"/>
      <c r="H3" s="310"/>
      <c r="I3" s="310"/>
      <c r="J3" s="33"/>
    </row>
    <row r="4" spans="1:10" ht="15.75" x14ac:dyDescent="0.25">
      <c r="A4" s="34"/>
      <c r="B4" s="35"/>
      <c r="C4" s="32"/>
      <c r="D4" s="32"/>
      <c r="E4" s="32"/>
      <c r="F4" s="32"/>
      <c r="G4" s="32"/>
      <c r="H4" s="32"/>
      <c r="I4" s="32"/>
      <c r="J4" s="33"/>
    </row>
    <row r="5" spans="1:10" ht="30" x14ac:dyDescent="0.25">
      <c r="A5" s="36" t="s">
        <v>0</v>
      </c>
      <c r="B5" s="37" t="s">
        <v>87</v>
      </c>
      <c r="C5" s="38" t="s">
        <v>102</v>
      </c>
      <c r="D5" s="38" t="s">
        <v>97</v>
      </c>
      <c r="E5" s="39" t="s">
        <v>112</v>
      </c>
      <c r="F5" s="38" t="s">
        <v>103</v>
      </c>
      <c r="G5" s="38" t="s">
        <v>98</v>
      </c>
      <c r="H5" s="39" t="s">
        <v>96</v>
      </c>
      <c r="I5" s="40" t="s">
        <v>106</v>
      </c>
      <c r="J5" s="33"/>
    </row>
    <row r="6" spans="1:10" ht="20.25" x14ac:dyDescent="0.25">
      <c r="A6" s="41"/>
      <c r="B6" s="42"/>
      <c r="C6" s="43"/>
      <c r="D6" s="44"/>
      <c r="E6" s="43"/>
      <c r="F6" s="43"/>
      <c r="G6" s="44"/>
      <c r="H6" s="43"/>
      <c r="I6" s="43"/>
      <c r="J6" s="33"/>
    </row>
    <row r="7" spans="1:10" ht="20.25" x14ac:dyDescent="0.25">
      <c r="A7" s="45"/>
      <c r="B7" s="46"/>
      <c r="C7" s="47"/>
      <c r="D7" s="48"/>
      <c r="E7" s="47"/>
      <c r="F7" s="49"/>
      <c r="G7" s="48"/>
      <c r="H7" s="49"/>
      <c r="I7" s="50"/>
      <c r="J7" s="33"/>
    </row>
    <row r="8" spans="1:10" ht="31.5" x14ac:dyDescent="0.25">
      <c r="A8" s="51"/>
      <c r="B8" s="52" t="s">
        <v>18</v>
      </c>
      <c r="C8" s="53"/>
      <c r="D8" s="54"/>
      <c r="E8" s="53"/>
      <c r="F8" s="55"/>
      <c r="G8" s="54"/>
      <c r="H8" s="55"/>
      <c r="I8" s="56"/>
      <c r="J8" s="33"/>
    </row>
    <row r="9" spans="1:10" ht="90" x14ac:dyDescent="0.25">
      <c r="A9" s="57">
        <v>1</v>
      </c>
      <c r="B9" s="58" t="s">
        <v>51</v>
      </c>
      <c r="C9" s="90"/>
      <c r="D9" s="59"/>
      <c r="E9" s="75"/>
      <c r="F9" s="76"/>
      <c r="G9" s="59"/>
      <c r="H9" s="76"/>
      <c r="I9" s="58"/>
      <c r="J9" s="33" t="e">
        <f>CONCATENATE(IF(AND(D9="M",G9="M"),4,),IF(AND(D9="P",G9="P"),2,),IF(AND(D9="D",G9="D"),0,),IF(AND(D9="M",G9="P"),3,),IF(AND(D9="M",G9="D"),2,),IF(AND(D9="P",G9="M"),3,),IF(AND(D9="P",G9="D"),1,),IF(AND(D9="D",G9="M"),2,),IF(AND(D9="D",G9="P"),1,))+0</f>
        <v>#VALUE!</v>
      </c>
    </row>
    <row r="10" spans="1:10" ht="30" x14ac:dyDescent="0.25">
      <c r="A10" s="60">
        <v>2</v>
      </c>
      <c r="B10" s="61" t="s">
        <v>5</v>
      </c>
      <c r="C10" s="91"/>
      <c r="D10" s="59"/>
      <c r="E10" s="62"/>
      <c r="F10" s="63"/>
      <c r="G10" s="59"/>
      <c r="H10" s="63"/>
      <c r="I10" s="61"/>
      <c r="J10" s="33" t="e">
        <f t="shared" ref="J10:J57" si="0">CONCATENATE(IF(AND(D10="M",G10="M"),4,),IF(AND(D10="P",G10="P"),2,),IF(AND(D10="D",G10="D"),0,),IF(AND(D10="M",G10="P"),3,),IF(AND(D10="M",G10="D"),2,),IF(AND(D10="P",G10="M"),3,),IF(AND(D10="P",G10="D"),1,),IF(AND(D10="D",G10="M"),2,),IF(AND(D10="D",G10="P"),1,))+0</f>
        <v>#VALUE!</v>
      </c>
    </row>
    <row r="11" spans="1:10" ht="45" x14ac:dyDescent="0.25">
      <c r="A11" s="60">
        <v>3</v>
      </c>
      <c r="B11" s="61" t="s">
        <v>4</v>
      </c>
      <c r="C11" s="91"/>
      <c r="D11" s="59"/>
      <c r="E11" s="62"/>
      <c r="F11" s="63"/>
      <c r="G11" s="59"/>
      <c r="H11" s="63"/>
      <c r="I11" s="61"/>
      <c r="J11" s="33" t="e">
        <f t="shared" si="0"/>
        <v>#VALUE!</v>
      </c>
    </row>
    <row r="12" spans="1:10" ht="45" x14ac:dyDescent="0.25">
      <c r="A12" s="60">
        <v>4</v>
      </c>
      <c r="B12" s="61" t="s">
        <v>6</v>
      </c>
      <c r="C12" s="91"/>
      <c r="D12" s="59"/>
      <c r="E12" s="62"/>
      <c r="F12" s="63"/>
      <c r="G12" s="59"/>
      <c r="H12" s="63"/>
      <c r="I12" s="61"/>
      <c r="J12" s="33" t="e">
        <f t="shared" si="0"/>
        <v>#VALUE!</v>
      </c>
    </row>
    <row r="13" spans="1:10" ht="60" x14ac:dyDescent="0.25">
      <c r="A13" s="60">
        <v>5</v>
      </c>
      <c r="B13" s="64" t="s">
        <v>52</v>
      </c>
      <c r="C13" s="91"/>
      <c r="D13" s="59"/>
      <c r="E13" s="62"/>
      <c r="F13" s="63"/>
      <c r="G13" s="59"/>
      <c r="H13" s="63"/>
      <c r="I13" s="61"/>
      <c r="J13" s="33" t="e">
        <f t="shared" si="0"/>
        <v>#VALUE!</v>
      </c>
    </row>
    <row r="14" spans="1:10" ht="30" x14ac:dyDescent="0.25">
      <c r="A14" s="60">
        <v>6</v>
      </c>
      <c r="B14" s="61" t="s">
        <v>53</v>
      </c>
      <c r="C14" s="91"/>
      <c r="D14" s="59"/>
      <c r="E14" s="62"/>
      <c r="F14" s="63"/>
      <c r="G14" s="59"/>
      <c r="H14" s="63"/>
      <c r="I14" s="61"/>
      <c r="J14" s="33" t="e">
        <f t="shared" si="0"/>
        <v>#VALUE!</v>
      </c>
    </row>
    <row r="15" spans="1:10" ht="30" x14ac:dyDescent="0.25">
      <c r="A15" s="65">
        <v>7</v>
      </c>
      <c r="B15" s="66" t="s">
        <v>22</v>
      </c>
      <c r="C15" s="92"/>
      <c r="D15" s="59"/>
      <c r="E15" s="67"/>
      <c r="F15" s="68"/>
      <c r="G15" s="59"/>
      <c r="H15" s="68"/>
      <c r="I15" s="66"/>
      <c r="J15" s="33" t="e">
        <f t="shared" si="0"/>
        <v>#VALUE!</v>
      </c>
    </row>
    <row r="16" spans="1:10" ht="47.25" x14ac:dyDescent="0.25">
      <c r="A16" s="51"/>
      <c r="B16" s="69" t="s">
        <v>19</v>
      </c>
      <c r="C16" s="53"/>
      <c r="D16" s="70"/>
      <c r="E16" s="53"/>
      <c r="F16" s="71"/>
      <c r="G16" s="72"/>
      <c r="H16" s="71"/>
      <c r="I16" s="73"/>
      <c r="J16" s="33"/>
    </row>
    <row r="17" spans="1:10" ht="30" x14ac:dyDescent="0.25">
      <c r="A17" s="57">
        <v>8</v>
      </c>
      <c r="B17" s="74" t="s">
        <v>54</v>
      </c>
      <c r="C17" s="90"/>
      <c r="D17" s="59"/>
      <c r="E17" s="75"/>
      <c r="F17" s="76"/>
      <c r="G17" s="59"/>
      <c r="H17" s="76"/>
      <c r="I17" s="58"/>
      <c r="J17" s="33" t="e">
        <f t="shared" si="0"/>
        <v>#VALUE!</v>
      </c>
    </row>
    <row r="18" spans="1:10" ht="45" x14ac:dyDescent="0.25">
      <c r="A18" s="65">
        <v>9</v>
      </c>
      <c r="B18" s="77" t="s">
        <v>23</v>
      </c>
      <c r="C18" s="92"/>
      <c r="D18" s="59"/>
      <c r="E18" s="67"/>
      <c r="F18" s="68"/>
      <c r="G18" s="59"/>
      <c r="H18" s="68"/>
      <c r="I18" s="66"/>
      <c r="J18" s="33" t="e">
        <f t="shared" si="0"/>
        <v>#VALUE!</v>
      </c>
    </row>
    <row r="19" spans="1:10" ht="31.5" x14ac:dyDescent="0.25">
      <c r="A19" s="51"/>
      <c r="B19" s="69" t="s">
        <v>9</v>
      </c>
      <c r="C19" s="53"/>
      <c r="D19" s="72"/>
      <c r="E19" s="53"/>
      <c r="F19" s="78"/>
      <c r="G19" s="72"/>
      <c r="H19" s="78"/>
      <c r="I19" s="73"/>
      <c r="J19" s="33"/>
    </row>
    <row r="20" spans="1:10" ht="30" x14ac:dyDescent="0.25">
      <c r="A20" s="57">
        <v>10</v>
      </c>
      <c r="B20" s="74" t="s">
        <v>24</v>
      </c>
      <c r="C20" s="90"/>
      <c r="D20" s="59"/>
      <c r="E20" s="75"/>
      <c r="F20" s="76"/>
      <c r="G20" s="59"/>
      <c r="H20" s="76"/>
      <c r="I20" s="58"/>
      <c r="J20" s="33" t="e">
        <f t="shared" si="0"/>
        <v>#VALUE!</v>
      </c>
    </row>
    <row r="21" spans="1:10" ht="30" x14ac:dyDescent="0.25">
      <c r="A21" s="60">
        <v>11</v>
      </c>
      <c r="B21" s="61" t="s">
        <v>55</v>
      </c>
      <c r="C21" s="91"/>
      <c r="D21" s="59"/>
      <c r="E21" s="62"/>
      <c r="F21" s="63"/>
      <c r="G21" s="59"/>
      <c r="H21" s="63"/>
      <c r="I21" s="61"/>
      <c r="J21" s="33" t="e">
        <f t="shared" si="0"/>
        <v>#VALUE!</v>
      </c>
    </row>
    <row r="22" spans="1:10" ht="45" x14ac:dyDescent="0.25">
      <c r="A22" s="60">
        <v>12</v>
      </c>
      <c r="B22" s="61" t="s">
        <v>25</v>
      </c>
      <c r="C22" s="91"/>
      <c r="D22" s="59"/>
      <c r="E22" s="62"/>
      <c r="F22" s="63"/>
      <c r="G22" s="59"/>
      <c r="H22" s="63"/>
      <c r="I22" s="61"/>
      <c r="J22" s="33" t="e">
        <f t="shared" si="0"/>
        <v>#VALUE!</v>
      </c>
    </row>
    <row r="23" spans="1:10" ht="45" x14ac:dyDescent="0.25">
      <c r="A23" s="65">
        <v>13</v>
      </c>
      <c r="B23" s="66" t="s">
        <v>26</v>
      </c>
      <c r="C23" s="92"/>
      <c r="D23" s="59"/>
      <c r="E23" s="67"/>
      <c r="F23" s="68"/>
      <c r="G23" s="59"/>
      <c r="H23" s="68"/>
      <c r="I23" s="66"/>
      <c r="J23" s="33" t="e">
        <f t="shared" si="0"/>
        <v>#VALUE!</v>
      </c>
    </row>
    <row r="24" spans="1:10" ht="31.5" x14ac:dyDescent="0.25">
      <c r="A24" s="51"/>
      <c r="B24" s="69" t="s">
        <v>10</v>
      </c>
      <c r="C24" s="53"/>
      <c r="D24" s="72"/>
      <c r="E24" s="53"/>
      <c r="F24" s="78"/>
      <c r="G24" s="72"/>
      <c r="H24" s="78"/>
      <c r="I24" s="73"/>
      <c r="J24" s="33"/>
    </row>
    <row r="25" spans="1:10" ht="75" x14ac:dyDescent="0.25">
      <c r="A25" s="57">
        <v>14</v>
      </c>
      <c r="B25" s="58" t="s">
        <v>56</v>
      </c>
      <c r="C25" s="90"/>
      <c r="D25" s="59"/>
      <c r="E25" s="75"/>
      <c r="F25" s="76"/>
      <c r="G25" s="59"/>
      <c r="H25" s="76"/>
      <c r="I25" s="58"/>
      <c r="J25" s="33" t="e">
        <f t="shared" si="0"/>
        <v>#VALUE!</v>
      </c>
    </row>
    <row r="26" spans="1:10" ht="90" x14ac:dyDescent="0.25">
      <c r="A26" s="60">
        <v>15</v>
      </c>
      <c r="B26" s="61" t="s">
        <v>61</v>
      </c>
      <c r="C26" s="91"/>
      <c r="D26" s="59"/>
      <c r="E26" s="62"/>
      <c r="F26" s="63"/>
      <c r="G26" s="59"/>
      <c r="H26" s="63"/>
      <c r="I26" s="61"/>
      <c r="J26" s="33" t="e">
        <f t="shared" si="0"/>
        <v>#VALUE!</v>
      </c>
    </row>
    <row r="27" spans="1:10" ht="75" x14ac:dyDescent="0.25">
      <c r="A27" s="60">
        <v>16</v>
      </c>
      <c r="B27" s="64" t="s">
        <v>27</v>
      </c>
      <c r="C27" s="91"/>
      <c r="D27" s="59"/>
      <c r="E27" s="62"/>
      <c r="F27" s="63"/>
      <c r="G27" s="59"/>
      <c r="H27" s="63"/>
      <c r="I27" s="61"/>
      <c r="J27" s="33" t="e">
        <f t="shared" si="0"/>
        <v>#VALUE!</v>
      </c>
    </row>
    <row r="28" spans="1:10" ht="45" x14ac:dyDescent="0.25">
      <c r="A28" s="60">
        <v>17</v>
      </c>
      <c r="B28" s="61" t="s">
        <v>28</v>
      </c>
      <c r="C28" s="91"/>
      <c r="D28" s="59"/>
      <c r="E28" s="62"/>
      <c r="F28" s="63"/>
      <c r="G28" s="59"/>
      <c r="H28" s="63"/>
      <c r="I28" s="61"/>
      <c r="J28" s="33" t="e">
        <f t="shared" si="0"/>
        <v>#VALUE!</v>
      </c>
    </row>
    <row r="29" spans="1:10" ht="30" x14ac:dyDescent="0.25">
      <c r="A29" s="60">
        <v>18</v>
      </c>
      <c r="B29" s="61" t="s">
        <v>29</v>
      </c>
      <c r="C29" s="91"/>
      <c r="D29" s="59"/>
      <c r="E29" s="62"/>
      <c r="F29" s="63"/>
      <c r="G29" s="59"/>
      <c r="H29" s="63"/>
      <c r="I29" s="61"/>
      <c r="J29" s="33" t="e">
        <f t="shared" si="0"/>
        <v>#VALUE!</v>
      </c>
    </row>
    <row r="30" spans="1:10" ht="30" x14ac:dyDescent="0.25">
      <c r="A30" s="60">
        <v>19</v>
      </c>
      <c r="B30" s="61" t="s">
        <v>30</v>
      </c>
      <c r="C30" s="91"/>
      <c r="D30" s="59"/>
      <c r="E30" s="62"/>
      <c r="F30" s="63"/>
      <c r="G30" s="59"/>
      <c r="H30" s="63"/>
      <c r="I30" s="61"/>
      <c r="J30" s="33" t="e">
        <f t="shared" si="0"/>
        <v>#VALUE!</v>
      </c>
    </row>
    <row r="31" spans="1:10" ht="45" x14ac:dyDescent="0.25">
      <c r="A31" s="65">
        <v>20</v>
      </c>
      <c r="B31" s="77" t="s">
        <v>31</v>
      </c>
      <c r="C31" s="92"/>
      <c r="D31" s="59"/>
      <c r="E31" s="67"/>
      <c r="F31" s="68"/>
      <c r="G31" s="59"/>
      <c r="H31" s="68"/>
      <c r="I31" s="66"/>
      <c r="J31" s="33" t="e">
        <f t="shared" si="0"/>
        <v>#VALUE!</v>
      </c>
    </row>
    <row r="32" spans="1:10" ht="31.5" x14ac:dyDescent="0.25">
      <c r="A32" s="51"/>
      <c r="B32" s="69" t="s">
        <v>14</v>
      </c>
      <c r="C32" s="79"/>
      <c r="D32" s="72"/>
      <c r="E32" s="79"/>
      <c r="F32" s="78"/>
      <c r="G32" s="72"/>
      <c r="H32" s="78"/>
      <c r="I32" s="73"/>
      <c r="J32" s="33"/>
    </row>
    <row r="33" spans="1:10" ht="30" x14ac:dyDescent="0.25">
      <c r="A33" s="57">
        <v>21</v>
      </c>
      <c r="B33" s="58" t="s">
        <v>32</v>
      </c>
      <c r="C33" s="90"/>
      <c r="D33" s="59"/>
      <c r="E33" s="75"/>
      <c r="F33" s="76"/>
      <c r="G33" s="59"/>
      <c r="H33" s="76"/>
      <c r="I33" s="58"/>
      <c r="J33" s="33" t="e">
        <f t="shared" si="0"/>
        <v>#VALUE!</v>
      </c>
    </row>
    <row r="34" spans="1:10" ht="45" x14ac:dyDescent="0.25">
      <c r="A34" s="60">
        <v>22</v>
      </c>
      <c r="B34" s="61" t="s">
        <v>57</v>
      </c>
      <c r="C34" s="91"/>
      <c r="D34" s="59"/>
      <c r="E34" s="62"/>
      <c r="F34" s="63"/>
      <c r="G34" s="59"/>
      <c r="H34" s="63"/>
      <c r="I34" s="61"/>
      <c r="J34" s="33" t="e">
        <f t="shared" si="0"/>
        <v>#VALUE!</v>
      </c>
    </row>
    <row r="35" spans="1:10" ht="60" x14ac:dyDescent="0.25">
      <c r="A35" s="57">
        <v>23</v>
      </c>
      <c r="B35" s="80" t="s">
        <v>33</v>
      </c>
      <c r="C35" s="91"/>
      <c r="D35" s="59"/>
      <c r="E35" s="62"/>
      <c r="F35" s="63"/>
      <c r="G35" s="59"/>
      <c r="H35" s="63"/>
      <c r="I35" s="61"/>
      <c r="J35" s="33" t="e">
        <f t="shared" si="0"/>
        <v>#VALUE!</v>
      </c>
    </row>
    <row r="36" spans="1:10" ht="15.75" x14ac:dyDescent="0.25">
      <c r="A36" s="65">
        <v>24</v>
      </c>
      <c r="B36" s="66" t="s">
        <v>48</v>
      </c>
      <c r="C36" s="92"/>
      <c r="D36" s="59"/>
      <c r="E36" s="67"/>
      <c r="F36" s="68"/>
      <c r="G36" s="59"/>
      <c r="H36" s="68"/>
      <c r="I36" s="66"/>
      <c r="J36" s="33" t="e">
        <f t="shared" si="0"/>
        <v>#VALUE!</v>
      </c>
    </row>
    <row r="37" spans="1:10" ht="31.5" x14ac:dyDescent="0.25">
      <c r="A37" s="51"/>
      <c r="B37" s="69" t="s">
        <v>15</v>
      </c>
      <c r="C37" s="79"/>
      <c r="D37" s="72"/>
      <c r="E37" s="79"/>
      <c r="F37" s="78"/>
      <c r="G37" s="72"/>
      <c r="H37" s="78"/>
      <c r="I37" s="73"/>
      <c r="J37" s="33"/>
    </row>
    <row r="38" spans="1:10" ht="45" x14ac:dyDescent="0.25">
      <c r="A38" s="57">
        <v>25</v>
      </c>
      <c r="B38" s="58" t="s">
        <v>34</v>
      </c>
      <c r="C38" s="90"/>
      <c r="D38" s="59"/>
      <c r="E38" s="75"/>
      <c r="F38" s="76"/>
      <c r="G38" s="59"/>
      <c r="H38" s="76"/>
      <c r="I38" s="58"/>
      <c r="J38" s="33" t="e">
        <f t="shared" si="0"/>
        <v>#VALUE!</v>
      </c>
    </row>
    <row r="39" spans="1:10" ht="30" x14ac:dyDescent="0.25">
      <c r="A39" s="60">
        <v>26</v>
      </c>
      <c r="B39" s="61" t="s">
        <v>35</v>
      </c>
      <c r="C39" s="91"/>
      <c r="D39" s="59"/>
      <c r="E39" s="62"/>
      <c r="F39" s="63"/>
      <c r="G39" s="59"/>
      <c r="H39" s="63"/>
      <c r="I39" s="61"/>
      <c r="J39" s="33" t="e">
        <f t="shared" si="0"/>
        <v>#VALUE!</v>
      </c>
    </row>
    <row r="40" spans="1:10" ht="60" x14ac:dyDescent="0.25">
      <c r="A40" s="57">
        <v>27</v>
      </c>
      <c r="B40" s="61" t="s">
        <v>36</v>
      </c>
      <c r="C40" s="91"/>
      <c r="D40" s="59"/>
      <c r="E40" s="62"/>
      <c r="F40" s="63"/>
      <c r="G40" s="59"/>
      <c r="H40" s="63"/>
      <c r="I40" s="61"/>
      <c r="J40" s="33" t="e">
        <f t="shared" si="0"/>
        <v>#VALUE!</v>
      </c>
    </row>
    <row r="41" spans="1:10" ht="30" x14ac:dyDescent="0.25">
      <c r="A41" s="60">
        <v>28</v>
      </c>
      <c r="B41" s="61" t="s">
        <v>49</v>
      </c>
      <c r="C41" s="91"/>
      <c r="D41" s="59"/>
      <c r="E41" s="62"/>
      <c r="F41" s="63"/>
      <c r="G41" s="59"/>
      <c r="H41" s="63"/>
      <c r="I41" s="61"/>
      <c r="J41" s="33" t="e">
        <f t="shared" si="0"/>
        <v>#VALUE!</v>
      </c>
    </row>
    <row r="42" spans="1:10" ht="30" x14ac:dyDescent="0.25">
      <c r="A42" s="57">
        <v>29</v>
      </c>
      <c r="B42" s="61" t="s">
        <v>37</v>
      </c>
      <c r="C42" s="91"/>
      <c r="D42" s="59"/>
      <c r="E42" s="62"/>
      <c r="F42" s="63"/>
      <c r="G42" s="59"/>
      <c r="H42" s="63"/>
      <c r="I42" s="61"/>
      <c r="J42" s="33" t="e">
        <f t="shared" si="0"/>
        <v>#VALUE!</v>
      </c>
    </row>
    <row r="43" spans="1:10" ht="30" x14ac:dyDescent="0.25">
      <c r="A43" s="65">
        <v>30</v>
      </c>
      <c r="B43" s="66" t="s">
        <v>38</v>
      </c>
      <c r="C43" s="92"/>
      <c r="D43" s="59"/>
      <c r="E43" s="67"/>
      <c r="F43" s="68"/>
      <c r="G43" s="59"/>
      <c r="H43" s="68"/>
      <c r="I43" s="66"/>
      <c r="J43" s="33" t="e">
        <f t="shared" si="0"/>
        <v>#VALUE!</v>
      </c>
    </row>
    <row r="44" spans="1:10" ht="47.25" x14ac:dyDescent="0.25">
      <c r="A44" s="51"/>
      <c r="B44" s="69" t="s">
        <v>16</v>
      </c>
      <c r="C44" s="79"/>
      <c r="D44" s="72"/>
      <c r="E44" s="79"/>
      <c r="F44" s="78"/>
      <c r="G44" s="72"/>
      <c r="H44" s="78"/>
      <c r="I44" s="73"/>
      <c r="J44" s="33"/>
    </row>
    <row r="45" spans="1:10" ht="120" x14ac:dyDescent="0.25">
      <c r="A45" s="57">
        <v>31</v>
      </c>
      <c r="B45" s="58" t="s">
        <v>50</v>
      </c>
      <c r="C45" s="90"/>
      <c r="D45" s="59"/>
      <c r="E45" s="75"/>
      <c r="F45" s="76"/>
      <c r="G45" s="59"/>
      <c r="H45" s="76"/>
      <c r="I45" s="58"/>
      <c r="J45" s="33" t="e">
        <f t="shared" si="0"/>
        <v>#VALUE!</v>
      </c>
    </row>
    <row r="46" spans="1:10" ht="45" x14ac:dyDescent="0.25">
      <c r="A46" s="65">
        <v>32</v>
      </c>
      <c r="B46" s="66" t="s">
        <v>39</v>
      </c>
      <c r="C46" s="91"/>
      <c r="D46" s="59"/>
      <c r="E46" s="62"/>
      <c r="F46" s="63"/>
      <c r="G46" s="59"/>
      <c r="H46" s="63"/>
      <c r="I46" s="61"/>
      <c r="J46" s="33" t="e">
        <f t="shared" si="0"/>
        <v>#VALUE!</v>
      </c>
    </row>
    <row r="47" spans="1:10" ht="30" x14ac:dyDescent="0.25">
      <c r="A47" s="65">
        <v>33</v>
      </c>
      <c r="B47" s="66" t="s">
        <v>21</v>
      </c>
      <c r="C47" s="92"/>
      <c r="D47" s="59"/>
      <c r="E47" s="67"/>
      <c r="F47" s="68"/>
      <c r="G47" s="59"/>
      <c r="H47" s="68"/>
      <c r="I47" s="66"/>
      <c r="J47" s="33" t="e">
        <f t="shared" si="0"/>
        <v>#VALUE!</v>
      </c>
    </row>
    <row r="48" spans="1:10" ht="31.5" x14ac:dyDescent="0.25">
      <c r="A48" s="51"/>
      <c r="B48" s="69" t="s">
        <v>17</v>
      </c>
      <c r="C48" s="79"/>
      <c r="D48" s="72"/>
      <c r="E48" s="79"/>
      <c r="F48" s="78"/>
      <c r="G48" s="72"/>
      <c r="H48" s="78"/>
      <c r="I48" s="73"/>
      <c r="J48" s="33"/>
    </row>
    <row r="49" spans="1:10" ht="45" x14ac:dyDescent="0.25">
      <c r="A49" s="57">
        <v>34</v>
      </c>
      <c r="B49" s="58" t="s">
        <v>40</v>
      </c>
      <c r="C49" s="90"/>
      <c r="D49" s="59"/>
      <c r="E49" s="75"/>
      <c r="F49" s="76"/>
      <c r="G49" s="59"/>
      <c r="H49" s="76"/>
      <c r="I49" s="58"/>
      <c r="J49" s="33" t="e">
        <f t="shared" si="0"/>
        <v>#VALUE!</v>
      </c>
    </row>
    <row r="50" spans="1:10" ht="45" x14ac:dyDescent="0.25">
      <c r="A50" s="60">
        <v>35</v>
      </c>
      <c r="B50" s="61" t="s">
        <v>41</v>
      </c>
      <c r="C50" s="91"/>
      <c r="D50" s="59"/>
      <c r="E50" s="62"/>
      <c r="F50" s="63"/>
      <c r="G50" s="59"/>
      <c r="H50" s="63"/>
      <c r="I50" s="61"/>
      <c r="J50" s="33" t="e">
        <f t="shared" si="0"/>
        <v>#VALUE!</v>
      </c>
    </row>
    <row r="51" spans="1:10" ht="45" x14ac:dyDescent="0.25">
      <c r="A51" s="65">
        <v>36</v>
      </c>
      <c r="B51" s="66" t="s">
        <v>42</v>
      </c>
      <c r="C51" s="92"/>
      <c r="D51" s="59"/>
      <c r="E51" s="67"/>
      <c r="F51" s="68"/>
      <c r="G51" s="59"/>
      <c r="H51" s="68"/>
      <c r="I51" s="66"/>
      <c r="J51" s="33" t="e">
        <f>CONCATENATE(IF(AND(D51="M",G51="M"),4,),IF(AND(D51="P",G51="P"),2,),IF(AND(D51="D",G51="D"),0,),IF(AND(D51="M",G51="P"),3,),IF(AND(D51="M",G51="D"),2,),IF(AND(D51="P",G51="M"),3,),IF(AND(D51="P",G51="D"),1,),IF(AND(D51="D",G51="M"),2,),IF(AND(D51="D",G51="P"),1,))+0</f>
        <v>#VALUE!</v>
      </c>
    </row>
    <row r="52" spans="1:10" ht="15.75" x14ac:dyDescent="0.25">
      <c r="A52" s="51"/>
      <c r="B52" s="69" t="s">
        <v>64</v>
      </c>
      <c r="C52" s="79"/>
      <c r="D52" s="72"/>
      <c r="E52" s="79"/>
      <c r="F52" s="78"/>
      <c r="G52" s="72"/>
      <c r="H52" s="78"/>
      <c r="I52" s="73"/>
      <c r="J52" s="33"/>
    </row>
    <row r="53" spans="1:10" s="3" customFormat="1" ht="30" x14ac:dyDescent="0.25">
      <c r="A53" s="81">
        <v>37</v>
      </c>
      <c r="B53" s="74" t="s">
        <v>92</v>
      </c>
      <c r="C53" s="90"/>
      <c r="D53" s="59"/>
      <c r="E53" s="75"/>
      <c r="F53" s="76"/>
      <c r="G53" s="59"/>
      <c r="H53" s="76"/>
      <c r="I53" s="74"/>
      <c r="J53" s="33" t="e">
        <f t="shared" si="0"/>
        <v>#VALUE!</v>
      </c>
    </row>
    <row r="54" spans="1:10" ht="30" x14ac:dyDescent="0.25">
      <c r="A54" s="60">
        <v>38</v>
      </c>
      <c r="B54" s="64" t="s">
        <v>93</v>
      </c>
      <c r="C54" s="91"/>
      <c r="D54" s="59"/>
      <c r="E54" s="62"/>
      <c r="F54" s="63"/>
      <c r="G54" s="59"/>
      <c r="H54" s="63"/>
      <c r="I54" s="61"/>
      <c r="J54" s="33" t="e">
        <f t="shared" si="0"/>
        <v>#VALUE!</v>
      </c>
    </row>
    <row r="55" spans="1:10" ht="30" x14ac:dyDescent="0.25">
      <c r="A55" s="60">
        <v>39</v>
      </c>
      <c r="B55" s="64" t="s">
        <v>65</v>
      </c>
      <c r="C55" s="91"/>
      <c r="D55" s="59"/>
      <c r="E55" s="62"/>
      <c r="F55" s="63"/>
      <c r="G55" s="59"/>
      <c r="H55" s="63"/>
      <c r="I55" s="61"/>
      <c r="J55" s="33" t="e">
        <f t="shared" si="0"/>
        <v>#VALUE!</v>
      </c>
    </row>
    <row r="56" spans="1:10" ht="30" x14ac:dyDescent="0.25">
      <c r="A56" s="60">
        <v>40</v>
      </c>
      <c r="B56" s="64" t="s">
        <v>66</v>
      </c>
      <c r="C56" s="284"/>
      <c r="D56" s="59"/>
      <c r="E56" s="62"/>
      <c r="F56" s="63"/>
      <c r="G56" s="59"/>
      <c r="H56" s="63"/>
      <c r="I56" s="61"/>
      <c r="J56" s="33" t="e">
        <f t="shared" si="0"/>
        <v>#VALUE!</v>
      </c>
    </row>
    <row r="57" spans="1:10" ht="15.75" x14ac:dyDescent="0.25">
      <c r="A57" s="65">
        <v>41</v>
      </c>
      <c r="B57" s="77" t="s">
        <v>94</v>
      </c>
      <c r="C57" s="92"/>
      <c r="D57" s="59"/>
      <c r="E57" s="67"/>
      <c r="F57" s="68"/>
      <c r="G57" s="59"/>
      <c r="H57" s="68"/>
      <c r="I57" s="66"/>
      <c r="J57" s="33" t="e">
        <f t="shared" si="0"/>
        <v>#VALUE!</v>
      </c>
    </row>
    <row r="58" spans="1:10" s="3" customFormat="1" ht="15.75" x14ac:dyDescent="0.25">
      <c r="A58" s="51"/>
      <c r="B58" s="82"/>
      <c r="C58" s="55"/>
      <c r="D58" s="83"/>
      <c r="E58" s="55"/>
      <c r="F58" s="55"/>
      <c r="G58" s="83"/>
      <c r="H58" s="55"/>
      <c r="I58" s="56"/>
      <c r="J58" s="84"/>
    </row>
    <row r="59" spans="1:10" ht="15.75" x14ac:dyDescent="0.25">
      <c r="A59" s="33"/>
      <c r="B59" s="33"/>
      <c r="C59" s="33"/>
      <c r="D59" s="33"/>
      <c r="E59" s="33"/>
      <c r="F59" s="85"/>
      <c r="G59" s="85"/>
      <c r="H59" s="85"/>
      <c r="I59" s="33"/>
      <c r="J59" s="33"/>
    </row>
    <row r="60" spans="1:10" ht="15.75" x14ac:dyDescent="0.25">
      <c r="A60" s="33"/>
      <c r="B60" s="33"/>
      <c r="C60" s="33"/>
      <c r="D60" s="33"/>
      <c r="E60" s="33"/>
      <c r="F60" s="85"/>
      <c r="G60" s="85"/>
      <c r="H60" s="85"/>
      <c r="I60" s="33"/>
      <c r="J60" s="33"/>
    </row>
    <row r="61" spans="1:10" ht="15.75" hidden="1" x14ac:dyDescent="0.25">
      <c r="A61" s="86"/>
      <c r="B61" s="82"/>
      <c r="C61" s="55"/>
      <c r="D61" s="55"/>
      <c r="E61" s="55"/>
      <c r="F61" s="87"/>
      <c r="G61" s="87"/>
      <c r="H61" s="88" t="s">
        <v>108</v>
      </c>
      <c r="I61" s="89" t="e">
        <f>SUM(J9:J57)</f>
        <v>#VALUE!</v>
      </c>
      <c r="J61" s="33"/>
    </row>
  </sheetData>
  <sheetProtection algorithmName="SHA-512" hashValue="/uvtrvYyY0fHOtGMSZ2DRE28i3QwESTsSiZvPLCa8EahsFfoGNnEkg1Gew1MbL144Nj0RqJD+EeZfDGaEoJ4ew==" saltValue="oSgayH5dJD82gzEdsyeMew==" spinCount="100000" sheet="1" objects="1" scenarios="1"/>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D17:D18 G17:G18 D25:D31 G25:G31 D38:D43 G38:G43 G53:G57 D45:D47 D9:D15 G49:G51 D53:D57 D49:D51 G45:G47 D33:D36 G33:G36 D20:D23 G20:G23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6"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3"/>
      <c r="B1" s="305" t="s">
        <v>117</v>
      </c>
      <c r="C1" s="306"/>
      <c r="D1" s="306"/>
      <c r="E1" s="306"/>
      <c r="F1" s="306"/>
      <c r="G1" s="306"/>
      <c r="H1" s="306"/>
      <c r="I1" s="306"/>
      <c r="J1" s="33"/>
    </row>
    <row r="2" spans="1:10" ht="100.5" customHeight="1" x14ac:dyDescent="0.25">
      <c r="A2" s="93"/>
      <c r="B2" s="307" t="s">
        <v>231</v>
      </c>
      <c r="C2" s="308"/>
      <c r="D2" s="308"/>
      <c r="E2" s="308"/>
      <c r="F2" s="308"/>
      <c r="G2" s="308"/>
      <c r="H2" s="308"/>
      <c r="I2" s="308"/>
      <c r="J2" s="33"/>
    </row>
    <row r="3" spans="1:10" ht="163.5" customHeight="1" x14ac:dyDescent="0.25">
      <c r="A3" s="93"/>
      <c r="B3" s="309" t="s">
        <v>226</v>
      </c>
      <c r="C3" s="310"/>
      <c r="D3" s="310"/>
      <c r="E3" s="310"/>
      <c r="F3" s="310"/>
      <c r="G3" s="310"/>
      <c r="H3" s="310"/>
      <c r="I3" s="310"/>
      <c r="J3" s="33"/>
    </row>
    <row r="4" spans="1:10" ht="15.75" x14ac:dyDescent="0.25">
      <c r="A4" s="94"/>
      <c r="B4" s="35"/>
      <c r="C4" s="32"/>
      <c r="D4" s="32"/>
      <c r="E4" s="32"/>
      <c r="F4" s="32"/>
      <c r="G4" s="32"/>
      <c r="H4" s="32"/>
      <c r="I4" s="32"/>
      <c r="J4" s="33"/>
    </row>
    <row r="5" spans="1:10" ht="30" x14ac:dyDescent="0.25">
      <c r="A5" s="36" t="s">
        <v>0</v>
      </c>
      <c r="B5" s="37" t="s">
        <v>89</v>
      </c>
      <c r="C5" s="38" t="s">
        <v>102</v>
      </c>
      <c r="D5" s="38" t="s">
        <v>98</v>
      </c>
      <c r="E5" s="39" t="s">
        <v>112</v>
      </c>
      <c r="F5" s="38" t="s">
        <v>103</v>
      </c>
      <c r="G5" s="38" t="s">
        <v>98</v>
      </c>
      <c r="H5" s="39" t="s">
        <v>112</v>
      </c>
      <c r="I5" s="40" t="s">
        <v>106</v>
      </c>
      <c r="J5" s="33"/>
    </row>
    <row r="6" spans="1:10" ht="20.25" x14ac:dyDescent="0.25">
      <c r="A6" s="95"/>
      <c r="B6" s="42"/>
      <c r="C6" s="43"/>
      <c r="D6" s="44"/>
      <c r="E6" s="43"/>
      <c r="F6" s="43"/>
      <c r="G6" s="43"/>
      <c r="H6" s="43"/>
      <c r="I6" s="43"/>
      <c r="J6" s="33"/>
    </row>
    <row r="7" spans="1:10" ht="20.25" x14ac:dyDescent="0.25">
      <c r="A7" s="96"/>
      <c r="B7" s="46"/>
      <c r="C7" s="97"/>
      <c r="D7" s="98"/>
      <c r="E7" s="97"/>
      <c r="F7" s="97"/>
      <c r="G7" s="97"/>
      <c r="H7" s="97"/>
      <c r="I7" s="99"/>
      <c r="J7" s="33"/>
    </row>
    <row r="8" spans="1:10" ht="75" x14ac:dyDescent="0.25">
      <c r="A8" s="60">
        <v>1</v>
      </c>
      <c r="B8" s="61" t="s">
        <v>95</v>
      </c>
      <c r="C8" s="91"/>
      <c r="D8" s="100"/>
      <c r="E8" s="278"/>
      <c r="F8" s="63"/>
      <c r="G8" s="100"/>
      <c r="H8" s="279"/>
      <c r="I8" s="101"/>
      <c r="J8" s="33" t="e">
        <f t="shared" ref="J8:J14" si="0">CONCATENATE(IF(AND(D8="M",G8="M"),4,),IF(AND(D8="P",G8="P"),2,),IF(AND(D8="D",G8="D"),0,),IF(AND(D8="M",G8="P"),3,),IF(AND(D8="M",G8="D"),2,),IF(AND(D8="P",G8="M"),3,),IF(AND(D8="P",G8="D"),1,),IF(AND(D8="D",G8="M"),2,),IF(AND(D8="D",G8="P"),1,))+0</f>
        <v>#VALUE!</v>
      </c>
    </row>
    <row r="9" spans="1:10" ht="45" x14ac:dyDescent="0.25">
      <c r="A9" s="60">
        <v>2</v>
      </c>
      <c r="B9" s="61" t="s">
        <v>46</v>
      </c>
      <c r="C9" s="108"/>
      <c r="D9" s="100"/>
      <c r="E9" s="62"/>
      <c r="F9" s="63"/>
      <c r="G9" s="100"/>
      <c r="H9" s="63"/>
      <c r="I9" s="61"/>
      <c r="J9" s="33" t="e">
        <f t="shared" si="0"/>
        <v>#VALUE!</v>
      </c>
    </row>
    <row r="10" spans="1:10" ht="90" x14ac:dyDescent="0.25">
      <c r="A10" s="60">
        <v>3</v>
      </c>
      <c r="B10" s="61" t="s">
        <v>11</v>
      </c>
      <c r="C10" s="91"/>
      <c r="D10" s="100"/>
      <c r="E10" s="62"/>
      <c r="F10" s="63"/>
      <c r="G10" s="100"/>
      <c r="H10" s="63"/>
      <c r="I10" s="61"/>
      <c r="J10" s="33" t="e">
        <f t="shared" si="0"/>
        <v>#VALUE!</v>
      </c>
    </row>
    <row r="11" spans="1:10" ht="60" x14ac:dyDescent="0.25">
      <c r="A11" s="60">
        <v>4</v>
      </c>
      <c r="B11" s="61" t="s">
        <v>3</v>
      </c>
      <c r="C11" s="91"/>
      <c r="D11" s="100"/>
      <c r="E11" s="62"/>
      <c r="F11" s="63"/>
      <c r="G11" s="100"/>
      <c r="H11" s="63"/>
      <c r="I11" s="61"/>
      <c r="J11" s="33" t="e">
        <f t="shared" si="0"/>
        <v>#VALUE!</v>
      </c>
    </row>
    <row r="12" spans="1:10" ht="45" x14ac:dyDescent="0.25">
      <c r="A12" s="60">
        <v>5</v>
      </c>
      <c r="B12" s="61" t="s">
        <v>12</v>
      </c>
      <c r="C12" s="91"/>
      <c r="D12" s="100"/>
      <c r="E12" s="62"/>
      <c r="F12" s="63"/>
      <c r="G12" s="100"/>
      <c r="H12" s="63"/>
      <c r="I12" s="61"/>
      <c r="J12" s="33" t="e">
        <f t="shared" si="0"/>
        <v>#VALUE!</v>
      </c>
    </row>
    <row r="13" spans="1:10" ht="30" x14ac:dyDescent="0.25">
      <c r="A13" s="60">
        <v>6</v>
      </c>
      <c r="B13" s="61" t="s">
        <v>47</v>
      </c>
      <c r="C13" s="91"/>
      <c r="D13" s="100"/>
      <c r="E13" s="62"/>
      <c r="F13" s="63"/>
      <c r="G13" s="100"/>
      <c r="H13" s="63"/>
      <c r="I13" s="61"/>
      <c r="J13" s="33" t="e">
        <f t="shared" si="0"/>
        <v>#VALUE!</v>
      </c>
    </row>
    <row r="14" spans="1:10" ht="60" x14ac:dyDescent="0.25">
      <c r="A14" s="65">
        <v>7</v>
      </c>
      <c r="B14" s="66" t="s">
        <v>13</v>
      </c>
      <c r="C14" s="92"/>
      <c r="D14" s="100"/>
      <c r="E14" s="67"/>
      <c r="F14" s="68"/>
      <c r="G14" s="100"/>
      <c r="H14" s="68"/>
      <c r="I14" s="66"/>
      <c r="J14" s="33" t="e">
        <f t="shared" si="0"/>
        <v>#VALUE!</v>
      </c>
    </row>
    <row r="15" spans="1:10" x14ac:dyDescent="0.25">
      <c r="A15" s="102"/>
      <c r="B15" s="103"/>
      <c r="C15" s="103"/>
      <c r="D15" s="104"/>
      <c r="E15" s="55"/>
      <c r="F15" s="55"/>
      <c r="G15" s="55"/>
      <c r="H15" s="55"/>
      <c r="I15" s="56"/>
      <c r="J15" s="33"/>
    </row>
    <row r="16" spans="1:10" x14ac:dyDescent="0.25">
      <c r="A16" s="105"/>
      <c r="B16" s="106"/>
      <c r="C16" s="107"/>
      <c r="D16" s="107"/>
      <c r="E16" s="107"/>
      <c r="F16" s="107"/>
      <c r="G16" s="107"/>
      <c r="H16" s="107"/>
      <c r="I16" s="107"/>
      <c r="J16" s="33"/>
    </row>
    <row r="17" spans="1:10" x14ac:dyDescent="0.25">
      <c r="A17" s="105"/>
      <c r="B17" s="107"/>
      <c r="C17" s="107"/>
      <c r="D17" s="107"/>
      <c r="E17" s="107"/>
      <c r="F17" s="107"/>
      <c r="G17" s="107"/>
      <c r="H17" s="107"/>
      <c r="I17" s="107"/>
      <c r="J17" s="33"/>
    </row>
    <row r="18" spans="1:10" ht="15.75" hidden="1" x14ac:dyDescent="0.25">
      <c r="A18" s="86"/>
      <c r="B18" s="82"/>
      <c r="C18" s="55"/>
      <c r="D18" s="55"/>
      <c r="E18" s="55"/>
      <c r="F18" s="311"/>
      <c r="G18" s="312"/>
      <c r="H18" s="88" t="s">
        <v>107</v>
      </c>
      <c r="I18" s="89" t="e">
        <f>SUM(J8:J14)</f>
        <v>#VALUE!</v>
      </c>
      <c r="J18" s="33"/>
    </row>
  </sheetData>
  <sheetProtection algorithmName="SHA-512" hashValue="tmVses8Y8xtzwhLNdo1A/QbYs9c8rxpqrIE7DVf7171zLQwoYPCvHPqg4lHQCnEqKO5yOb7BXmd5jWFtN1Y8xw==" saltValue="HuxJOgeU+SBHgWritsSz9Q=="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G8:G14 D8:D14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zoomScaleNormal="100" workbookViewId="0">
      <selection activeCell="C1" sqref="C1:V1"/>
    </sheetView>
  </sheetViews>
  <sheetFormatPr defaultRowHeight="15.75" x14ac:dyDescent="0.25"/>
  <cols>
    <col min="1" max="1" width="14.140625" style="2" customWidth="1"/>
    <col min="2" max="2" width="12.7109375" style="2" customWidth="1"/>
    <col min="3" max="3" width="90.7109375" style="1" customWidth="1"/>
    <col min="4" max="4" width="28.85546875" customWidth="1"/>
    <col min="5" max="5" width="18.28515625" customWidth="1"/>
    <col min="6" max="6" width="41.5703125" customWidth="1"/>
    <col min="7" max="7" width="30.28515625" customWidth="1"/>
    <col min="8" max="8" width="16.42578125" customWidth="1"/>
    <col min="9" max="9" width="39.5703125" customWidth="1"/>
    <col min="10" max="10" width="14.7109375" customWidth="1"/>
    <col min="11" max="11" width="19.7109375" customWidth="1"/>
    <col min="12" max="12" width="17" customWidth="1"/>
    <col min="13" max="13" width="28.5703125" customWidth="1"/>
    <col min="14" max="16" width="20.140625" customWidth="1"/>
    <col min="17" max="17" width="28.7109375" customWidth="1"/>
    <col min="18" max="21" width="17.28515625" customWidth="1"/>
    <col min="22" max="22" width="25" customWidth="1"/>
    <col min="23" max="23" width="20.85546875" style="3" hidden="1" customWidth="1"/>
    <col min="24" max="25" width="9.140625" style="3" hidden="1" customWidth="1"/>
    <col min="26" max="31" width="18.140625" hidden="1" customWidth="1"/>
    <col min="32" max="32" width="9.140625" customWidth="1"/>
  </cols>
  <sheetData>
    <row r="1" spans="1:32" ht="22.5" customHeight="1" x14ac:dyDescent="0.25">
      <c r="A1" s="34"/>
      <c r="B1" s="34"/>
      <c r="C1" s="353" t="s">
        <v>116</v>
      </c>
      <c r="D1" s="353"/>
      <c r="E1" s="353"/>
      <c r="F1" s="353"/>
      <c r="G1" s="353"/>
      <c r="H1" s="353"/>
      <c r="I1" s="353"/>
      <c r="J1" s="353"/>
      <c r="K1" s="353"/>
      <c r="L1" s="353"/>
      <c r="M1" s="353"/>
      <c r="N1" s="353"/>
      <c r="O1" s="353"/>
      <c r="P1" s="353"/>
      <c r="Q1" s="353"/>
      <c r="R1" s="353"/>
      <c r="S1" s="353"/>
      <c r="T1" s="353"/>
      <c r="U1" s="353"/>
      <c r="V1" s="354"/>
      <c r="W1" s="109"/>
      <c r="X1" s="109"/>
      <c r="Y1" s="109"/>
      <c r="Z1" s="110"/>
      <c r="AA1" s="33"/>
      <c r="AB1" s="33"/>
      <c r="AC1" s="33"/>
      <c r="AD1" s="33"/>
      <c r="AE1" s="33"/>
      <c r="AF1" s="33"/>
    </row>
    <row r="2" spans="1:32" ht="123.75" customHeight="1" x14ac:dyDescent="0.25">
      <c r="A2" s="34"/>
      <c r="B2" s="34"/>
      <c r="C2" s="355" t="s">
        <v>232</v>
      </c>
      <c r="D2" s="355"/>
      <c r="E2" s="355"/>
      <c r="F2" s="355"/>
      <c r="G2" s="355"/>
      <c r="H2" s="355"/>
      <c r="I2" s="355"/>
      <c r="J2" s="355"/>
      <c r="K2" s="355"/>
      <c r="L2" s="281"/>
      <c r="M2" s="281"/>
      <c r="N2" s="281"/>
      <c r="O2" s="281"/>
      <c r="P2" s="281"/>
      <c r="Q2" s="281"/>
      <c r="R2" s="111"/>
      <c r="S2" s="111"/>
      <c r="T2" s="111"/>
      <c r="U2" s="111"/>
      <c r="V2" s="112"/>
      <c r="W2" s="113"/>
      <c r="X2" s="113"/>
      <c r="Y2" s="113"/>
      <c r="Z2" s="110"/>
      <c r="AA2" s="33"/>
      <c r="AB2" s="33"/>
      <c r="AC2" s="33"/>
      <c r="AD2" s="33"/>
      <c r="AE2" s="33"/>
      <c r="AF2" s="33"/>
    </row>
    <row r="3" spans="1:32" ht="183" customHeight="1" x14ac:dyDescent="0.25">
      <c r="A3" s="34"/>
      <c r="B3" s="34"/>
      <c r="C3" s="356" t="s">
        <v>230</v>
      </c>
      <c r="D3" s="356"/>
      <c r="E3" s="356"/>
      <c r="F3" s="356"/>
      <c r="G3" s="356"/>
      <c r="H3" s="356"/>
      <c r="I3" s="356"/>
      <c r="J3" s="356"/>
      <c r="K3" s="356"/>
      <c r="L3" s="282"/>
      <c r="M3" s="282"/>
      <c r="N3" s="282"/>
      <c r="O3" s="282"/>
      <c r="P3" s="282"/>
      <c r="Q3" s="282"/>
      <c r="R3" s="280"/>
      <c r="S3" s="114"/>
      <c r="T3" s="114"/>
      <c r="U3" s="114"/>
      <c r="V3" s="115"/>
      <c r="W3" s="113"/>
      <c r="X3" s="113"/>
      <c r="Y3" s="113"/>
      <c r="Z3" s="110"/>
      <c r="AA3" s="33"/>
      <c r="AB3" s="33"/>
      <c r="AC3" s="33"/>
      <c r="AD3" s="33"/>
      <c r="AE3" s="33"/>
      <c r="AF3" s="33"/>
    </row>
    <row r="4" spans="1:32" ht="288.75" customHeight="1" x14ac:dyDescent="0.25">
      <c r="A4" s="34"/>
      <c r="B4" s="34"/>
      <c r="C4" s="357" t="s">
        <v>229</v>
      </c>
      <c r="D4" s="357"/>
      <c r="E4" s="357"/>
      <c r="F4" s="357"/>
      <c r="G4" s="357"/>
      <c r="H4" s="357"/>
      <c r="I4" s="357"/>
      <c r="J4" s="357"/>
      <c r="K4" s="357"/>
      <c r="L4" s="283"/>
      <c r="M4" s="283"/>
      <c r="N4" s="283"/>
      <c r="O4" s="283"/>
      <c r="P4" s="283"/>
      <c r="Q4" s="283"/>
      <c r="R4" s="283"/>
      <c r="S4" s="114"/>
      <c r="T4" s="114"/>
      <c r="U4" s="114"/>
      <c r="V4" s="115"/>
      <c r="W4" s="113"/>
      <c r="X4" s="113"/>
      <c r="Y4" s="113"/>
      <c r="Z4" s="33"/>
      <c r="AA4" s="33"/>
      <c r="AB4" s="33"/>
      <c r="AC4" s="33"/>
      <c r="AD4" s="33"/>
      <c r="AE4" s="33"/>
      <c r="AF4" s="33"/>
    </row>
    <row r="5" spans="1:32" x14ac:dyDescent="0.25">
      <c r="A5" s="34"/>
      <c r="B5" s="34"/>
      <c r="C5" s="35"/>
      <c r="D5" s="32"/>
      <c r="E5" s="116"/>
      <c r="F5" s="32"/>
      <c r="G5" s="116"/>
      <c r="H5" s="116"/>
      <c r="I5" s="116"/>
      <c r="J5" s="32"/>
      <c r="K5" s="32"/>
      <c r="L5" s="32"/>
      <c r="M5" s="32"/>
      <c r="N5" s="32"/>
      <c r="O5" s="32"/>
      <c r="P5" s="32"/>
      <c r="Q5" s="32"/>
      <c r="R5" s="117"/>
      <c r="S5" s="117"/>
      <c r="T5" s="117"/>
      <c r="U5" s="117"/>
      <c r="V5" s="32"/>
      <c r="W5" s="84"/>
      <c r="X5" s="84"/>
      <c r="Y5" s="84"/>
      <c r="Z5" s="33"/>
      <c r="AA5" s="33"/>
      <c r="AB5" s="33"/>
      <c r="AC5" s="33"/>
      <c r="AD5" s="33"/>
      <c r="AE5" s="33"/>
      <c r="AF5" s="33"/>
    </row>
    <row r="6" spans="1:32" ht="47.25" customHeight="1" x14ac:dyDescent="0.25">
      <c r="A6" s="36" t="s">
        <v>8</v>
      </c>
      <c r="B6" s="36" t="s">
        <v>1</v>
      </c>
      <c r="C6" s="37" t="s">
        <v>129</v>
      </c>
      <c r="D6" s="38" t="s">
        <v>104</v>
      </c>
      <c r="E6" s="38" t="s">
        <v>97</v>
      </c>
      <c r="F6" s="39" t="s">
        <v>112</v>
      </c>
      <c r="G6" s="38" t="s">
        <v>105</v>
      </c>
      <c r="H6" s="38" t="s">
        <v>97</v>
      </c>
      <c r="I6" s="39" t="s">
        <v>112</v>
      </c>
      <c r="J6" s="336" t="s">
        <v>7</v>
      </c>
      <c r="K6" s="338"/>
      <c r="L6" s="338"/>
      <c r="M6" s="338"/>
      <c r="N6" s="338"/>
      <c r="O6" s="338"/>
      <c r="P6" s="338"/>
      <c r="Q6" s="337"/>
      <c r="R6" s="336" t="s">
        <v>195</v>
      </c>
      <c r="S6" s="338"/>
      <c r="T6" s="338"/>
      <c r="U6" s="337"/>
      <c r="V6" s="40" t="s">
        <v>106</v>
      </c>
      <c r="W6" s="118" t="s">
        <v>196</v>
      </c>
      <c r="X6" s="118" t="s">
        <v>197</v>
      </c>
      <c r="Y6" s="84"/>
      <c r="Z6" s="33"/>
      <c r="AA6" s="33"/>
      <c r="AB6" s="33"/>
      <c r="AC6" s="33"/>
      <c r="AD6" s="33"/>
      <c r="AE6" s="33"/>
      <c r="AF6" s="33"/>
    </row>
    <row r="7" spans="1:32" ht="23.25" customHeight="1" x14ac:dyDescent="0.25">
      <c r="A7" s="41" t="s">
        <v>131</v>
      </c>
      <c r="B7" s="119"/>
      <c r="C7" s="42"/>
      <c r="D7" s="43"/>
      <c r="E7" s="44"/>
      <c r="F7" s="43"/>
      <c r="G7" s="44"/>
      <c r="H7" s="44"/>
      <c r="I7" s="44"/>
      <c r="J7" s="120"/>
      <c r="K7" s="120"/>
      <c r="L7" s="120"/>
      <c r="M7" s="120"/>
      <c r="N7" s="120"/>
      <c r="O7" s="120"/>
      <c r="P7" s="120"/>
      <c r="Q7" s="120"/>
      <c r="R7" s="117"/>
      <c r="S7" s="117"/>
      <c r="T7" s="117"/>
      <c r="U7" s="121"/>
      <c r="V7" s="117"/>
      <c r="W7" s="117"/>
      <c r="X7" s="117"/>
      <c r="Y7" s="84"/>
      <c r="Z7" s="347" t="s">
        <v>198</v>
      </c>
      <c r="AA7" s="347"/>
      <c r="AB7" s="347"/>
      <c r="AC7" s="347"/>
      <c r="AD7" s="347"/>
      <c r="AE7" s="347"/>
      <c r="AF7" s="33"/>
    </row>
    <row r="8" spans="1:32" ht="47.25" customHeight="1" x14ac:dyDescent="0.25">
      <c r="A8" s="45"/>
      <c r="B8" s="122"/>
      <c r="C8" s="123" t="s">
        <v>132</v>
      </c>
      <c r="D8" s="123"/>
      <c r="E8" s="98"/>
      <c r="F8" s="97"/>
      <c r="G8" s="48"/>
      <c r="H8" s="98"/>
      <c r="I8" s="48"/>
      <c r="J8" s="124" t="s">
        <v>62</v>
      </c>
      <c r="K8" s="125" t="s">
        <v>91</v>
      </c>
      <c r="L8" s="126" t="s">
        <v>98</v>
      </c>
      <c r="M8" s="125" t="s">
        <v>63</v>
      </c>
      <c r="N8" s="124" t="s">
        <v>62</v>
      </c>
      <c r="O8" s="125" t="s">
        <v>127</v>
      </c>
      <c r="P8" s="126" t="s">
        <v>98</v>
      </c>
      <c r="Q8" s="125" t="s">
        <v>63</v>
      </c>
      <c r="R8" s="38" t="s">
        <v>43</v>
      </c>
      <c r="S8" s="38" t="s">
        <v>130</v>
      </c>
      <c r="T8" s="39" t="s">
        <v>45</v>
      </c>
      <c r="U8" s="39" t="s">
        <v>44</v>
      </c>
      <c r="V8" s="99"/>
      <c r="W8" s="127"/>
      <c r="X8" s="127"/>
      <c r="Y8" s="84"/>
      <c r="Z8" s="128" t="s">
        <v>199</v>
      </c>
      <c r="AA8" s="128" t="s">
        <v>200</v>
      </c>
      <c r="AB8" s="128" t="s">
        <v>201</v>
      </c>
      <c r="AC8" s="128" t="s">
        <v>227</v>
      </c>
      <c r="AD8" s="128" t="s">
        <v>200</v>
      </c>
      <c r="AE8" s="128" t="s">
        <v>201</v>
      </c>
      <c r="AF8" s="33"/>
    </row>
    <row r="9" spans="1:32" x14ac:dyDescent="0.25">
      <c r="A9" s="129">
        <v>1</v>
      </c>
      <c r="B9" s="130" t="s">
        <v>133</v>
      </c>
      <c r="C9" s="131" t="s">
        <v>134</v>
      </c>
      <c r="D9" s="91"/>
      <c r="E9" s="132"/>
      <c r="F9" s="133"/>
      <c r="G9" s="134"/>
      <c r="H9" s="132"/>
      <c r="I9" s="134"/>
      <c r="J9" s="135"/>
      <c r="K9" s="271"/>
      <c r="L9" s="136"/>
      <c r="M9" s="345"/>
      <c r="N9" s="137"/>
      <c r="O9" s="268"/>
      <c r="P9" s="136"/>
      <c r="Q9" s="343"/>
      <c r="R9" s="138"/>
      <c r="S9" s="138"/>
      <c r="T9" s="138"/>
      <c r="U9" s="333"/>
      <c r="V9" s="61"/>
      <c r="W9" s="139" t="e">
        <f>CONCATENATE(IF(AND(E9="M",H9="M"),6.52,),IF(AND(E9="P",H9="P"),3.26,),IF(AND(E9="D",H9="D"),0,),IF(AND(E9="M",H9="P"),4.89,),IF(AND(E9="M",H9="D"),3.26,),IF(AND(E9="P",H9="M"),4.89,),IF(AND(E9="P",H9="D"),1.63,),IF(AND(E9="D",H9="M"),3.26,),IF(AND(E9="D",H9="P"),1.63,))+0</f>
        <v>#VALUE!</v>
      </c>
      <c r="X9" s="84"/>
      <c r="Y9" s="140"/>
      <c r="Z9" s="141" t="s">
        <v>202</v>
      </c>
      <c r="AA9" s="141">
        <f>COUNTIFS(J9:J45,1,L9:L45,"M")</f>
        <v>0</v>
      </c>
      <c r="AB9" s="141">
        <f>IF(AA9&gt;=1,1,0)</f>
        <v>0</v>
      </c>
      <c r="AC9" s="141" t="s">
        <v>202</v>
      </c>
      <c r="AD9" s="141">
        <f>COUNTIFS(N9:N45,1,P9:P45,"M")</f>
        <v>0</v>
      </c>
      <c r="AE9" s="141">
        <f>IF(AD9&gt;=1,1,0)</f>
        <v>0</v>
      </c>
      <c r="AF9" s="33"/>
    </row>
    <row r="10" spans="1:32" ht="30" x14ac:dyDescent="0.25">
      <c r="A10" s="60">
        <v>2</v>
      </c>
      <c r="B10" s="130" t="s">
        <v>135</v>
      </c>
      <c r="C10" s="131" t="s">
        <v>136</v>
      </c>
      <c r="D10" s="91"/>
      <c r="E10" s="132"/>
      <c r="F10" s="133"/>
      <c r="G10" s="142"/>
      <c r="H10" s="132"/>
      <c r="I10" s="134"/>
      <c r="J10" s="143"/>
      <c r="K10" s="272"/>
      <c r="L10" s="144"/>
      <c r="M10" s="351"/>
      <c r="N10" s="145"/>
      <c r="O10" s="269"/>
      <c r="P10" s="144"/>
      <c r="Q10" s="352"/>
      <c r="R10" s="146"/>
      <c r="S10" s="146"/>
      <c r="T10" s="146"/>
      <c r="U10" s="335"/>
      <c r="V10" s="61"/>
      <c r="W10" s="139" t="e">
        <f>CONCATENATE(IF(AND(E10="M",H10="M"),6.52,),IF(AND(E10="P",H10="P"),3.26,),IF(AND(E10="D",H10="D"),0,),IF(AND(E10="M",H10="P"),4.89,),IF(AND(E10="M",H10="D"),3.26,),IF(AND(E10="P",H10="M"),4.89,),IF(AND(E10="P",H10="D"),1.63,),IF(AND(E10="D",H10="M"),3.26,),IF(AND(E10="D",H10="P"),1.63,))+0</f>
        <v>#VALUE!</v>
      </c>
      <c r="X10" s="84"/>
      <c r="Y10" s="140"/>
      <c r="Z10" s="141" t="s">
        <v>203</v>
      </c>
      <c r="AA10" s="141">
        <f>COUNTIFS(J9:J45,2,L9:L45,"M")</f>
        <v>0</v>
      </c>
      <c r="AB10" s="141">
        <f t="shared" ref="AB10:AB16" si="0">IF(AA10&gt;=1,1,0)</f>
        <v>0</v>
      </c>
      <c r="AC10" s="141" t="s">
        <v>203</v>
      </c>
      <c r="AD10" s="141">
        <f>COUNTIFS(N9:N45,2,P9:P45,"M")</f>
        <v>0</v>
      </c>
      <c r="AE10" s="141">
        <f t="shared" ref="AE10:AE16" si="1">IF(AD10&gt;=1,1,0)</f>
        <v>0</v>
      </c>
      <c r="AF10" s="33"/>
    </row>
    <row r="11" spans="1:32" ht="30" x14ac:dyDescent="0.25">
      <c r="A11" s="60">
        <v>3</v>
      </c>
      <c r="B11" s="130" t="s">
        <v>137</v>
      </c>
      <c r="C11" s="131" t="s">
        <v>138</v>
      </c>
      <c r="D11" s="91"/>
      <c r="E11" s="132"/>
      <c r="F11" s="133"/>
      <c r="G11" s="142"/>
      <c r="H11" s="132"/>
      <c r="I11" s="134"/>
      <c r="J11" s="261"/>
      <c r="K11" s="273"/>
      <c r="L11" s="59"/>
      <c r="M11" s="346"/>
      <c r="N11" s="147"/>
      <c r="O11" s="270"/>
      <c r="P11" s="59"/>
      <c r="Q11" s="344"/>
      <c r="R11" s="146"/>
      <c r="S11" s="146"/>
      <c r="T11" s="146"/>
      <c r="U11" s="334"/>
      <c r="V11" s="61"/>
      <c r="W11" s="139" t="e">
        <f>CONCATENATE(IF(AND(E11="M",H11="M"),6.52,),IF(AND(E11="P",H11="P"),3.26,),IF(AND(E11="D",H11="D"),0,),IF(AND(E11="M",H11="P"),4.89,),IF(AND(E11="M",H11="D"),3.26,),IF(AND(E11="P",H11="M"),4.89,),IF(AND(E11="P",H11="D"),1.63,),IF(AND(E11="D",H11="M"),3.26,),IF(AND(E11="D",H11="P"),1.63,))+0</f>
        <v>#VALUE!</v>
      </c>
      <c r="X11" s="84"/>
      <c r="Y11" s="140"/>
      <c r="Z11" s="141" t="s">
        <v>204</v>
      </c>
      <c r="AA11" s="141">
        <f>COUNTIFS(J9:J45,3,L9:L45,"M")</f>
        <v>0</v>
      </c>
      <c r="AB11" s="141">
        <f t="shared" si="0"/>
        <v>0</v>
      </c>
      <c r="AC11" s="141" t="s">
        <v>204</v>
      </c>
      <c r="AD11" s="141">
        <f>COUNTIFS(N9:N45,3,P9:P45,"M")</f>
        <v>0</v>
      </c>
      <c r="AE11" s="141">
        <f t="shared" si="1"/>
        <v>0</v>
      </c>
      <c r="AF11" s="33"/>
    </row>
    <row r="12" spans="1:32" ht="20.25" x14ac:dyDescent="0.25">
      <c r="A12" s="148"/>
      <c r="B12" s="149"/>
      <c r="C12" s="148" t="s">
        <v>139</v>
      </c>
      <c r="D12" s="150"/>
      <c r="E12" s="151"/>
      <c r="F12" s="148"/>
      <c r="G12" s="152"/>
      <c r="H12" s="151"/>
      <c r="I12" s="152"/>
      <c r="J12" s="153"/>
      <c r="K12" s="153"/>
      <c r="L12" s="153"/>
      <c r="M12" s="153"/>
      <c r="N12" s="153"/>
      <c r="O12" s="153"/>
      <c r="P12" s="153"/>
      <c r="Q12" s="153"/>
      <c r="R12" s="153"/>
      <c r="S12" s="153"/>
      <c r="T12" s="153"/>
      <c r="U12" s="153"/>
      <c r="V12" s="154"/>
      <c r="W12" s="84"/>
      <c r="X12" s="84"/>
      <c r="Y12" s="84"/>
      <c r="Z12" s="141" t="s">
        <v>205</v>
      </c>
      <c r="AA12" s="141">
        <f>COUNTIFS(J9:J45,4,L9:L45,"M")</f>
        <v>0</v>
      </c>
      <c r="AB12" s="141">
        <f t="shared" si="0"/>
        <v>0</v>
      </c>
      <c r="AC12" s="141" t="s">
        <v>205</v>
      </c>
      <c r="AD12" s="141">
        <f>COUNTIFS(N9:N45,4,P9:P45,"M")</f>
        <v>0</v>
      </c>
      <c r="AE12" s="141">
        <f t="shared" si="1"/>
        <v>0</v>
      </c>
      <c r="AF12" s="33"/>
    </row>
    <row r="13" spans="1:32" ht="30" x14ac:dyDescent="0.25">
      <c r="A13" s="60">
        <v>4</v>
      </c>
      <c r="B13" s="130" t="s">
        <v>140</v>
      </c>
      <c r="C13" s="131" t="s">
        <v>141</v>
      </c>
      <c r="D13" s="91"/>
      <c r="E13" s="132"/>
      <c r="F13" s="62"/>
      <c r="G13" s="142"/>
      <c r="H13" s="132"/>
      <c r="I13" s="142"/>
      <c r="J13" s="155"/>
      <c r="K13" s="271"/>
      <c r="L13" s="156"/>
      <c r="M13" s="345"/>
      <c r="N13" s="157"/>
      <c r="O13" s="268"/>
      <c r="P13" s="156"/>
      <c r="Q13" s="343"/>
      <c r="R13" s="146"/>
      <c r="S13" s="146"/>
      <c r="T13" s="146"/>
      <c r="U13" s="333"/>
      <c r="V13" s="61"/>
      <c r="W13" s="139" t="e">
        <f t="shared" ref="W13:W17" si="2">CONCATENATE(IF(AND(E13="M",H13="M"),6.52,),IF(AND(E13="P",H13="P"),3.26,),IF(AND(E13="D",H13="D"),0,),IF(AND(E13="M",H13="P"),4.89,),IF(AND(E13="M",H13="D"),3.26,),IF(AND(E13="P",H13="M"),4.89,),IF(AND(E13="P",H13="D"),1.63,),IF(AND(E13="D",H13="M"),3.26,),IF(AND(E13="D",H13="P"),1.63,))+0</f>
        <v>#VALUE!</v>
      </c>
      <c r="X13" s="84"/>
      <c r="Y13" s="84"/>
      <c r="Z13" s="141" t="s">
        <v>206</v>
      </c>
      <c r="AA13" s="141">
        <f>COUNTIFS(J9:J45,5,L9:L45,"M")</f>
        <v>0</v>
      </c>
      <c r="AB13" s="141">
        <f t="shared" si="0"/>
        <v>0</v>
      </c>
      <c r="AC13" s="141" t="s">
        <v>206</v>
      </c>
      <c r="AD13" s="141">
        <f>COUNTIFS(N9:N45,5,P9:P45,"M")</f>
        <v>0</v>
      </c>
      <c r="AE13" s="141">
        <f t="shared" si="1"/>
        <v>0</v>
      </c>
      <c r="AF13" s="33"/>
    </row>
    <row r="14" spans="1:32" ht="45" x14ac:dyDescent="0.25">
      <c r="A14" s="158">
        <v>5</v>
      </c>
      <c r="B14" s="130" t="s">
        <v>142</v>
      </c>
      <c r="C14" s="131" t="s">
        <v>143</v>
      </c>
      <c r="D14" s="91"/>
      <c r="E14" s="132"/>
      <c r="F14" s="62"/>
      <c r="G14" s="142"/>
      <c r="H14" s="132"/>
      <c r="I14" s="142"/>
      <c r="J14" s="159"/>
      <c r="K14" s="272"/>
      <c r="L14" s="160"/>
      <c r="M14" s="351"/>
      <c r="N14" s="161"/>
      <c r="O14" s="269"/>
      <c r="P14" s="160"/>
      <c r="Q14" s="352"/>
      <c r="R14" s="162"/>
      <c r="S14" s="146"/>
      <c r="T14" s="146"/>
      <c r="U14" s="335"/>
      <c r="V14" s="163"/>
      <c r="W14" s="139" t="e">
        <f t="shared" si="2"/>
        <v>#VALUE!</v>
      </c>
      <c r="X14" s="84"/>
      <c r="Y14" s="84"/>
      <c r="Z14" s="141" t="s">
        <v>207</v>
      </c>
      <c r="AA14" s="141">
        <f>COUNTIFS(J9:J45,6,L9:L45,"M")</f>
        <v>0</v>
      </c>
      <c r="AB14" s="141">
        <f t="shared" si="0"/>
        <v>0</v>
      </c>
      <c r="AC14" s="141" t="s">
        <v>207</v>
      </c>
      <c r="AD14" s="141">
        <f>COUNTIFS(N9:N45,6,P9:P45,"M")</f>
        <v>0</v>
      </c>
      <c r="AE14" s="141">
        <f t="shared" si="1"/>
        <v>0</v>
      </c>
      <c r="AF14" s="33"/>
    </row>
    <row r="15" spans="1:32" ht="45" x14ac:dyDescent="0.25">
      <c r="A15" s="158">
        <v>6</v>
      </c>
      <c r="B15" s="130" t="s">
        <v>144</v>
      </c>
      <c r="C15" s="131" t="s">
        <v>145</v>
      </c>
      <c r="D15" s="91"/>
      <c r="E15" s="132"/>
      <c r="F15" s="62"/>
      <c r="G15" s="142"/>
      <c r="H15" s="132"/>
      <c r="I15" s="142"/>
      <c r="J15" s="159"/>
      <c r="K15" s="272"/>
      <c r="L15" s="160"/>
      <c r="M15" s="351"/>
      <c r="N15" s="161"/>
      <c r="O15" s="269"/>
      <c r="P15" s="160"/>
      <c r="Q15" s="352"/>
      <c r="R15" s="162"/>
      <c r="S15" s="146"/>
      <c r="T15" s="146"/>
      <c r="U15" s="335"/>
      <c r="V15" s="163"/>
      <c r="W15" s="139" t="e">
        <f t="shared" si="2"/>
        <v>#VALUE!</v>
      </c>
      <c r="X15" s="84"/>
      <c r="Y15" s="84"/>
      <c r="Z15" s="141" t="s">
        <v>208</v>
      </c>
      <c r="AA15" s="141">
        <f>COUNTIFS(J9:J45,7,L9:L45,"M")</f>
        <v>0</v>
      </c>
      <c r="AB15" s="141">
        <f t="shared" si="0"/>
        <v>0</v>
      </c>
      <c r="AC15" s="141" t="s">
        <v>208</v>
      </c>
      <c r="AD15" s="141">
        <f>COUNTIFS(N9:N45,7,P9:P45,"M")</f>
        <v>0</v>
      </c>
      <c r="AE15" s="141">
        <f t="shared" si="1"/>
        <v>0</v>
      </c>
      <c r="AF15" s="33"/>
    </row>
    <row r="16" spans="1:32" ht="31.5" x14ac:dyDescent="0.25">
      <c r="A16" s="158">
        <v>7</v>
      </c>
      <c r="B16" s="130" t="s">
        <v>146</v>
      </c>
      <c r="C16" s="131" t="s">
        <v>147</v>
      </c>
      <c r="D16" s="91"/>
      <c r="E16" s="132"/>
      <c r="F16" s="62"/>
      <c r="G16" s="142"/>
      <c r="H16" s="132"/>
      <c r="I16" s="142"/>
      <c r="J16" s="159"/>
      <c r="K16" s="272"/>
      <c r="L16" s="160"/>
      <c r="M16" s="351"/>
      <c r="N16" s="161"/>
      <c r="O16" s="269"/>
      <c r="P16" s="160"/>
      <c r="Q16" s="352"/>
      <c r="R16" s="162"/>
      <c r="S16" s="146"/>
      <c r="T16" s="146"/>
      <c r="U16" s="335"/>
      <c r="V16" s="163"/>
      <c r="W16" s="139" t="e">
        <f t="shared" si="2"/>
        <v>#VALUE!</v>
      </c>
      <c r="X16" s="84"/>
      <c r="Y16" s="84"/>
      <c r="Z16" s="141" t="s">
        <v>209</v>
      </c>
      <c r="AA16" s="141">
        <f>COUNTIFS(J9:J45,8,L9:L45,"M")</f>
        <v>0</v>
      </c>
      <c r="AB16" s="141">
        <f t="shared" si="0"/>
        <v>0</v>
      </c>
      <c r="AC16" s="141" t="s">
        <v>209</v>
      </c>
      <c r="AD16" s="141">
        <f>COUNTIFS(N9:N45,8,P9:P45,"M")</f>
        <v>0</v>
      </c>
      <c r="AE16" s="141">
        <f t="shared" si="1"/>
        <v>0</v>
      </c>
      <c r="AF16" s="33"/>
    </row>
    <row r="17" spans="1:32" ht="45" x14ac:dyDescent="0.25">
      <c r="A17" s="158">
        <v>8</v>
      </c>
      <c r="B17" s="130" t="s">
        <v>148</v>
      </c>
      <c r="C17" s="131" t="s">
        <v>149</v>
      </c>
      <c r="D17" s="91"/>
      <c r="E17" s="132"/>
      <c r="F17" s="62"/>
      <c r="G17" s="142"/>
      <c r="H17" s="132"/>
      <c r="I17" s="142"/>
      <c r="J17" s="261"/>
      <c r="K17" s="273"/>
      <c r="L17" s="59"/>
      <c r="M17" s="346"/>
      <c r="N17" s="147"/>
      <c r="O17" s="270"/>
      <c r="P17" s="59"/>
      <c r="Q17" s="344"/>
      <c r="R17" s="162"/>
      <c r="S17" s="146"/>
      <c r="T17" s="146"/>
      <c r="U17" s="334"/>
      <c r="V17" s="163"/>
      <c r="W17" s="139" t="e">
        <f t="shared" si="2"/>
        <v>#VALUE!</v>
      </c>
      <c r="X17" s="84"/>
      <c r="Y17" s="84"/>
      <c r="Z17" s="33"/>
      <c r="AA17" s="33"/>
      <c r="AB17" s="33"/>
      <c r="AC17" s="33"/>
      <c r="AD17" s="33"/>
      <c r="AE17" s="33"/>
      <c r="AF17" s="33"/>
    </row>
    <row r="18" spans="1:32" ht="20.25" x14ac:dyDescent="0.25">
      <c r="A18" s="148"/>
      <c r="B18" s="149"/>
      <c r="C18" s="164" t="s">
        <v>150</v>
      </c>
      <c r="D18" s="152"/>
      <c r="E18" s="151"/>
      <c r="F18" s="152"/>
      <c r="G18" s="152"/>
      <c r="H18" s="151"/>
      <c r="I18" s="152"/>
      <c r="J18" s="153"/>
      <c r="K18" s="153"/>
      <c r="L18" s="153"/>
      <c r="M18" s="153"/>
      <c r="N18" s="153"/>
      <c r="O18" s="153"/>
      <c r="P18" s="153"/>
      <c r="Q18" s="153"/>
      <c r="R18" s="153"/>
      <c r="S18" s="153"/>
      <c r="T18" s="153"/>
      <c r="U18" s="153"/>
      <c r="V18" s="154"/>
      <c r="W18" s="84"/>
      <c r="X18" s="84"/>
      <c r="Y18" s="84"/>
      <c r="Z18" s="33"/>
      <c r="AA18" s="33"/>
      <c r="AB18" s="33"/>
      <c r="AC18" s="33"/>
      <c r="AD18" s="33"/>
      <c r="AE18" s="33"/>
      <c r="AF18" s="33"/>
    </row>
    <row r="19" spans="1:32" ht="30" x14ac:dyDescent="0.25">
      <c r="A19" s="60">
        <v>9</v>
      </c>
      <c r="B19" s="130" t="s">
        <v>151</v>
      </c>
      <c r="C19" s="131" t="s">
        <v>152</v>
      </c>
      <c r="D19" s="91"/>
      <c r="E19" s="132"/>
      <c r="F19" s="62"/>
      <c r="G19" s="142"/>
      <c r="H19" s="132"/>
      <c r="I19" s="142"/>
      <c r="J19" s="155"/>
      <c r="K19" s="271"/>
      <c r="L19" s="156"/>
      <c r="M19" s="345"/>
      <c r="N19" s="157"/>
      <c r="O19" s="268"/>
      <c r="P19" s="156"/>
      <c r="Q19" s="343"/>
      <c r="R19" s="146"/>
      <c r="S19" s="146"/>
      <c r="T19" s="146"/>
      <c r="U19" s="333"/>
      <c r="V19" s="61"/>
      <c r="W19" s="139" t="e">
        <f t="shared" ref="W19:W20" si="3">CONCATENATE(IF(AND(E19="M",H19="M"),6.52,),IF(AND(E19="P",H19="P"),3.26,),IF(AND(E19="D",H19="D"),0,),IF(AND(E19="M",H19="P"),4.89,),IF(AND(E19="M",H19="D"),3.26,),IF(AND(E19="P",H19="M"),4.89,),IF(AND(E19="P",H19="D"),1.63,),IF(AND(E19="D",H19="M"),3.26,),IF(AND(E19="D",H19="P"),1.63,))+0</f>
        <v>#VALUE!</v>
      </c>
      <c r="X19" s="84"/>
      <c r="Y19" s="84"/>
      <c r="Z19" s="33"/>
      <c r="AA19" s="33"/>
      <c r="AB19" s="33"/>
      <c r="AC19" s="33"/>
      <c r="AD19" s="33"/>
      <c r="AE19" s="33"/>
      <c r="AF19" s="33"/>
    </row>
    <row r="20" spans="1:32" x14ac:dyDescent="0.25">
      <c r="A20" s="60">
        <v>10</v>
      </c>
      <c r="B20" s="130" t="s">
        <v>153</v>
      </c>
      <c r="C20" s="131" t="s">
        <v>154</v>
      </c>
      <c r="D20" s="91"/>
      <c r="E20" s="132"/>
      <c r="F20" s="62"/>
      <c r="G20" s="142"/>
      <c r="H20" s="132"/>
      <c r="I20" s="142"/>
      <c r="J20" s="261"/>
      <c r="K20" s="273"/>
      <c r="L20" s="59"/>
      <c r="M20" s="346"/>
      <c r="N20" s="147"/>
      <c r="O20" s="270"/>
      <c r="P20" s="59"/>
      <c r="Q20" s="344"/>
      <c r="R20" s="146"/>
      <c r="S20" s="146"/>
      <c r="T20" s="146"/>
      <c r="U20" s="334"/>
      <c r="V20" s="61"/>
      <c r="W20" s="139" t="e">
        <f t="shared" si="3"/>
        <v>#VALUE!</v>
      </c>
      <c r="X20" s="84"/>
      <c r="Y20" s="84"/>
      <c r="Z20" s="33"/>
      <c r="AA20" s="33"/>
      <c r="AB20" s="33"/>
      <c r="AC20" s="33"/>
      <c r="AD20" s="33"/>
      <c r="AE20" s="33"/>
      <c r="AF20" s="33"/>
    </row>
    <row r="21" spans="1:32" ht="20.25" x14ac:dyDescent="0.25">
      <c r="A21" s="165" t="s">
        <v>155</v>
      </c>
      <c r="B21" s="166"/>
      <c r="C21" s="167"/>
      <c r="D21" s="32"/>
      <c r="E21" s="116"/>
      <c r="F21" s="32"/>
      <c r="G21" s="32"/>
      <c r="H21" s="116"/>
      <c r="I21" s="32"/>
      <c r="J21" s="168"/>
      <c r="K21" s="168"/>
      <c r="L21" s="168"/>
      <c r="M21" s="168"/>
      <c r="N21" s="168"/>
      <c r="O21" s="168"/>
      <c r="P21" s="168"/>
      <c r="Q21" s="168"/>
      <c r="R21" s="117"/>
      <c r="S21" s="117"/>
      <c r="T21" s="117"/>
      <c r="U21" s="121"/>
      <c r="V21" s="117"/>
      <c r="W21" s="84"/>
      <c r="X21" s="84"/>
      <c r="Y21" s="84"/>
      <c r="Z21" s="33"/>
      <c r="AA21" s="33"/>
      <c r="AB21" s="33"/>
      <c r="AC21" s="33"/>
      <c r="AD21" s="33"/>
      <c r="AE21" s="33"/>
      <c r="AF21" s="33"/>
    </row>
    <row r="22" spans="1:32" ht="20.25" x14ac:dyDescent="0.25">
      <c r="A22" s="169"/>
      <c r="B22" s="149"/>
      <c r="C22" s="170" t="s">
        <v>156</v>
      </c>
      <c r="D22" s="170"/>
      <c r="E22" s="170"/>
      <c r="F22" s="170"/>
      <c r="G22" s="152"/>
      <c r="H22" s="170"/>
      <c r="I22" s="152"/>
      <c r="J22" s="153"/>
      <c r="K22" s="153"/>
      <c r="L22" s="171"/>
      <c r="M22" s="153"/>
      <c r="N22" s="153"/>
      <c r="O22" s="153"/>
      <c r="P22" s="171"/>
      <c r="Q22" s="153"/>
      <c r="R22" s="153"/>
      <c r="S22" s="153"/>
      <c r="T22" s="153"/>
      <c r="U22" s="153"/>
      <c r="V22" s="154"/>
      <c r="W22" s="84"/>
      <c r="X22" s="84"/>
      <c r="Y22" s="84"/>
      <c r="Z22" s="33"/>
      <c r="AA22" s="33"/>
      <c r="AB22" s="33"/>
      <c r="AC22" s="33"/>
      <c r="AD22" s="33"/>
      <c r="AE22" s="33"/>
      <c r="AF22" s="33"/>
    </row>
    <row r="23" spans="1:32" ht="45" x14ac:dyDescent="0.25">
      <c r="A23" s="60">
        <v>11</v>
      </c>
      <c r="B23" s="130" t="s">
        <v>157</v>
      </c>
      <c r="C23" s="131" t="s">
        <v>158</v>
      </c>
      <c r="D23" s="91"/>
      <c r="E23" s="132"/>
      <c r="F23" s="62"/>
      <c r="G23" s="142"/>
      <c r="H23" s="132"/>
      <c r="I23" s="142"/>
      <c r="J23" s="172"/>
      <c r="K23" s="271"/>
      <c r="L23" s="173"/>
      <c r="M23" s="345"/>
      <c r="N23" s="174"/>
      <c r="O23" s="268"/>
      <c r="P23" s="173"/>
      <c r="Q23" s="343"/>
      <c r="R23" s="175"/>
      <c r="S23" s="176"/>
      <c r="T23" s="176"/>
      <c r="U23" s="333"/>
      <c r="V23" s="61"/>
      <c r="W23" s="139" t="e">
        <f t="shared" ref="W23:W27" si="4">CONCATENATE(IF(AND(E23="M",H23="M"),6.52,),IF(AND(E23="P",H23="P"),3.26,),IF(AND(E23="D",H23="D"),0,),IF(AND(E23="M",H23="P"),4.89,),IF(AND(E23="M",H23="D"),3.26,),IF(AND(E23="P",H23="M"),4.89,),IF(AND(E23="P",H23="D"),1.63,),IF(AND(E23="D",H23="M"),3.26,),IF(AND(E23="D",H23="P"),1.63,))+0</f>
        <v>#VALUE!</v>
      </c>
      <c r="X23" s="84"/>
      <c r="Y23" s="84"/>
      <c r="Z23" s="33"/>
      <c r="AA23" s="33"/>
      <c r="AB23" s="33"/>
      <c r="AC23" s="33"/>
      <c r="AD23" s="33"/>
      <c r="AE23" s="33"/>
      <c r="AF23" s="33"/>
    </row>
    <row r="24" spans="1:32" ht="30" x14ac:dyDescent="0.25">
      <c r="A24" s="60">
        <v>12</v>
      </c>
      <c r="B24" s="130" t="s">
        <v>159</v>
      </c>
      <c r="C24" s="131" t="s">
        <v>160</v>
      </c>
      <c r="D24" s="91"/>
      <c r="E24" s="132"/>
      <c r="F24" s="62"/>
      <c r="G24" s="142"/>
      <c r="H24" s="132"/>
      <c r="I24" s="142"/>
      <c r="J24" s="177"/>
      <c r="K24" s="272"/>
      <c r="L24" s="178"/>
      <c r="M24" s="351"/>
      <c r="N24" s="179"/>
      <c r="O24" s="269"/>
      <c r="P24" s="178"/>
      <c r="Q24" s="352"/>
      <c r="R24" s="180"/>
      <c r="S24" s="176"/>
      <c r="T24" s="181"/>
      <c r="U24" s="335"/>
      <c r="V24" s="61"/>
      <c r="W24" s="139" t="e">
        <f t="shared" si="4"/>
        <v>#VALUE!</v>
      </c>
      <c r="X24" s="84"/>
      <c r="Y24" s="84"/>
      <c r="Z24" s="33"/>
      <c r="AA24" s="33"/>
      <c r="AB24" s="33"/>
      <c r="AC24" s="33"/>
      <c r="AD24" s="33"/>
      <c r="AE24" s="33"/>
      <c r="AF24" s="33"/>
    </row>
    <row r="25" spans="1:32" ht="45" x14ac:dyDescent="0.25">
      <c r="A25" s="60">
        <v>13</v>
      </c>
      <c r="B25" s="130" t="s">
        <v>161</v>
      </c>
      <c r="C25" s="131" t="s">
        <v>162</v>
      </c>
      <c r="D25" s="91"/>
      <c r="E25" s="132"/>
      <c r="F25" s="62"/>
      <c r="G25" s="142"/>
      <c r="H25" s="132"/>
      <c r="I25" s="142"/>
      <c r="J25" s="177"/>
      <c r="K25" s="272"/>
      <c r="L25" s="178"/>
      <c r="M25" s="351"/>
      <c r="N25" s="179"/>
      <c r="O25" s="269"/>
      <c r="P25" s="178"/>
      <c r="Q25" s="352"/>
      <c r="R25" s="180"/>
      <c r="S25" s="176"/>
      <c r="T25" s="176"/>
      <c r="U25" s="335"/>
      <c r="V25" s="61"/>
      <c r="W25" s="139" t="e">
        <f t="shared" si="4"/>
        <v>#VALUE!</v>
      </c>
      <c r="X25" s="84"/>
      <c r="Y25" s="84"/>
      <c r="Z25" s="33"/>
      <c r="AA25" s="33"/>
      <c r="AB25" s="33"/>
      <c r="AC25" s="33"/>
      <c r="AD25" s="33"/>
      <c r="AE25" s="33"/>
      <c r="AF25" s="33"/>
    </row>
    <row r="26" spans="1:32" ht="45" x14ac:dyDescent="0.25">
      <c r="A26" s="60">
        <v>14</v>
      </c>
      <c r="B26" s="130" t="s">
        <v>163</v>
      </c>
      <c r="C26" s="131" t="s">
        <v>164</v>
      </c>
      <c r="D26" s="91"/>
      <c r="E26" s="132"/>
      <c r="F26" s="62"/>
      <c r="G26" s="142"/>
      <c r="H26" s="132"/>
      <c r="I26" s="142"/>
      <c r="J26" s="177"/>
      <c r="K26" s="272"/>
      <c r="L26" s="178"/>
      <c r="M26" s="351"/>
      <c r="N26" s="179"/>
      <c r="O26" s="269"/>
      <c r="P26" s="178"/>
      <c r="Q26" s="352"/>
      <c r="R26" s="162"/>
      <c r="S26" s="146"/>
      <c r="T26" s="146"/>
      <c r="U26" s="335"/>
      <c r="V26" s="61"/>
      <c r="W26" s="139" t="e">
        <f t="shared" si="4"/>
        <v>#VALUE!</v>
      </c>
      <c r="X26" s="84"/>
      <c r="Y26" s="84"/>
      <c r="Z26" s="33"/>
      <c r="AA26" s="33"/>
      <c r="AB26" s="33"/>
      <c r="AC26" s="33"/>
      <c r="AD26" s="33"/>
      <c r="AE26" s="33"/>
      <c r="AF26" s="33"/>
    </row>
    <row r="27" spans="1:32" x14ac:dyDescent="0.25">
      <c r="A27" s="60">
        <v>15</v>
      </c>
      <c r="B27" s="130" t="s">
        <v>165</v>
      </c>
      <c r="C27" s="131" t="s">
        <v>166</v>
      </c>
      <c r="D27" s="91"/>
      <c r="E27" s="132"/>
      <c r="F27" s="62"/>
      <c r="G27" s="142"/>
      <c r="H27" s="132"/>
      <c r="I27" s="142"/>
      <c r="J27" s="261"/>
      <c r="K27" s="272"/>
      <c r="L27" s="59"/>
      <c r="M27" s="351"/>
      <c r="N27" s="147"/>
      <c r="O27" s="269"/>
      <c r="P27" s="59"/>
      <c r="Q27" s="352"/>
      <c r="R27" s="182"/>
      <c r="S27" s="183"/>
      <c r="T27" s="146"/>
      <c r="U27" s="334"/>
      <c r="V27" s="61"/>
      <c r="W27" s="139" t="e">
        <f t="shared" si="4"/>
        <v>#VALUE!</v>
      </c>
      <c r="X27" s="84"/>
      <c r="Y27" s="84"/>
      <c r="Z27" s="33"/>
      <c r="AA27" s="33"/>
      <c r="AB27" s="33"/>
      <c r="AC27" s="33"/>
      <c r="AD27" s="33"/>
      <c r="AE27" s="33"/>
      <c r="AF27" s="33"/>
    </row>
    <row r="28" spans="1:32" ht="20.25" x14ac:dyDescent="0.25">
      <c r="A28" s="184" t="s">
        <v>167</v>
      </c>
      <c r="B28" s="185"/>
      <c r="C28" s="186"/>
      <c r="D28" s="187"/>
      <c r="E28" s="188"/>
      <c r="F28" s="187"/>
      <c r="G28" s="187"/>
      <c r="H28" s="188"/>
      <c r="I28" s="187"/>
      <c r="J28" s="168"/>
      <c r="K28" s="168"/>
      <c r="L28" s="168"/>
      <c r="M28" s="168"/>
      <c r="N28" s="168"/>
      <c r="O28" s="168"/>
      <c r="P28" s="168"/>
      <c r="Q28" s="168"/>
      <c r="R28" s="117"/>
      <c r="S28" s="117"/>
      <c r="T28" s="117"/>
      <c r="U28" s="121"/>
      <c r="V28" s="117"/>
      <c r="W28" s="84"/>
      <c r="X28" s="84"/>
      <c r="Y28" s="84"/>
      <c r="Z28" s="33"/>
      <c r="AA28" s="33"/>
      <c r="AB28" s="33"/>
      <c r="AC28" s="33"/>
      <c r="AD28" s="33"/>
      <c r="AE28" s="33"/>
      <c r="AF28" s="33"/>
    </row>
    <row r="29" spans="1:32" ht="20.25" x14ac:dyDescent="0.25">
      <c r="A29" s="189"/>
      <c r="B29" s="190"/>
      <c r="C29" s="123" t="s">
        <v>168</v>
      </c>
      <c r="D29" s="191"/>
      <c r="E29" s="192"/>
      <c r="F29" s="191"/>
      <c r="G29" s="191"/>
      <c r="H29" s="192"/>
      <c r="I29" s="191"/>
      <c r="J29" s="193"/>
      <c r="K29" s="193"/>
      <c r="L29" s="194"/>
      <c r="M29" s="193"/>
      <c r="N29" s="193"/>
      <c r="O29" s="193"/>
      <c r="P29" s="194"/>
      <c r="Q29" s="193"/>
      <c r="R29" s="194"/>
      <c r="S29" s="194"/>
      <c r="T29" s="194"/>
      <c r="U29" s="194"/>
      <c r="V29" s="195"/>
      <c r="W29" s="84"/>
      <c r="X29" s="84"/>
      <c r="Y29" s="84"/>
      <c r="Z29" s="33"/>
      <c r="AA29" s="33"/>
      <c r="AB29" s="33"/>
      <c r="AC29" s="33"/>
      <c r="AD29" s="33"/>
      <c r="AE29" s="33"/>
      <c r="AF29" s="33"/>
    </row>
    <row r="30" spans="1:32" ht="60" x14ac:dyDescent="0.25">
      <c r="A30" s="57">
        <v>16</v>
      </c>
      <c r="B30" s="196" t="s">
        <v>169</v>
      </c>
      <c r="C30" s="197" t="s">
        <v>170</v>
      </c>
      <c r="D30" s="91"/>
      <c r="E30" s="132"/>
      <c r="F30" s="62"/>
      <c r="G30" s="142"/>
      <c r="H30" s="132"/>
      <c r="I30" s="142"/>
      <c r="J30" s="261"/>
      <c r="K30" s="274"/>
      <c r="L30" s="59"/>
      <c r="M30" s="198"/>
      <c r="N30" s="147"/>
      <c r="O30" s="277"/>
      <c r="P30" s="59"/>
      <c r="Q30" s="199"/>
      <c r="R30" s="146"/>
      <c r="S30" s="146"/>
      <c r="T30" s="146"/>
      <c r="U30" s="200"/>
      <c r="V30" s="61"/>
      <c r="W30" s="139" t="e">
        <f>CONCATENATE(IF(AND(E30="M",H30="M"),6.52,),IF(AND(E30="P",H30="P"),3.26,),IF(AND(E30="D",H30="D"),0,),IF(AND(E30="M",H30="P"),4.89,),IF(AND(E30="M",H30="D"),3.26,),IF(AND(E30="P",H30="M"),4.89,),IF(AND(E30="P",H30="D"),1.63,),IF(AND(E30="D",H30="M"),3.26,),IF(AND(E30="D",H30="P"),1.63,))+0</f>
        <v>#VALUE!</v>
      </c>
      <c r="X30" s="84"/>
      <c r="Y30" s="84"/>
      <c r="Z30" s="33"/>
      <c r="AA30" s="33"/>
      <c r="AB30" s="33"/>
      <c r="AC30" s="33"/>
      <c r="AD30" s="33"/>
      <c r="AE30" s="33"/>
      <c r="AF30" s="33"/>
    </row>
    <row r="31" spans="1:32" ht="20.25" x14ac:dyDescent="0.25">
      <c r="A31" s="184" t="s">
        <v>171</v>
      </c>
      <c r="B31" s="185"/>
      <c r="C31" s="186"/>
      <c r="D31" s="187"/>
      <c r="E31" s="188"/>
      <c r="F31" s="187"/>
      <c r="G31" s="187"/>
      <c r="H31" s="188"/>
      <c r="I31" s="187"/>
      <c r="J31" s="168"/>
      <c r="K31" s="168"/>
      <c r="L31" s="168"/>
      <c r="M31" s="168"/>
      <c r="N31" s="168"/>
      <c r="O31" s="168"/>
      <c r="P31" s="168"/>
      <c r="Q31" s="168"/>
      <c r="R31" s="117"/>
      <c r="S31" s="117"/>
      <c r="T31" s="117"/>
      <c r="U31" s="121"/>
      <c r="V31" s="117"/>
      <c r="W31" s="84"/>
      <c r="X31" s="84"/>
      <c r="Y31" s="84"/>
      <c r="Z31" s="33"/>
      <c r="AA31" s="33"/>
      <c r="AB31" s="33"/>
      <c r="AC31" s="33"/>
      <c r="AD31" s="33"/>
      <c r="AE31" s="33"/>
      <c r="AF31" s="33"/>
    </row>
    <row r="32" spans="1:32" ht="20.25" x14ac:dyDescent="0.25">
      <c r="A32" s="201"/>
      <c r="B32" s="202"/>
      <c r="C32" s="170" t="s">
        <v>172</v>
      </c>
      <c r="D32" s="191"/>
      <c r="E32" s="192"/>
      <c r="F32" s="191"/>
      <c r="G32" s="191"/>
      <c r="H32" s="192"/>
      <c r="I32" s="191"/>
      <c r="J32" s="203"/>
      <c r="K32" s="203"/>
      <c r="L32" s="203"/>
      <c r="M32" s="203"/>
      <c r="N32" s="203"/>
      <c r="O32" s="203"/>
      <c r="P32" s="203"/>
      <c r="Q32" s="203"/>
      <c r="R32" s="203"/>
      <c r="S32" s="203"/>
      <c r="T32" s="203"/>
      <c r="U32" s="203"/>
      <c r="V32" s="204"/>
      <c r="W32" s="84"/>
      <c r="X32" s="84"/>
      <c r="Y32" s="84"/>
      <c r="Z32" s="33"/>
      <c r="AA32" s="33"/>
      <c r="AB32" s="33"/>
      <c r="AC32" s="33"/>
      <c r="AD32" s="33"/>
      <c r="AE32" s="33"/>
      <c r="AF32" s="33"/>
    </row>
    <row r="33" spans="1:32" ht="30" x14ac:dyDescent="0.25">
      <c r="A33" s="60">
        <v>17</v>
      </c>
      <c r="B33" s="129" t="s">
        <v>173</v>
      </c>
      <c r="C33" s="131" t="s">
        <v>174</v>
      </c>
      <c r="D33" s="91"/>
      <c r="E33" s="132"/>
      <c r="F33" s="62"/>
      <c r="G33" s="142"/>
      <c r="H33" s="132"/>
      <c r="I33" s="142"/>
      <c r="J33" s="205"/>
      <c r="K33" s="271"/>
      <c r="L33" s="206"/>
      <c r="M33" s="348"/>
      <c r="N33" s="207"/>
      <c r="O33" s="268"/>
      <c r="P33" s="206"/>
      <c r="Q33" s="340"/>
      <c r="R33" s="146"/>
      <c r="S33" s="146"/>
      <c r="T33" s="146"/>
      <c r="U33" s="333"/>
      <c r="V33" s="61"/>
      <c r="W33" s="139" t="e">
        <f t="shared" ref="W33:W34" si="5">CONCATENATE(IF(AND(E33="M",H33="M"),6.52,),IF(AND(E33="P",H33="P"),3.26,),IF(AND(E33="D",H33="D"),0,),IF(AND(E33="M",H33="P"),4.89,),IF(AND(E33="M",H33="D"),3.26,),IF(AND(E33="P",H33="M"),4.89,),IF(AND(E33="P",H33="D"),1.63,),IF(AND(E33="D",H33="M"),3.26,),IF(AND(E33="D",H33="P"),1.63,))+0</f>
        <v>#VALUE!</v>
      </c>
      <c r="X33" s="84"/>
      <c r="Y33" s="84"/>
      <c r="Z33" s="33"/>
      <c r="AA33" s="33"/>
      <c r="AB33" s="33"/>
      <c r="AC33" s="33"/>
      <c r="AD33" s="33"/>
      <c r="AE33" s="33"/>
      <c r="AF33" s="33"/>
    </row>
    <row r="34" spans="1:32" ht="45" x14ac:dyDescent="0.25">
      <c r="A34" s="60">
        <v>18</v>
      </c>
      <c r="B34" s="129" t="s">
        <v>175</v>
      </c>
      <c r="C34" s="131" t="s">
        <v>176</v>
      </c>
      <c r="D34" s="91"/>
      <c r="E34" s="132"/>
      <c r="F34" s="62"/>
      <c r="G34" s="142"/>
      <c r="H34" s="132"/>
      <c r="I34" s="208"/>
      <c r="J34" s="261"/>
      <c r="K34" s="273"/>
      <c r="L34" s="59"/>
      <c r="M34" s="350"/>
      <c r="N34" s="147"/>
      <c r="O34" s="270"/>
      <c r="P34" s="59"/>
      <c r="Q34" s="342"/>
      <c r="R34" s="209"/>
      <c r="S34" s="209"/>
      <c r="T34" s="209"/>
      <c r="U34" s="334"/>
      <c r="V34" s="66"/>
      <c r="W34" s="139" t="e">
        <f t="shared" si="5"/>
        <v>#VALUE!</v>
      </c>
      <c r="X34" s="84"/>
      <c r="Y34" s="84"/>
      <c r="Z34" s="33"/>
      <c r="AA34" s="33"/>
      <c r="AB34" s="33"/>
      <c r="AC34" s="33"/>
      <c r="AD34" s="33"/>
      <c r="AE34" s="33"/>
      <c r="AF34" s="33"/>
    </row>
    <row r="35" spans="1:32" ht="20.25" x14ac:dyDescent="0.25">
      <c r="A35" s="201"/>
      <c r="B35" s="202"/>
      <c r="C35" s="170" t="s">
        <v>177</v>
      </c>
      <c r="D35" s="191"/>
      <c r="E35" s="192"/>
      <c r="F35" s="191"/>
      <c r="G35" s="191"/>
      <c r="H35" s="192"/>
      <c r="I35" s="191"/>
      <c r="J35" s="203"/>
      <c r="K35" s="210"/>
      <c r="L35" s="211"/>
      <c r="M35" s="212"/>
      <c r="N35" s="203"/>
      <c r="O35" s="210"/>
      <c r="P35" s="211"/>
      <c r="Q35" s="212"/>
      <c r="R35" s="213"/>
      <c r="S35" s="213"/>
      <c r="T35" s="213"/>
      <c r="U35" s="213"/>
      <c r="V35" s="214"/>
      <c r="W35" s="84"/>
      <c r="X35" s="84"/>
      <c r="Y35" s="84"/>
      <c r="Z35" s="33"/>
      <c r="AA35" s="33"/>
      <c r="AB35" s="33"/>
      <c r="AC35" s="33"/>
      <c r="AD35" s="33"/>
      <c r="AE35" s="33"/>
      <c r="AF35" s="33"/>
    </row>
    <row r="36" spans="1:32" ht="30" x14ac:dyDescent="0.25">
      <c r="A36" s="60">
        <v>19</v>
      </c>
      <c r="B36" s="129" t="s">
        <v>178</v>
      </c>
      <c r="C36" s="131" t="s">
        <v>179</v>
      </c>
      <c r="D36" s="91"/>
      <c r="E36" s="132"/>
      <c r="F36" s="62"/>
      <c r="G36" s="142"/>
      <c r="H36" s="132"/>
      <c r="I36" s="215"/>
      <c r="J36" s="261"/>
      <c r="K36" s="275"/>
      <c r="L36" s="59"/>
      <c r="M36" s="143"/>
      <c r="N36" s="147"/>
      <c r="O36" s="276"/>
      <c r="P36" s="59"/>
      <c r="Q36" s="145"/>
      <c r="R36" s="138"/>
      <c r="S36" s="138"/>
      <c r="T36" s="138"/>
      <c r="U36" s="216"/>
      <c r="V36" s="58"/>
      <c r="W36" s="139" t="e">
        <f>CONCATENATE(IF(AND(E36="M",H36="M"),6.52,),IF(AND(E36="P",H36="P"),3.26,),IF(AND(E36="D",H36="D"),0,),IF(AND(E36="M",H36="P"),4.89,),IF(AND(E36="M",H36="D"),3.26,),IF(AND(E36="P",H36="M"),4.89,),IF(AND(E36="P",H36="D"),1.63,),IF(AND(E36="D",H36="M"),3.26,),IF(AND(E36="D",H36="P"),1.63,))+0</f>
        <v>#VALUE!</v>
      </c>
      <c r="X36" s="84"/>
      <c r="Y36" s="84"/>
      <c r="Z36" s="33"/>
      <c r="AA36" s="33"/>
      <c r="AB36" s="33"/>
      <c r="AC36" s="33"/>
      <c r="AD36" s="33"/>
      <c r="AE36" s="33"/>
      <c r="AF36" s="33"/>
    </row>
    <row r="37" spans="1:32" ht="20.25" x14ac:dyDescent="0.25">
      <c r="A37" s="184" t="s">
        <v>180</v>
      </c>
      <c r="B37" s="185"/>
      <c r="C37" s="186"/>
      <c r="D37" s="187"/>
      <c r="E37" s="188"/>
      <c r="F37" s="187"/>
      <c r="G37" s="187"/>
      <c r="H37" s="188"/>
      <c r="I37" s="187"/>
      <c r="J37" s="168"/>
      <c r="K37" s="217"/>
      <c r="L37" s="168"/>
      <c r="M37" s="218"/>
      <c r="N37" s="168"/>
      <c r="O37" s="217"/>
      <c r="P37" s="168"/>
      <c r="Q37" s="218"/>
      <c r="R37" s="219"/>
      <c r="S37" s="219"/>
      <c r="T37" s="219"/>
      <c r="U37" s="220"/>
      <c r="V37" s="219"/>
      <c r="W37" s="84"/>
      <c r="X37" s="84"/>
      <c r="Y37" s="84"/>
      <c r="Z37" s="33"/>
      <c r="AA37" s="33"/>
      <c r="AB37" s="33"/>
      <c r="AC37" s="33"/>
      <c r="AD37" s="33"/>
      <c r="AE37" s="33"/>
      <c r="AF37" s="33"/>
    </row>
    <row r="38" spans="1:32" ht="20.25" x14ac:dyDescent="0.25">
      <c r="A38" s="201"/>
      <c r="B38" s="202"/>
      <c r="C38" s="170" t="s">
        <v>181</v>
      </c>
      <c r="D38" s="191"/>
      <c r="E38" s="192"/>
      <c r="F38" s="191"/>
      <c r="G38" s="191"/>
      <c r="H38" s="192"/>
      <c r="I38" s="191"/>
      <c r="J38" s="203"/>
      <c r="K38" s="210"/>
      <c r="L38" s="211"/>
      <c r="M38" s="212"/>
      <c r="N38" s="203"/>
      <c r="O38" s="210"/>
      <c r="P38" s="211"/>
      <c r="Q38" s="212"/>
      <c r="R38" s="213"/>
      <c r="S38" s="213"/>
      <c r="T38" s="213"/>
      <c r="U38" s="213"/>
      <c r="V38" s="214"/>
      <c r="W38" s="84"/>
      <c r="X38" s="84"/>
      <c r="Y38" s="84"/>
      <c r="Z38" s="33"/>
      <c r="AA38" s="33"/>
      <c r="AB38" s="33"/>
      <c r="AC38" s="33"/>
      <c r="AD38" s="33"/>
      <c r="AE38" s="33"/>
      <c r="AF38" s="33"/>
    </row>
    <row r="39" spans="1:32" ht="45" x14ac:dyDescent="0.25">
      <c r="A39" s="60">
        <v>20</v>
      </c>
      <c r="B39" s="129" t="s">
        <v>182</v>
      </c>
      <c r="C39" s="131" t="s">
        <v>183</v>
      </c>
      <c r="D39" s="91"/>
      <c r="E39" s="132"/>
      <c r="F39" s="62"/>
      <c r="G39" s="142"/>
      <c r="H39" s="132"/>
      <c r="I39" s="142"/>
      <c r="J39" s="221"/>
      <c r="K39" s="271"/>
      <c r="L39" s="222"/>
      <c r="M39" s="348"/>
      <c r="N39" s="223"/>
      <c r="O39" s="268"/>
      <c r="P39" s="222"/>
      <c r="Q39" s="340"/>
      <c r="R39" s="138"/>
      <c r="S39" s="138"/>
      <c r="T39" s="138"/>
      <c r="U39" s="333"/>
      <c r="V39" s="58"/>
      <c r="W39" s="139" t="e">
        <f t="shared" ref="W39:W41" si="6">CONCATENATE(IF(AND(E39="M",H39="M"),6.52,),IF(AND(E39="P",H39="P"),3.26,),IF(AND(E39="D",H39="D"),0,),IF(AND(E39="M",H39="P"),4.89,),IF(AND(E39="M",H39="D"),3.26,),IF(AND(E39="P",H39="M"),4.89,),IF(AND(E39="P",H39="D"),1.63,),IF(AND(E39="D",H39="M"),3.26,),IF(AND(E39="D",H39="P"),1.63,))+0</f>
        <v>#VALUE!</v>
      </c>
      <c r="X39" s="84"/>
      <c r="Y39" s="84"/>
      <c r="Z39" s="33"/>
      <c r="AA39" s="33"/>
      <c r="AB39" s="33"/>
      <c r="AC39" s="33"/>
      <c r="AD39" s="33"/>
      <c r="AE39" s="33"/>
      <c r="AF39" s="33"/>
    </row>
    <row r="40" spans="1:32" x14ac:dyDescent="0.25">
      <c r="A40" s="60">
        <v>21</v>
      </c>
      <c r="B40" s="129" t="s">
        <v>184</v>
      </c>
      <c r="C40" s="131" t="s">
        <v>185</v>
      </c>
      <c r="D40" s="91"/>
      <c r="E40" s="132"/>
      <c r="F40" s="62"/>
      <c r="G40" s="142"/>
      <c r="H40" s="132"/>
      <c r="I40" s="142"/>
      <c r="J40" s="221"/>
      <c r="K40" s="272"/>
      <c r="L40" s="222"/>
      <c r="M40" s="349"/>
      <c r="N40" s="223"/>
      <c r="O40" s="269"/>
      <c r="P40" s="222"/>
      <c r="Q40" s="341"/>
      <c r="R40" s="146"/>
      <c r="S40" s="146"/>
      <c r="T40" s="146"/>
      <c r="U40" s="335"/>
      <c r="V40" s="61"/>
      <c r="W40" s="139" t="e">
        <f t="shared" si="6"/>
        <v>#VALUE!</v>
      </c>
      <c r="X40" s="84"/>
      <c r="Y40" s="84"/>
      <c r="Z40" s="33"/>
      <c r="AA40" s="33"/>
      <c r="AB40" s="33"/>
      <c r="AC40" s="33"/>
      <c r="AD40" s="33"/>
      <c r="AE40" s="33"/>
      <c r="AF40" s="33"/>
    </row>
    <row r="41" spans="1:32" x14ac:dyDescent="0.25">
      <c r="A41" s="60">
        <v>22</v>
      </c>
      <c r="B41" s="129" t="s">
        <v>186</v>
      </c>
      <c r="C41" s="131" t="s">
        <v>187</v>
      </c>
      <c r="D41" s="91"/>
      <c r="E41" s="132"/>
      <c r="F41" s="62"/>
      <c r="G41" s="142"/>
      <c r="H41" s="132"/>
      <c r="I41" s="142"/>
      <c r="J41" s="261"/>
      <c r="K41" s="273"/>
      <c r="L41" s="59"/>
      <c r="M41" s="350"/>
      <c r="N41" s="147"/>
      <c r="O41" s="270"/>
      <c r="P41" s="59"/>
      <c r="Q41" s="342"/>
      <c r="R41" s="209"/>
      <c r="S41" s="209"/>
      <c r="T41" s="209"/>
      <c r="U41" s="334"/>
      <c r="V41" s="66"/>
      <c r="W41" s="139" t="e">
        <f t="shared" si="6"/>
        <v>#VALUE!</v>
      </c>
      <c r="X41" s="84"/>
      <c r="Y41" s="84"/>
      <c r="Z41" s="33"/>
      <c r="AA41" s="33"/>
      <c r="AB41" s="33"/>
      <c r="AC41" s="33"/>
      <c r="AD41" s="33"/>
      <c r="AE41" s="33"/>
      <c r="AF41" s="33"/>
    </row>
    <row r="42" spans="1:32" ht="20.25" x14ac:dyDescent="0.25">
      <c r="A42" s="201"/>
      <c r="B42" s="202"/>
      <c r="C42" s="170" t="s">
        <v>188</v>
      </c>
      <c r="D42" s="191"/>
      <c r="E42" s="192"/>
      <c r="F42" s="191"/>
      <c r="G42" s="191"/>
      <c r="H42" s="192"/>
      <c r="I42" s="191"/>
      <c r="J42" s="203"/>
      <c r="K42" s="210"/>
      <c r="L42" s="211"/>
      <c r="M42" s="212"/>
      <c r="N42" s="203"/>
      <c r="O42" s="210"/>
      <c r="P42" s="211"/>
      <c r="Q42" s="212"/>
      <c r="R42" s="213"/>
      <c r="S42" s="213"/>
      <c r="T42" s="213"/>
      <c r="U42" s="213"/>
      <c r="V42" s="214"/>
      <c r="W42" s="84"/>
      <c r="X42" s="84"/>
      <c r="Y42" s="84"/>
      <c r="Z42" s="33"/>
      <c r="AA42" s="33"/>
      <c r="AB42" s="33"/>
      <c r="AC42" s="33"/>
      <c r="AD42" s="33"/>
      <c r="AE42" s="33"/>
      <c r="AF42" s="33"/>
    </row>
    <row r="43" spans="1:32" ht="60" x14ac:dyDescent="0.25">
      <c r="A43" s="60">
        <v>23</v>
      </c>
      <c r="B43" s="129" t="s">
        <v>189</v>
      </c>
      <c r="C43" s="131" t="s">
        <v>190</v>
      </c>
      <c r="D43" s="91"/>
      <c r="E43" s="132"/>
      <c r="F43" s="62"/>
      <c r="G43" s="142"/>
      <c r="H43" s="132"/>
      <c r="I43" s="142"/>
      <c r="J43" s="221"/>
      <c r="K43" s="271"/>
      <c r="L43" s="222"/>
      <c r="M43" s="348"/>
      <c r="N43" s="223"/>
      <c r="O43" s="268"/>
      <c r="P43" s="222"/>
      <c r="Q43" s="340"/>
      <c r="R43" s="138"/>
      <c r="S43" s="138"/>
      <c r="T43" s="138"/>
      <c r="U43" s="333"/>
      <c r="V43" s="58"/>
      <c r="W43" s="139" t="e">
        <f t="shared" ref="W43:W45" si="7">CONCATENATE(IF(AND(E43="M",H43="M"),6.52,),IF(AND(E43="P",H43="P"),3.26,),IF(AND(E43="D",H43="D"),0,),IF(AND(E43="M",H43="P"),4.89,),IF(AND(E43="M",H43="D"),3.26,),IF(AND(E43="P",H43="M"),4.89,),IF(AND(E43="P",H43="D"),1.63,),IF(AND(E43="D",H43="M"),3.26,),IF(AND(E43="D",H43="P"),1.63,))+0</f>
        <v>#VALUE!</v>
      </c>
      <c r="X43" s="84"/>
      <c r="Y43" s="84"/>
      <c r="Z43" s="33"/>
      <c r="AA43" s="33"/>
      <c r="AB43" s="33"/>
      <c r="AC43" s="33"/>
      <c r="AD43" s="33"/>
      <c r="AE43" s="33"/>
      <c r="AF43" s="33"/>
    </row>
    <row r="44" spans="1:32" ht="30" x14ac:dyDescent="0.25">
      <c r="A44" s="60">
        <v>24</v>
      </c>
      <c r="B44" s="129" t="s">
        <v>191</v>
      </c>
      <c r="C44" s="131" t="s">
        <v>192</v>
      </c>
      <c r="D44" s="91"/>
      <c r="E44" s="132"/>
      <c r="F44" s="62"/>
      <c r="G44" s="142"/>
      <c r="H44" s="132"/>
      <c r="I44" s="142"/>
      <c r="J44" s="221"/>
      <c r="K44" s="272"/>
      <c r="L44" s="222"/>
      <c r="M44" s="349"/>
      <c r="N44" s="223"/>
      <c r="O44" s="269"/>
      <c r="P44" s="222"/>
      <c r="Q44" s="341"/>
      <c r="R44" s="146"/>
      <c r="S44" s="146"/>
      <c r="T44" s="146"/>
      <c r="U44" s="335"/>
      <c r="V44" s="61"/>
      <c r="W44" s="139" t="e">
        <f t="shared" si="7"/>
        <v>#VALUE!</v>
      </c>
      <c r="X44" s="84"/>
      <c r="Y44" s="84"/>
      <c r="Z44" s="33"/>
      <c r="AA44" s="33"/>
      <c r="AB44" s="33"/>
      <c r="AC44" s="33"/>
      <c r="AD44" s="33"/>
      <c r="AE44" s="33"/>
      <c r="AF44" s="33"/>
    </row>
    <row r="45" spans="1:32" ht="30" x14ac:dyDescent="0.25">
      <c r="A45" s="60">
        <v>25</v>
      </c>
      <c r="B45" s="129" t="s">
        <v>193</v>
      </c>
      <c r="C45" s="131" t="s">
        <v>194</v>
      </c>
      <c r="D45" s="91"/>
      <c r="E45" s="132"/>
      <c r="F45" s="62"/>
      <c r="G45" s="142"/>
      <c r="H45" s="132"/>
      <c r="I45" s="142"/>
      <c r="J45" s="261"/>
      <c r="K45" s="273"/>
      <c r="L45" s="59"/>
      <c r="M45" s="350"/>
      <c r="N45" s="147"/>
      <c r="O45" s="270"/>
      <c r="P45" s="59"/>
      <c r="Q45" s="342"/>
      <c r="R45" s="146"/>
      <c r="S45" s="146"/>
      <c r="T45" s="146"/>
      <c r="U45" s="334"/>
      <c r="V45" s="61"/>
      <c r="W45" s="139" t="e">
        <f t="shared" si="7"/>
        <v>#VALUE!</v>
      </c>
      <c r="X45" s="84"/>
      <c r="Y45" s="84"/>
      <c r="Z45" s="33"/>
      <c r="AA45" s="33"/>
      <c r="AB45" s="33"/>
      <c r="AC45" s="33"/>
      <c r="AD45" s="33"/>
      <c r="AE45" s="33"/>
      <c r="AF45" s="33"/>
    </row>
    <row r="46" spans="1:32" x14ac:dyDescent="0.25">
      <c r="A46" s="224"/>
      <c r="B46" s="224"/>
      <c r="C46" s="225"/>
      <c r="D46" s="226"/>
      <c r="E46" s="226"/>
      <c r="F46" s="227"/>
      <c r="G46" s="226"/>
      <c r="H46" s="226"/>
      <c r="I46" s="226"/>
      <c r="J46" s="226"/>
      <c r="K46" s="226"/>
      <c r="L46" s="226"/>
      <c r="M46" s="226"/>
      <c r="N46" s="226"/>
      <c r="O46" s="226"/>
      <c r="P46" s="226"/>
      <c r="Q46" s="226"/>
      <c r="R46" s="226"/>
      <c r="S46" s="226"/>
      <c r="T46" s="226"/>
      <c r="U46" s="226"/>
      <c r="V46" s="226"/>
      <c r="W46" s="84"/>
      <c r="X46" s="89">
        <f>SUM(AB9:AB16,AE9:AE16)</f>
        <v>0</v>
      </c>
      <c r="Y46" s="228" t="s">
        <v>228</v>
      </c>
      <c r="Z46" s="229"/>
      <c r="AA46" s="33"/>
      <c r="AB46" s="33"/>
      <c r="AC46" s="33"/>
      <c r="AD46" s="33"/>
      <c r="AE46" s="33"/>
      <c r="AF46" s="33"/>
    </row>
    <row r="47" spans="1:32" x14ac:dyDescent="0.25">
      <c r="A47" s="224"/>
      <c r="B47" s="224"/>
      <c r="C47" s="225"/>
      <c r="D47" s="226"/>
      <c r="E47" s="227"/>
      <c r="F47" s="227"/>
      <c r="G47" s="226"/>
      <c r="H47" s="227"/>
      <c r="I47" s="226"/>
      <c r="J47" s="226"/>
      <c r="K47" s="226"/>
      <c r="L47" s="227"/>
      <c r="M47" s="226"/>
      <c r="N47" s="226"/>
      <c r="O47" s="226"/>
      <c r="P47" s="227"/>
      <c r="Q47" s="226"/>
      <c r="R47" s="226"/>
      <c r="S47" s="226"/>
      <c r="T47" s="226"/>
      <c r="U47" s="226"/>
      <c r="V47" s="226"/>
      <c r="W47" s="139" t="e">
        <f>SUM(W9:W45)</f>
        <v>#VALUE!</v>
      </c>
      <c r="X47" s="89">
        <f>X46*10.1875</f>
        <v>0</v>
      </c>
      <c r="Y47" s="230" t="s">
        <v>197</v>
      </c>
      <c r="Z47" s="231"/>
      <c r="AA47" s="33"/>
      <c r="AB47" s="33"/>
      <c r="AC47" s="33"/>
      <c r="AD47" s="33"/>
      <c r="AE47" s="33"/>
      <c r="AF47" s="33"/>
    </row>
    <row r="48" spans="1:32" ht="76.5" customHeight="1" x14ac:dyDescent="0.25">
      <c r="A48" s="232"/>
      <c r="B48" s="232"/>
      <c r="C48" s="233"/>
      <c r="D48" s="107"/>
      <c r="E48" s="107"/>
      <c r="F48" s="107"/>
      <c r="G48" s="107"/>
      <c r="H48" s="107"/>
      <c r="I48" s="107"/>
      <c r="J48" s="107"/>
      <c r="K48" s="107"/>
      <c r="L48" s="107"/>
      <c r="M48" s="107"/>
      <c r="N48" s="107"/>
      <c r="O48" s="107"/>
      <c r="P48" s="107"/>
      <c r="Q48" s="107"/>
      <c r="R48" s="33"/>
      <c r="S48" s="33"/>
      <c r="T48" s="33"/>
      <c r="U48" s="33"/>
      <c r="V48" s="107"/>
      <c r="W48" s="84"/>
      <c r="X48" s="84"/>
      <c r="Y48" s="84"/>
      <c r="Z48" s="33"/>
      <c r="AA48" s="33"/>
      <c r="AB48" s="33"/>
      <c r="AC48" s="33"/>
      <c r="AD48" s="33"/>
      <c r="AE48" s="33"/>
      <c r="AF48" s="33"/>
    </row>
    <row r="49" spans="1:32" ht="88.5" customHeight="1" x14ac:dyDescent="0.25">
      <c r="A49" s="234" t="s">
        <v>20</v>
      </c>
      <c r="B49" s="235"/>
      <c r="C49" s="235"/>
      <c r="D49" s="235"/>
      <c r="E49" s="235"/>
      <c r="F49" s="235"/>
      <c r="G49" s="235"/>
      <c r="H49" s="235"/>
      <c r="I49" s="235"/>
      <c r="J49" s="235"/>
      <c r="K49" s="235"/>
      <c r="L49" s="235"/>
      <c r="M49" s="235"/>
      <c r="N49" s="235"/>
      <c r="O49" s="235"/>
      <c r="P49" s="235"/>
      <c r="Q49" s="235"/>
      <c r="R49" s="235"/>
      <c r="S49" s="236"/>
      <c r="T49" s="236"/>
      <c r="U49" s="33"/>
      <c r="V49" s="237"/>
      <c r="W49" s="84"/>
      <c r="X49" s="84"/>
      <c r="Y49" s="84"/>
      <c r="Z49" s="33"/>
      <c r="AA49" s="33"/>
      <c r="AB49" s="33"/>
      <c r="AC49" s="33"/>
      <c r="AD49" s="33"/>
      <c r="AE49" s="33"/>
      <c r="AF49" s="33"/>
    </row>
    <row r="50" spans="1:32" ht="42.75" customHeight="1" x14ac:dyDescent="0.25">
      <c r="A50" s="36" t="s">
        <v>8</v>
      </c>
      <c r="B50" s="36"/>
      <c r="C50" s="37" t="s">
        <v>60</v>
      </c>
      <c r="D50" s="38" t="s">
        <v>119</v>
      </c>
      <c r="E50" s="336" t="s">
        <v>120</v>
      </c>
      <c r="F50" s="337"/>
      <c r="G50" s="38" t="s">
        <v>121</v>
      </c>
      <c r="H50" s="336" t="s">
        <v>122</v>
      </c>
      <c r="I50" s="337"/>
      <c r="J50" s="336" t="s">
        <v>123</v>
      </c>
      <c r="K50" s="337"/>
      <c r="L50" s="338" t="s">
        <v>124</v>
      </c>
      <c r="M50" s="337"/>
      <c r="N50" s="336" t="s">
        <v>125</v>
      </c>
      <c r="O50" s="337"/>
      <c r="P50" s="336" t="s">
        <v>126</v>
      </c>
      <c r="Q50" s="337"/>
      <c r="R50" s="38" t="s">
        <v>58</v>
      </c>
      <c r="S50" s="339" t="s">
        <v>106</v>
      </c>
      <c r="T50" s="339"/>
      <c r="U50" s="84"/>
      <c r="V50" s="84"/>
      <c r="W50" s="238"/>
      <c r="X50" s="84"/>
      <c r="Y50" s="84"/>
      <c r="Z50" s="33"/>
      <c r="AA50" s="33"/>
      <c r="AB50" s="33"/>
      <c r="AC50" s="33"/>
      <c r="AD50" s="33"/>
      <c r="AE50" s="33"/>
      <c r="AF50" s="33"/>
    </row>
    <row r="51" spans="1:32" ht="45.75" x14ac:dyDescent="0.25">
      <c r="A51" s="60">
        <v>26</v>
      </c>
      <c r="B51" s="239"/>
      <c r="C51" s="131" t="s">
        <v>59</v>
      </c>
      <c r="D51" s="240"/>
      <c r="E51" s="321"/>
      <c r="F51" s="322"/>
      <c r="G51" s="63"/>
      <c r="H51" s="323"/>
      <c r="I51" s="324"/>
      <c r="J51" s="325"/>
      <c r="K51" s="326"/>
      <c r="L51" s="327"/>
      <c r="M51" s="328"/>
      <c r="N51" s="329"/>
      <c r="O51" s="330"/>
      <c r="P51" s="329"/>
      <c r="Q51" s="330"/>
      <c r="R51" s="132"/>
      <c r="S51" s="320"/>
      <c r="T51" s="320"/>
      <c r="U51" s="33"/>
      <c r="V51" s="33"/>
      <c r="W51" s="107"/>
      <c r="X51" s="84" t="b">
        <f>IF(R51="M",20.5,IF(R51="P",10.25,IF(R51="D",0)))</f>
        <v>0</v>
      </c>
      <c r="Y51" s="84"/>
      <c r="Z51" s="33"/>
      <c r="AA51" s="33"/>
      <c r="AB51" s="33"/>
      <c r="AC51" s="33"/>
      <c r="AD51" s="33"/>
      <c r="AE51" s="33"/>
      <c r="AF51" s="33"/>
    </row>
    <row r="52" spans="1:32" ht="30.75" x14ac:dyDescent="0.25">
      <c r="A52" s="60">
        <v>27</v>
      </c>
      <c r="B52" s="239"/>
      <c r="C52" s="131" t="s">
        <v>99</v>
      </c>
      <c r="D52" s="240"/>
      <c r="E52" s="321"/>
      <c r="F52" s="322"/>
      <c r="G52" s="63"/>
      <c r="H52" s="323"/>
      <c r="I52" s="324"/>
      <c r="J52" s="325"/>
      <c r="K52" s="326"/>
      <c r="L52" s="327"/>
      <c r="M52" s="328"/>
      <c r="N52" s="331"/>
      <c r="O52" s="332"/>
      <c r="P52" s="329"/>
      <c r="Q52" s="330"/>
      <c r="R52" s="132"/>
      <c r="S52" s="320"/>
      <c r="T52" s="320"/>
      <c r="U52" s="33"/>
      <c r="V52" s="33"/>
      <c r="W52" s="107"/>
      <c r="X52" s="33" t="b">
        <f>IF(R52="M",20.5,IF(R52="P",10.25,IF(R52="D",0)))</f>
        <v>0</v>
      </c>
      <c r="Y52" s="84"/>
      <c r="Z52" s="33"/>
      <c r="AA52" s="33"/>
      <c r="AB52" s="33"/>
      <c r="AC52" s="33"/>
      <c r="AD52" s="33"/>
      <c r="AE52" s="33"/>
      <c r="AF52" s="33"/>
    </row>
    <row r="53" spans="1:32" ht="45.75" x14ac:dyDescent="0.25">
      <c r="A53" s="60">
        <v>28</v>
      </c>
      <c r="B53" s="239"/>
      <c r="C53" s="131" t="s">
        <v>2</v>
      </c>
      <c r="D53" s="240"/>
      <c r="E53" s="321"/>
      <c r="F53" s="322"/>
      <c r="G53" s="63"/>
      <c r="H53" s="323"/>
      <c r="I53" s="324"/>
      <c r="J53" s="325"/>
      <c r="K53" s="326"/>
      <c r="L53" s="327"/>
      <c r="M53" s="328"/>
      <c r="N53" s="329"/>
      <c r="O53" s="330"/>
      <c r="P53" s="329"/>
      <c r="Q53" s="330"/>
      <c r="R53" s="132"/>
      <c r="S53" s="320"/>
      <c r="T53" s="320"/>
      <c r="U53" s="33"/>
      <c r="V53" s="33"/>
      <c r="W53" s="107"/>
      <c r="X53" s="33" t="b">
        <f>IF(R53="M",20.5,IF(R53="P",10.25,IF(R53="D",0)))</f>
        <v>0</v>
      </c>
      <c r="Y53" s="84"/>
      <c r="Z53" s="33"/>
      <c r="AA53" s="33"/>
      <c r="AB53" s="33"/>
      <c r="AC53" s="33"/>
      <c r="AD53" s="33"/>
      <c r="AE53" s="33"/>
      <c r="AF53" s="33"/>
    </row>
    <row r="54" spans="1:32" ht="30.75" x14ac:dyDescent="0.25">
      <c r="A54" s="60">
        <v>29</v>
      </c>
      <c r="B54" s="239"/>
      <c r="C54" s="131" t="s">
        <v>100</v>
      </c>
      <c r="D54" s="240"/>
      <c r="E54" s="321"/>
      <c r="F54" s="322"/>
      <c r="G54" s="63"/>
      <c r="H54" s="323"/>
      <c r="I54" s="324"/>
      <c r="J54" s="325"/>
      <c r="K54" s="326"/>
      <c r="L54" s="327"/>
      <c r="M54" s="328"/>
      <c r="N54" s="329"/>
      <c r="O54" s="330"/>
      <c r="P54" s="329"/>
      <c r="Q54" s="330"/>
      <c r="R54" s="132"/>
      <c r="S54" s="320"/>
      <c r="T54" s="320"/>
      <c r="U54" s="33"/>
      <c r="V54" s="33"/>
      <c r="W54" s="107"/>
      <c r="X54" s="33" t="b">
        <f>IF(R54="M",20.5,IF(R54="P",10.25,IF(R54="D",0)))</f>
        <v>0</v>
      </c>
      <c r="Y54" s="84"/>
      <c r="Z54" s="33"/>
      <c r="AA54" s="33"/>
      <c r="AB54" s="33"/>
      <c r="AC54" s="33"/>
      <c r="AD54" s="33"/>
      <c r="AE54" s="33"/>
      <c r="AF54" s="33"/>
    </row>
    <row r="55" spans="1:32" x14ac:dyDescent="0.25">
      <c r="A55" s="241"/>
      <c r="B55" s="242"/>
      <c r="C55" s="243"/>
      <c r="D55" s="117"/>
      <c r="E55" s="117"/>
      <c r="F55" s="244"/>
      <c r="G55" s="117"/>
      <c r="H55" s="117"/>
      <c r="I55" s="117"/>
      <c r="J55" s="219"/>
      <c r="K55" s="219"/>
      <c r="L55" s="219"/>
      <c r="M55" s="219"/>
      <c r="N55" s="219"/>
      <c r="O55" s="219"/>
      <c r="P55" s="219"/>
      <c r="Q55" s="219"/>
      <c r="R55" s="117"/>
      <c r="S55" s="313"/>
      <c r="T55" s="313"/>
      <c r="U55" s="33"/>
      <c r="V55" s="33"/>
      <c r="W55" s="107"/>
      <c r="X55" s="84"/>
      <c r="Y55" s="84"/>
      <c r="Z55" s="33"/>
      <c r="AA55" s="33"/>
      <c r="AB55" s="33"/>
      <c r="AC55" s="33"/>
      <c r="AD55" s="33"/>
      <c r="AE55" s="33"/>
      <c r="AF55" s="33"/>
    </row>
    <row r="56" spans="1:32" x14ac:dyDescent="0.25">
      <c r="A56" s="224"/>
      <c r="B56" s="224"/>
      <c r="C56" s="225"/>
      <c r="D56" s="314"/>
      <c r="E56" s="315"/>
      <c r="F56" s="316"/>
      <c r="G56" s="317"/>
      <c r="H56" s="318"/>
      <c r="I56" s="319"/>
      <c r="J56" s="228"/>
      <c r="K56" s="245"/>
      <c r="L56" s="245"/>
      <c r="M56" s="229"/>
      <c r="N56" s="245"/>
      <c r="O56" s="245"/>
      <c r="P56" s="245"/>
      <c r="Q56" s="245"/>
      <c r="R56" s="246"/>
      <c r="S56" s="247"/>
      <c r="T56" s="248"/>
      <c r="U56" s="33"/>
      <c r="V56" s="33"/>
      <c r="W56" s="107"/>
      <c r="X56" s="249" t="s">
        <v>210</v>
      </c>
      <c r="Y56" s="249"/>
      <c r="Z56" s="33"/>
      <c r="AA56" s="33"/>
      <c r="AB56" s="33"/>
      <c r="AC56" s="33"/>
      <c r="AD56" s="33"/>
      <c r="AE56" s="33"/>
      <c r="AF56" s="33"/>
    </row>
    <row r="57" spans="1:32" x14ac:dyDescent="0.25">
      <c r="A57" s="224"/>
      <c r="B57" s="224"/>
      <c r="C57" s="250"/>
      <c r="D57" s="317"/>
      <c r="E57" s="318"/>
      <c r="F57" s="319"/>
      <c r="G57" s="317"/>
      <c r="H57" s="318"/>
      <c r="I57" s="319"/>
      <c r="J57" s="251"/>
      <c r="K57" s="252"/>
      <c r="L57" s="252"/>
      <c r="M57" s="253"/>
      <c r="N57" s="252"/>
      <c r="O57" s="252"/>
      <c r="P57" s="252"/>
      <c r="Q57" s="252"/>
      <c r="R57" s="254"/>
      <c r="S57" s="255"/>
      <c r="T57" s="256"/>
      <c r="U57" s="33"/>
      <c r="V57" s="33"/>
      <c r="W57" s="107"/>
      <c r="X57" s="257">
        <f>SUM(X51:X54)</f>
        <v>0</v>
      </c>
      <c r="Y57" s="33"/>
      <c r="Z57" s="33"/>
      <c r="AA57" s="33"/>
      <c r="AB57" s="33"/>
      <c r="AC57" s="33"/>
      <c r="AD57" s="33"/>
      <c r="AE57" s="33"/>
      <c r="AF57" s="33"/>
    </row>
    <row r="58" spans="1:32" x14ac:dyDescent="0.25">
      <c r="A58" s="258"/>
      <c r="B58" s="258"/>
      <c r="C58" s="259"/>
      <c r="D58" s="33"/>
      <c r="E58" s="33"/>
      <c r="F58" s="33"/>
      <c r="G58" s="33"/>
      <c r="H58" s="33"/>
      <c r="I58" s="33"/>
      <c r="J58" s="33"/>
      <c r="K58" s="33"/>
      <c r="L58" s="33"/>
      <c r="M58" s="33"/>
      <c r="N58" s="33"/>
      <c r="O58" s="33"/>
      <c r="P58" s="33"/>
      <c r="Q58" s="33"/>
      <c r="R58" s="33"/>
      <c r="S58" s="33"/>
      <c r="T58" s="33"/>
      <c r="U58" s="33"/>
      <c r="V58" s="33"/>
      <c r="W58" s="84"/>
      <c r="X58" s="84"/>
      <c r="Y58" s="84"/>
      <c r="Z58" s="33"/>
      <c r="AA58" s="33"/>
      <c r="AB58" s="33"/>
      <c r="AC58" s="33"/>
      <c r="AD58" s="33"/>
      <c r="AE58" s="33"/>
      <c r="AF58" s="33"/>
    </row>
    <row r="59" spans="1:32" x14ac:dyDescent="0.25">
      <c r="A59" s="258"/>
      <c r="B59" s="258"/>
      <c r="C59" s="259"/>
      <c r="D59" s="33"/>
      <c r="E59" s="33"/>
      <c r="F59" s="33"/>
      <c r="G59" s="33"/>
      <c r="H59" s="33"/>
      <c r="I59" s="33"/>
      <c r="J59" s="33"/>
      <c r="K59" s="33"/>
      <c r="L59" s="33"/>
      <c r="M59" s="33"/>
      <c r="N59" s="33"/>
      <c r="O59" s="33"/>
      <c r="P59" s="33"/>
      <c r="Q59" s="33"/>
      <c r="R59" s="33"/>
      <c r="S59" s="33"/>
      <c r="T59" s="33"/>
      <c r="U59" s="33"/>
      <c r="V59" s="33"/>
      <c r="W59" s="84"/>
      <c r="X59" s="84"/>
      <c r="Y59" s="84"/>
      <c r="Z59" s="33"/>
      <c r="AA59" s="33"/>
      <c r="AB59" s="33"/>
      <c r="AC59" s="33"/>
      <c r="AD59" s="33"/>
      <c r="AE59" s="33"/>
      <c r="AF59" s="33"/>
    </row>
    <row r="60" spans="1:32" x14ac:dyDescent="0.25">
      <c r="A60" s="258"/>
      <c r="B60" s="258"/>
      <c r="C60" s="259"/>
      <c r="D60" s="33"/>
      <c r="E60" s="33"/>
      <c r="F60" s="33"/>
      <c r="G60" s="33"/>
      <c r="H60" s="33"/>
      <c r="I60" s="33"/>
      <c r="J60" s="33"/>
      <c r="K60" s="33"/>
      <c r="L60" s="33"/>
      <c r="M60" s="33"/>
      <c r="N60" s="33"/>
      <c r="O60" s="33"/>
      <c r="P60" s="33"/>
      <c r="Q60" s="33"/>
      <c r="R60" s="33"/>
      <c r="S60" s="33"/>
      <c r="T60" s="33"/>
      <c r="U60" s="33"/>
      <c r="V60" s="33"/>
      <c r="W60" s="84"/>
      <c r="X60" s="84"/>
      <c r="Y60" s="84"/>
      <c r="Z60" s="33"/>
      <c r="AA60" s="33"/>
      <c r="AB60" s="33"/>
      <c r="AC60" s="33"/>
      <c r="AD60" s="33"/>
      <c r="AE60" s="33"/>
      <c r="AF60" s="33"/>
    </row>
    <row r="61" spans="1:32" hidden="1" x14ac:dyDescent="0.25">
      <c r="A61" s="86"/>
      <c r="B61" s="82"/>
      <c r="C61" s="55"/>
      <c r="D61" s="55"/>
      <c r="E61" s="55"/>
      <c r="F61" s="56"/>
      <c r="G61" s="56"/>
      <c r="H61" s="87"/>
      <c r="I61" s="88" t="s">
        <v>196</v>
      </c>
      <c r="J61" s="260" t="e">
        <f>W47</f>
        <v>#VALUE!</v>
      </c>
      <c r="K61" s="33"/>
      <c r="L61" s="33"/>
      <c r="M61" s="33"/>
      <c r="N61" s="33"/>
      <c r="O61" s="33"/>
      <c r="P61" s="33"/>
      <c r="Q61" s="33"/>
      <c r="R61" s="33"/>
      <c r="S61" s="33"/>
      <c r="T61" s="33"/>
      <c r="U61" s="33"/>
      <c r="V61" s="33"/>
      <c r="W61" s="84"/>
      <c r="X61" s="84"/>
      <c r="Y61" s="84"/>
      <c r="Z61" s="33"/>
      <c r="AA61" s="33"/>
      <c r="AB61" s="33"/>
      <c r="AC61" s="33"/>
      <c r="AD61" s="33"/>
      <c r="AE61" s="33"/>
      <c r="AF61" s="33"/>
    </row>
    <row r="62" spans="1:32" hidden="1" x14ac:dyDescent="0.25">
      <c r="A62" s="86"/>
      <c r="B62" s="82"/>
      <c r="C62" s="55"/>
      <c r="D62" s="55"/>
      <c r="E62" s="55"/>
      <c r="F62" s="56"/>
      <c r="G62" s="56"/>
      <c r="H62" s="87"/>
      <c r="I62" s="88" t="s">
        <v>197</v>
      </c>
      <c r="J62" s="260">
        <f>X47</f>
        <v>0</v>
      </c>
      <c r="K62" s="33"/>
      <c r="L62" s="33"/>
      <c r="M62" s="33"/>
      <c r="N62" s="33"/>
      <c r="O62" s="33"/>
      <c r="P62" s="33"/>
      <c r="Q62" s="33"/>
      <c r="R62" s="33"/>
      <c r="S62" s="33"/>
      <c r="T62" s="33"/>
      <c r="U62" s="33"/>
      <c r="V62" s="33"/>
      <c r="W62" s="84"/>
      <c r="X62" s="84"/>
      <c r="Y62" s="84"/>
      <c r="Z62" s="33"/>
      <c r="AA62" s="33"/>
      <c r="AB62" s="33"/>
      <c r="AC62" s="33"/>
      <c r="AD62" s="33"/>
      <c r="AE62" s="33"/>
      <c r="AF62" s="33"/>
    </row>
    <row r="63" spans="1:32" hidden="1" x14ac:dyDescent="0.25">
      <c r="A63" s="86"/>
      <c r="B63" s="82"/>
      <c r="C63" s="55"/>
      <c r="D63" s="55"/>
      <c r="E63" s="55"/>
      <c r="F63" s="56"/>
      <c r="G63" s="56"/>
      <c r="H63" s="87"/>
      <c r="I63" s="88" t="s">
        <v>210</v>
      </c>
      <c r="J63" s="260">
        <f>X57</f>
        <v>0</v>
      </c>
      <c r="K63" s="33"/>
      <c r="L63" s="33"/>
      <c r="M63" s="33"/>
      <c r="N63" s="33"/>
      <c r="O63" s="33"/>
      <c r="P63" s="33"/>
      <c r="Q63" s="33"/>
      <c r="R63" s="33"/>
      <c r="S63" s="33"/>
      <c r="T63" s="33"/>
      <c r="U63" s="33"/>
      <c r="V63" s="33"/>
      <c r="W63" s="84"/>
      <c r="X63" s="84"/>
      <c r="Y63" s="84"/>
      <c r="Z63" s="33"/>
      <c r="AA63" s="33"/>
      <c r="AB63" s="33"/>
      <c r="AC63" s="33"/>
      <c r="AD63" s="33"/>
      <c r="AE63" s="33"/>
      <c r="AF63" s="33"/>
    </row>
    <row r="64" spans="1:32" hidden="1" x14ac:dyDescent="0.25">
      <c r="A64" s="86"/>
      <c r="B64" s="82"/>
      <c r="C64" s="55"/>
      <c r="D64" s="55"/>
      <c r="E64" s="55"/>
      <c r="F64" s="56"/>
      <c r="G64" s="56"/>
      <c r="H64" s="87"/>
      <c r="I64" s="88" t="s">
        <v>211</v>
      </c>
      <c r="J64" s="260" t="e">
        <f>SUM(J61:J63)</f>
        <v>#VALUE!</v>
      </c>
      <c r="K64" s="33"/>
      <c r="L64" s="33"/>
      <c r="M64" s="33"/>
      <c r="N64" s="33"/>
      <c r="O64" s="33"/>
      <c r="P64" s="33"/>
      <c r="Q64" s="33"/>
      <c r="R64" s="33"/>
      <c r="S64" s="33"/>
      <c r="T64" s="33"/>
      <c r="U64" s="33"/>
      <c r="V64" s="33"/>
      <c r="W64" s="84"/>
      <c r="X64" s="84"/>
      <c r="Y64" s="84"/>
      <c r="Z64" s="33"/>
      <c r="AA64" s="33"/>
      <c r="AB64" s="33"/>
      <c r="AC64" s="33"/>
      <c r="AD64" s="33"/>
      <c r="AE64" s="33"/>
      <c r="AF64" s="33"/>
    </row>
    <row r="65" spans="1:32" x14ac:dyDescent="0.25">
      <c r="A65" s="258"/>
      <c r="B65" s="258"/>
      <c r="C65" s="259"/>
      <c r="D65" s="33"/>
      <c r="E65" s="33"/>
      <c r="F65" s="33"/>
      <c r="G65" s="33"/>
      <c r="H65" s="33"/>
      <c r="I65" s="33"/>
      <c r="J65" s="33"/>
      <c r="K65" s="33"/>
      <c r="L65" s="33"/>
      <c r="M65" s="33"/>
      <c r="N65" s="33"/>
      <c r="O65" s="33"/>
      <c r="P65" s="33"/>
      <c r="Q65" s="33"/>
      <c r="R65" s="33"/>
      <c r="S65" s="33"/>
      <c r="T65" s="33"/>
      <c r="U65" s="33"/>
      <c r="V65" s="33"/>
      <c r="W65" s="84"/>
      <c r="X65" s="84"/>
      <c r="Y65" s="84"/>
      <c r="Z65" s="33"/>
      <c r="AA65" s="33"/>
      <c r="AB65" s="33"/>
      <c r="AC65" s="33"/>
      <c r="AD65" s="33"/>
      <c r="AE65" s="33"/>
      <c r="AF65" s="33"/>
    </row>
    <row r="66" spans="1:32" x14ac:dyDescent="0.25">
      <c r="A66" s="258"/>
      <c r="B66" s="258"/>
      <c r="C66" s="259"/>
      <c r="D66" s="33"/>
      <c r="E66" s="33"/>
      <c r="F66" s="33"/>
      <c r="G66" s="33"/>
      <c r="H66" s="33"/>
      <c r="I66" s="33"/>
      <c r="J66" s="33"/>
      <c r="K66" s="33"/>
      <c r="L66" s="33"/>
      <c r="M66" s="33"/>
      <c r="N66" s="33"/>
      <c r="O66" s="33"/>
      <c r="P66" s="33"/>
      <c r="Q66" s="33"/>
      <c r="R66" s="33"/>
      <c r="S66" s="33"/>
      <c r="T66" s="33"/>
      <c r="U66" s="33"/>
      <c r="V66" s="33"/>
      <c r="W66" s="84"/>
      <c r="X66" s="84"/>
      <c r="Y66" s="84"/>
      <c r="Z66" s="33"/>
      <c r="AA66" s="33"/>
      <c r="AB66" s="33"/>
      <c r="AC66" s="33"/>
      <c r="AD66" s="33"/>
      <c r="AE66" s="33"/>
      <c r="AF66" s="33"/>
    </row>
    <row r="67" spans="1:32" x14ac:dyDescent="0.25">
      <c r="A67" s="258"/>
      <c r="B67" s="258"/>
      <c r="C67" s="259"/>
      <c r="D67" s="33"/>
      <c r="E67" s="33"/>
      <c r="F67" s="33"/>
      <c r="G67" s="33"/>
      <c r="H67" s="33"/>
      <c r="I67" s="33"/>
      <c r="J67" s="33"/>
      <c r="K67" s="33"/>
      <c r="L67" s="33"/>
      <c r="M67" s="33"/>
      <c r="N67" s="33"/>
      <c r="O67" s="33"/>
      <c r="P67" s="33"/>
      <c r="Q67" s="33"/>
      <c r="R67" s="33"/>
      <c r="S67" s="33"/>
      <c r="T67" s="33"/>
      <c r="U67" s="33"/>
      <c r="V67" s="33"/>
      <c r="W67" s="84"/>
      <c r="X67" s="84"/>
      <c r="Y67" s="84"/>
      <c r="Z67" s="33"/>
      <c r="AA67" s="33"/>
      <c r="AB67" s="33"/>
      <c r="AC67" s="33"/>
      <c r="AD67" s="33"/>
      <c r="AE67" s="33"/>
      <c r="AF67" s="33"/>
    </row>
    <row r="68" spans="1:32" x14ac:dyDescent="0.25">
      <c r="A68" s="258"/>
      <c r="B68" s="258"/>
      <c r="C68" s="259"/>
      <c r="D68" s="33"/>
      <c r="E68" s="33"/>
      <c r="F68" s="33"/>
      <c r="G68" s="33"/>
      <c r="H68" s="33"/>
      <c r="I68" s="33"/>
      <c r="J68" s="33"/>
      <c r="K68" s="33"/>
      <c r="L68" s="33"/>
      <c r="M68" s="33"/>
      <c r="N68" s="33"/>
      <c r="O68" s="33"/>
      <c r="P68" s="33"/>
      <c r="Q68" s="33"/>
      <c r="R68" s="33"/>
      <c r="S68" s="33"/>
      <c r="T68" s="33"/>
      <c r="U68" s="33"/>
      <c r="V68" s="33"/>
      <c r="W68" s="84"/>
      <c r="X68" s="84"/>
      <c r="Y68" s="84"/>
      <c r="Z68" s="33"/>
      <c r="AA68" s="33"/>
      <c r="AB68" s="33"/>
      <c r="AC68" s="33"/>
      <c r="AD68" s="33"/>
      <c r="AE68" s="33"/>
      <c r="AF68" s="33"/>
    </row>
    <row r="69" spans="1:32" x14ac:dyDescent="0.25">
      <c r="A69" s="258"/>
      <c r="B69" s="258"/>
      <c r="C69" s="259"/>
      <c r="D69" s="33"/>
      <c r="E69" s="33"/>
      <c r="F69" s="33"/>
      <c r="G69" s="33"/>
      <c r="H69" s="33"/>
      <c r="I69" s="33"/>
      <c r="J69" s="33"/>
      <c r="K69" s="33"/>
      <c r="L69" s="33"/>
      <c r="M69" s="33"/>
      <c r="N69" s="33"/>
      <c r="O69" s="33"/>
      <c r="P69" s="33"/>
      <c r="Q69" s="33"/>
      <c r="R69" s="33"/>
      <c r="S69" s="33"/>
      <c r="T69" s="33"/>
      <c r="U69" s="33"/>
      <c r="V69" s="33"/>
      <c r="W69" s="84"/>
      <c r="X69" s="84"/>
      <c r="Y69" s="84"/>
      <c r="Z69" s="33"/>
      <c r="AA69" s="33"/>
      <c r="AB69" s="33"/>
      <c r="AC69" s="33"/>
      <c r="AD69" s="33"/>
      <c r="AE69" s="33"/>
      <c r="AF69" s="33"/>
    </row>
    <row r="70" spans="1:32" x14ac:dyDescent="0.25">
      <c r="A70" s="258"/>
      <c r="B70" s="258"/>
      <c r="C70" s="259"/>
      <c r="D70" s="33"/>
      <c r="E70" s="33"/>
      <c r="F70" s="33"/>
      <c r="G70" s="33"/>
      <c r="H70" s="33"/>
      <c r="I70" s="33"/>
      <c r="J70" s="33"/>
      <c r="K70" s="33"/>
      <c r="L70" s="33"/>
      <c r="M70" s="33"/>
      <c r="N70" s="33"/>
      <c r="O70" s="33"/>
      <c r="P70" s="33"/>
      <c r="Q70" s="33"/>
      <c r="R70" s="33"/>
      <c r="S70" s="33"/>
      <c r="T70" s="33"/>
      <c r="U70" s="33"/>
      <c r="V70" s="33"/>
      <c r="W70" s="84"/>
      <c r="X70" s="84"/>
      <c r="Y70" s="84"/>
      <c r="Z70" s="33"/>
      <c r="AA70" s="33"/>
      <c r="AB70" s="33"/>
      <c r="AC70" s="33"/>
      <c r="AD70" s="33"/>
      <c r="AE70" s="33"/>
      <c r="AF70" s="33"/>
    </row>
  </sheetData>
  <sheetProtection algorithmName="SHA-512" hashValue="iw86PT66vN0zMJLTXRE903sK1CQQggeGQF5ZmN7BoNqCXbYD1KFlNLcrWkpprq94raFVYnRj+2Wb+95eQ45eRQ==" saltValue="9ua1cEM6OwnJKf+aV8Kqng==" spinCount="100000" sheet="1" objects="1" scenarios="1"/>
  <mergeCells count="68">
    <mergeCell ref="C1:V1"/>
    <mergeCell ref="M9:M11"/>
    <mergeCell ref="M13:M17"/>
    <mergeCell ref="C2:K2"/>
    <mergeCell ref="C3:K3"/>
    <mergeCell ref="C4:K4"/>
    <mergeCell ref="M19:M20"/>
    <mergeCell ref="Z7:AE7"/>
    <mergeCell ref="J6:Q6"/>
    <mergeCell ref="R6:U6"/>
    <mergeCell ref="D57:F57"/>
    <mergeCell ref="G57:I57"/>
    <mergeCell ref="M39:M41"/>
    <mergeCell ref="M43:M45"/>
    <mergeCell ref="M23:M27"/>
    <mergeCell ref="M33:M34"/>
    <mergeCell ref="U39:U41"/>
    <mergeCell ref="Q23:Q27"/>
    <mergeCell ref="Q33:Q34"/>
    <mergeCell ref="Q39:Q41"/>
    <mergeCell ref="Q9:Q11"/>
    <mergeCell ref="Q13:Q17"/>
    <mergeCell ref="Q19:Q20"/>
    <mergeCell ref="U9:U11"/>
    <mergeCell ref="U13:U17"/>
    <mergeCell ref="U19:U20"/>
    <mergeCell ref="U23:U27"/>
    <mergeCell ref="U33:U34"/>
    <mergeCell ref="U43:U45"/>
    <mergeCell ref="E50:F50"/>
    <mergeCell ref="H50:I50"/>
    <mergeCell ref="J50:K50"/>
    <mergeCell ref="L50:M50"/>
    <mergeCell ref="N50:O50"/>
    <mergeCell ref="P50:Q50"/>
    <mergeCell ref="S50:T50"/>
    <mergeCell ref="Q43:Q45"/>
    <mergeCell ref="P53:Q53"/>
    <mergeCell ref="S51:T51"/>
    <mergeCell ref="E52:F52"/>
    <mergeCell ref="H52:I52"/>
    <mergeCell ref="J52:K52"/>
    <mergeCell ref="L52:M52"/>
    <mergeCell ref="N52:O52"/>
    <mergeCell ref="P52:Q52"/>
    <mergeCell ref="S52:T52"/>
    <mergeCell ref="E51:F51"/>
    <mergeCell ref="H51:I51"/>
    <mergeCell ref="J51:K51"/>
    <mergeCell ref="L51:M51"/>
    <mergeCell ref="N51:O51"/>
    <mergeCell ref="P51:Q51"/>
    <mergeCell ref="S55:T55"/>
    <mergeCell ref="D56:F56"/>
    <mergeCell ref="G56:I56"/>
    <mergeCell ref="S53:T53"/>
    <mergeCell ref="E54:F54"/>
    <mergeCell ref="H54:I54"/>
    <mergeCell ref="J54:K54"/>
    <mergeCell ref="L54:M54"/>
    <mergeCell ref="N54:O54"/>
    <mergeCell ref="P54:Q54"/>
    <mergeCell ref="S54:T54"/>
    <mergeCell ref="E53:F53"/>
    <mergeCell ref="H53:I53"/>
    <mergeCell ref="J53:K53"/>
    <mergeCell ref="L53:M53"/>
    <mergeCell ref="N53:O53"/>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E9:E11 E13:E17 E19:E20 E23:E27 E30 E33:E34 E36 E39:E41 E43:E45 H9:H11 H13:H17 H19:H20 H23:H27 H30 H33:H34 H36 H39:H41 H43:H45 F55 R51:R54</xm:sqref>
        </x14:dataValidation>
        <x14:dataValidation type="list" allowBlank="1" showInputMessage="1" showErrorMessage="1">
          <x14:formula1>
            <xm:f>Scores!$G$1:$G$8</xm:f>
          </x14:formula1>
          <xm:sqref>J45 J41 J36 J34 J30 J27 J20 J17 J11 N45 N41 N36 N34 N30 N27 N20 N17 N11</xm:sqref>
        </x14:dataValidation>
        <x14:dataValidation type="list" allowBlank="1" showInputMessage="1" showErrorMessage="1">
          <x14:formula1>
            <xm:f>Scores!$D$1:$D$2</xm:f>
          </x14:formula1>
          <xm:sqref>L11 L17 L20 L27 L30 L34 L36 L41 L45 P11 P17 P20 P27 P30 P34 P36 P41 P45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1" sqref="B1"/>
    </sheetView>
  </sheetViews>
  <sheetFormatPr defaultRowHeight="15" x14ac:dyDescent="0.25"/>
  <sheetData>
    <row r="1" spans="1:13" ht="20.25" x14ac:dyDescent="0.25">
      <c r="A1" s="262" t="s">
        <v>214</v>
      </c>
      <c r="B1" s="33"/>
      <c r="C1" s="33"/>
      <c r="D1" s="33"/>
      <c r="E1" s="33"/>
      <c r="F1" s="33"/>
      <c r="G1" s="33"/>
      <c r="H1" s="33"/>
      <c r="I1" s="33"/>
      <c r="J1" s="33"/>
      <c r="K1" s="33"/>
      <c r="L1" s="33"/>
      <c r="M1" s="33"/>
    </row>
    <row r="2" spans="1:13" ht="18" x14ac:dyDescent="0.25">
      <c r="A2" s="263">
        <v>1</v>
      </c>
      <c r="B2" s="264" t="s">
        <v>215</v>
      </c>
      <c r="C2" s="265"/>
      <c r="D2" s="265"/>
      <c r="E2" s="265"/>
      <c r="F2" s="265"/>
      <c r="G2" s="265"/>
      <c r="H2" s="265"/>
      <c r="I2" s="265"/>
      <c r="J2" s="33"/>
      <c r="K2" s="33"/>
      <c r="L2" s="33"/>
      <c r="M2" s="33"/>
    </row>
    <row r="3" spans="1:13" ht="18" x14ac:dyDescent="0.25">
      <c r="A3" s="263">
        <v>2</v>
      </c>
      <c r="B3" s="264" t="s">
        <v>216</v>
      </c>
      <c r="C3" s="265"/>
      <c r="D3" s="265"/>
      <c r="E3" s="265"/>
      <c r="F3" s="265"/>
      <c r="G3" s="265"/>
      <c r="H3" s="265"/>
      <c r="I3" s="265"/>
      <c r="J3" s="33"/>
      <c r="K3" s="33"/>
      <c r="L3" s="33"/>
      <c r="M3" s="33"/>
    </row>
    <row r="4" spans="1:13" ht="18" x14ac:dyDescent="0.25">
      <c r="A4" s="263">
        <v>3</v>
      </c>
      <c r="B4" s="264" t="s">
        <v>217</v>
      </c>
      <c r="C4" s="265"/>
      <c r="D4" s="265"/>
      <c r="E4" s="265"/>
      <c r="F4" s="265"/>
      <c r="G4" s="265"/>
      <c r="H4" s="265"/>
      <c r="I4" s="265"/>
      <c r="J4" s="33"/>
      <c r="K4" s="33"/>
      <c r="L4" s="33"/>
      <c r="M4" s="33"/>
    </row>
    <row r="5" spans="1:13" ht="18" x14ac:dyDescent="0.25">
      <c r="A5" s="263">
        <v>4</v>
      </c>
      <c r="B5" s="264" t="s">
        <v>218</v>
      </c>
      <c r="C5" s="265"/>
      <c r="D5" s="265"/>
      <c r="E5" s="265"/>
      <c r="F5" s="265"/>
      <c r="G5" s="265"/>
      <c r="H5" s="265"/>
      <c r="I5" s="265"/>
      <c r="J5" s="33"/>
      <c r="K5" s="33"/>
      <c r="L5" s="33"/>
      <c r="M5" s="33"/>
    </row>
    <row r="6" spans="1:13" ht="18" x14ac:dyDescent="0.25">
      <c r="A6" s="263">
        <v>5</v>
      </c>
      <c r="B6" s="264" t="s">
        <v>219</v>
      </c>
      <c r="C6" s="265"/>
      <c r="D6" s="265"/>
      <c r="E6" s="265"/>
      <c r="F6" s="265"/>
      <c r="G6" s="265"/>
      <c r="H6" s="265"/>
      <c r="I6" s="265"/>
      <c r="J6" s="33"/>
      <c r="K6" s="33"/>
      <c r="L6" s="33"/>
      <c r="M6" s="33"/>
    </row>
    <row r="7" spans="1:13" ht="18" x14ac:dyDescent="0.25">
      <c r="A7" s="263">
        <v>6</v>
      </c>
      <c r="B7" s="264" t="s">
        <v>220</v>
      </c>
      <c r="C7" s="265"/>
      <c r="D7" s="265"/>
      <c r="E7" s="265"/>
      <c r="F7" s="265"/>
      <c r="G7" s="265"/>
      <c r="H7" s="265"/>
      <c r="I7" s="265"/>
      <c r="J7" s="33"/>
      <c r="K7" s="33"/>
      <c r="L7" s="33"/>
      <c r="M7" s="33"/>
    </row>
    <row r="8" spans="1:13" ht="18" x14ac:dyDescent="0.25">
      <c r="A8" s="263">
        <v>7</v>
      </c>
      <c r="B8" s="264" t="s">
        <v>221</v>
      </c>
      <c r="C8" s="265"/>
      <c r="D8" s="265"/>
      <c r="E8" s="265"/>
      <c r="F8" s="265"/>
      <c r="G8" s="265"/>
      <c r="H8" s="265"/>
      <c r="I8" s="265"/>
      <c r="J8" s="33"/>
      <c r="K8" s="33"/>
      <c r="L8" s="33"/>
      <c r="M8" s="33"/>
    </row>
    <row r="9" spans="1:13" ht="18" x14ac:dyDescent="0.25">
      <c r="A9" s="263">
        <v>8</v>
      </c>
      <c r="B9" s="264" t="s">
        <v>222</v>
      </c>
      <c r="C9" s="265"/>
      <c r="D9" s="265"/>
      <c r="E9" s="265"/>
      <c r="F9" s="265"/>
      <c r="G9" s="265"/>
      <c r="H9" s="265"/>
      <c r="I9" s="265"/>
      <c r="J9" s="33"/>
      <c r="K9" s="33"/>
      <c r="L9" s="33"/>
      <c r="M9" s="33"/>
    </row>
    <row r="10" spans="1:13" x14ac:dyDescent="0.25">
      <c r="A10" s="33"/>
      <c r="B10" s="33"/>
      <c r="C10" s="33"/>
      <c r="D10" s="33"/>
      <c r="E10" s="33"/>
      <c r="F10" s="33"/>
      <c r="G10" s="33"/>
      <c r="H10" s="33"/>
      <c r="I10" s="33"/>
      <c r="J10" s="33"/>
      <c r="K10" s="33"/>
      <c r="L10" s="33"/>
      <c r="M10" s="33"/>
    </row>
    <row r="11" spans="1:13" x14ac:dyDescent="0.25">
      <c r="A11" s="33"/>
      <c r="B11" s="33"/>
      <c r="C11" s="33"/>
      <c r="D11" s="33"/>
      <c r="E11" s="33"/>
      <c r="F11" s="33"/>
      <c r="G11" s="33"/>
      <c r="H11" s="33"/>
      <c r="I11" s="33"/>
      <c r="J11" s="33"/>
      <c r="K11" s="33"/>
      <c r="L11" s="33"/>
      <c r="M11" s="33"/>
    </row>
    <row r="12" spans="1:13" x14ac:dyDescent="0.25">
      <c r="A12" s="33"/>
      <c r="B12" s="33"/>
      <c r="C12" s="33"/>
      <c r="D12" s="33"/>
      <c r="E12" s="33"/>
      <c r="F12" s="33"/>
      <c r="G12" s="33"/>
      <c r="H12" s="33"/>
      <c r="I12" s="33"/>
      <c r="J12" s="33"/>
      <c r="K12" s="33"/>
      <c r="L12" s="33"/>
      <c r="M12" s="33"/>
    </row>
    <row r="13" spans="1:13" x14ac:dyDescent="0.25">
      <c r="A13" s="33"/>
      <c r="B13" s="33"/>
      <c r="C13" s="33"/>
      <c r="D13" s="33"/>
      <c r="E13" s="33"/>
      <c r="F13" s="33"/>
      <c r="G13" s="33"/>
      <c r="H13" s="33"/>
      <c r="I13" s="33"/>
      <c r="J13" s="33"/>
      <c r="K13" s="33"/>
      <c r="L13" s="33"/>
      <c r="M13" s="33"/>
    </row>
    <row r="14" spans="1:13" x14ac:dyDescent="0.25">
      <c r="A14" s="33"/>
      <c r="B14" s="33"/>
      <c r="C14" s="33"/>
      <c r="D14" s="33"/>
      <c r="E14" s="33"/>
      <c r="F14" s="33"/>
      <c r="G14" s="33"/>
      <c r="H14" s="33"/>
      <c r="I14" s="33"/>
      <c r="J14" s="33"/>
      <c r="K14" s="33"/>
      <c r="L14" s="33"/>
      <c r="M14" s="33"/>
    </row>
  </sheetData>
  <sheetProtection algorithmName="SHA-512" hashValue="0imkjgX1fvfLJ8S42+zefSxVf3puqegBgKyf7pfkxFV7HqfDaR2Dpg3u/nrp1amqL5o4EzkieW1yZM9H7M7L9Q==" saltValue="NH/Mzd7ao9frxfRzR/aal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I9" sqref="A1:I9"/>
    </sheetView>
  </sheetViews>
  <sheetFormatPr defaultRowHeight="15" x14ac:dyDescent="0.25"/>
  <cols>
    <col min="8" max="8" width="17.5703125" customWidth="1"/>
    <col min="10" max="12" width="34.28515625" customWidth="1"/>
  </cols>
  <sheetData>
    <row r="1" spans="1:12" ht="15" customHeight="1" x14ac:dyDescent="0.25">
      <c r="A1" s="267" t="s">
        <v>113</v>
      </c>
      <c r="B1" s="267" t="s">
        <v>223</v>
      </c>
      <c r="C1" s="267"/>
      <c r="D1" s="267" t="s">
        <v>113</v>
      </c>
      <c r="E1" s="267"/>
      <c r="F1" s="267"/>
      <c r="G1" s="267">
        <v>1</v>
      </c>
      <c r="H1" s="358" t="s">
        <v>101</v>
      </c>
      <c r="I1" s="267"/>
      <c r="J1" s="359"/>
      <c r="K1" s="359"/>
      <c r="L1" s="359"/>
    </row>
    <row r="2" spans="1:12" x14ac:dyDescent="0.25">
      <c r="A2" s="267" t="s">
        <v>114</v>
      </c>
      <c r="B2" s="267" t="s">
        <v>224</v>
      </c>
      <c r="C2" s="267"/>
      <c r="D2" s="267" t="s">
        <v>115</v>
      </c>
      <c r="E2" s="267"/>
      <c r="F2" s="267"/>
      <c r="G2" s="267">
        <v>2</v>
      </c>
      <c r="H2" s="358"/>
      <c r="I2" s="267"/>
      <c r="J2" s="266"/>
      <c r="K2" s="266"/>
      <c r="L2" s="266"/>
    </row>
    <row r="3" spans="1:12" x14ac:dyDescent="0.25">
      <c r="A3" s="267" t="s">
        <v>115</v>
      </c>
      <c r="B3" s="267"/>
      <c r="C3" s="267"/>
      <c r="D3" s="267"/>
      <c r="E3" s="267"/>
      <c r="F3" s="267"/>
      <c r="G3" s="267">
        <v>3</v>
      </c>
      <c r="H3" s="358"/>
      <c r="I3" s="267"/>
      <c r="J3" s="266"/>
      <c r="K3" s="266"/>
      <c r="L3" s="266"/>
    </row>
    <row r="4" spans="1:12" x14ac:dyDescent="0.25">
      <c r="A4" s="267"/>
      <c r="B4" s="267"/>
      <c r="C4" s="267"/>
      <c r="D4" s="267"/>
      <c r="E4" s="267"/>
      <c r="F4" s="267"/>
      <c r="G4" s="267">
        <v>4</v>
      </c>
      <c r="H4" s="358"/>
      <c r="I4" s="267"/>
      <c r="J4" s="266"/>
      <c r="K4" s="266"/>
      <c r="L4" s="266"/>
    </row>
    <row r="5" spans="1:12" x14ac:dyDescent="0.25">
      <c r="A5" s="267"/>
      <c r="B5" s="267"/>
      <c r="C5" s="267"/>
      <c r="D5" s="267"/>
      <c r="E5" s="267"/>
      <c r="F5" s="267"/>
      <c r="G5" s="267">
        <v>5</v>
      </c>
      <c r="H5" s="358"/>
      <c r="I5" s="267"/>
      <c r="J5" s="25"/>
      <c r="L5" s="1"/>
    </row>
    <row r="6" spans="1:12" x14ac:dyDescent="0.25">
      <c r="A6" s="267"/>
      <c r="B6" s="267"/>
      <c r="C6" s="267"/>
      <c r="D6" s="267"/>
      <c r="E6" s="267"/>
      <c r="F6" s="267"/>
      <c r="G6" s="267">
        <v>6</v>
      </c>
      <c r="H6" s="358"/>
      <c r="I6" s="267"/>
      <c r="J6" s="25"/>
      <c r="L6" s="1"/>
    </row>
    <row r="7" spans="1:12" x14ac:dyDescent="0.25">
      <c r="A7" s="267"/>
      <c r="B7" s="267"/>
      <c r="C7" s="267"/>
      <c r="D7" s="267"/>
      <c r="E7" s="267"/>
      <c r="F7" s="267"/>
      <c r="G7" s="267">
        <v>7</v>
      </c>
      <c r="H7" s="358"/>
      <c r="I7" s="267"/>
      <c r="J7" s="25"/>
      <c r="L7" s="1"/>
    </row>
    <row r="8" spans="1:12" x14ac:dyDescent="0.25">
      <c r="A8" s="267"/>
      <c r="B8" s="267"/>
      <c r="C8" s="267"/>
      <c r="D8" s="267"/>
      <c r="E8" s="267"/>
      <c r="F8" s="267"/>
      <c r="G8" s="267">
        <v>8</v>
      </c>
      <c r="H8" s="358"/>
      <c r="I8" s="267"/>
      <c r="J8" s="25"/>
      <c r="L8" s="1"/>
    </row>
    <row r="9" spans="1:12" x14ac:dyDescent="0.25">
      <c r="A9" s="267"/>
      <c r="B9" s="267"/>
      <c r="C9" s="267"/>
      <c r="D9" s="267"/>
      <c r="E9" s="267"/>
      <c r="F9" s="267"/>
      <c r="G9" s="267"/>
      <c r="H9" s="267"/>
      <c r="I9" s="267"/>
      <c r="J9" s="25"/>
    </row>
    <row r="10" spans="1:12" x14ac:dyDescent="0.25">
      <c r="J10" s="25"/>
    </row>
    <row r="11" spans="1:12" x14ac:dyDescent="0.25">
      <c r="J11" s="25"/>
    </row>
    <row r="12" spans="1:12" x14ac:dyDescent="0.25">
      <c r="J12" s="25"/>
    </row>
    <row r="13" spans="1:12" x14ac:dyDescent="0.25">
      <c r="J13" s="25"/>
    </row>
    <row r="14" spans="1:12" x14ac:dyDescent="0.25">
      <c r="J14" s="25"/>
    </row>
    <row r="15" spans="1:12" x14ac:dyDescent="0.25">
      <c r="J15" s="25"/>
    </row>
    <row r="16" spans="1:12" x14ac:dyDescent="0.25">
      <c r="J16" s="25"/>
    </row>
    <row r="17" spans="10:10" x14ac:dyDescent="0.25">
      <c r="J17" s="25"/>
    </row>
    <row r="18" spans="10:10" x14ac:dyDescent="0.25">
      <c r="J18" s="25"/>
    </row>
    <row r="19" spans="10:10" x14ac:dyDescent="0.25">
      <c r="J19" s="25"/>
    </row>
    <row r="20" spans="10:10" x14ac:dyDescent="0.25">
      <c r="J20" s="25"/>
    </row>
    <row r="21" spans="10:10" x14ac:dyDescent="0.25">
      <c r="J21" s="25"/>
    </row>
    <row r="22" spans="10:10" x14ac:dyDescent="0.25">
      <c r="J22" s="25"/>
    </row>
    <row r="23" spans="10:10" x14ac:dyDescent="0.25">
      <c r="J23" s="25"/>
    </row>
    <row r="24" spans="10:10" x14ac:dyDescent="0.25">
      <c r="J24" s="25"/>
    </row>
    <row r="25" spans="10:10" x14ac:dyDescent="0.25">
      <c r="J25" s="25"/>
    </row>
    <row r="26" spans="10:10" x14ac:dyDescent="0.25">
      <c r="J26" s="25"/>
    </row>
    <row r="27" spans="10:10" x14ac:dyDescent="0.25">
      <c r="J27" s="25"/>
    </row>
    <row r="28" spans="10:10" x14ac:dyDescent="0.25">
      <c r="J28" s="25"/>
    </row>
    <row r="29" spans="10:10" x14ac:dyDescent="0.25">
      <c r="J29" s="25"/>
    </row>
    <row r="30" spans="10:10" x14ac:dyDescent="0.25">
      <c r="J30" s="25"/>
    </row>
    <row r="31" spans="10:10" x14ac:dyDescent="0.25">
      <c r="J31" s="25"/>
    </row>
    <row r="32" spans="10:10" x14ac:dyDescent="0.25">
      <c r="J32" s="25"/>
    </row>
    <row r="33" spans="10:10" x14ac:dyDescent="0.25">
      <c r="J33" s="25"/>
    </row>
  </sheetData>
  <sheetProtection algorithmName="SHA-512" hashValue="V6ye0AX58bfQXeqzof06CAMBrfF+JQyUu1BmkX5t72DQX1o71wYy2pkst/Bmwfj4qY2Z1cPZMzMugVY5J9FuMA==" saltValue="4bxVlC/PtT3WZwyKGojL9g=="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Kindergarten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2019-03-26T17:33:00Z</dcterms:modified>
</cp:coreProperties>
</file>