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45" windowWidth="9045" windowHeight="7035" tabRatio="601"/>
  </bookViews>
  <sheets>
    <sheet name="CASH REPORT" sheetId="3" r:id="rId1"/>
  </sheets>
  <definedNames>
    <definedName name="_xlnm.Print_Area" localSheetId="0">'CASH REPORT'!$B$1:$J$216</definedName>
  </definedNames>
  <calcPr calcId="162913" fullPrecision="0"/>
</workbook>
</file>

<file path=xl/calcChain.xml><?xml version="1.0" encoding="utf-8"?>
<calcChain xmlns="http://schemas.openxmlformats.org/spreadsheetml/2006/main">
  <c r="J96" i="3" l="1"/>
  <c r="J104" i="3" s="1"/>
  <c r="J112" i="3" s="1"/>
  <c r="J116" i="3" s="1"/>
  <c r="D135" i="3"/>
  <c r="D143" i="3" s="1"/>
  <c r="E135" i="3"/>
  <c r="E143" i="3" s="1"/>
  <c r="E151" i="3" s="1"/>
  <c r="E155" i="3" s="1"/>
  <c r="F135" i="3"/>
  <c r="F143" i="3" s="1"/>
  <c r="F151" i="3" s="1"/>
  <c r="F155" i="3" s="1"/>
  <c r="G135" i="3"/>
  <c r="G143" i="3" s="1"/>
  <c r="G151" i="3" s="1"/>
  <c r="G155" i="3" s="1"/>
  <c r="H135" i="3"/>
  <c r="I135" i="3"/>
  <c r="I143" i="3" s="1"/>
  <c r="I151" i="3" s="1"/>
  <c r="I155" i="3" s="1"/>
  <c r="H143" i="3"/>
  <c r="H151" i="3" s="1"/>
  <c r="H155" i="3" s="1"/>
  <c r="B82" i="3" l="1"/>
  <c r="B16" i="3" l="1"/>
  <c r="B3" i="3"/>
  <c r="A112" i="3" l="1"/>
  <c r="B36" i="3"/>
  <c r="B155" i="3" s="1"/>
  <c r="E161" i="3"/>
  <c r="E160" i="3"/>
  <c r="E121" i="3"/>
  <c r="E120" i="3"/>
  <c r="E82" i="3"/>
  <c r="E81" i="3"/>
  <c r="E42" i="3"/>
  <c r="E41" i="3"/>
  <c r="B143" i="3"/>
  <c r="B9" i="3"/>
  <c r="E96" i="3"/>
  <c r="E104" i="3" s="1"/>
  <c r="E112" i="3" s="1"/>
  <c r="E116" i="3" s="1"/>
  <c r="F96" i="3"/>
  <c r="F104" i="3" s="1"/>
  <c r="G96" i="3"/>
  <c r="G104" i="3" s="1"/>
  <c r="H96" i="3"/>
  <c r="H104" i="3" s="1"/>
  <c r="I96" i="3"/>
  <c r="E57" i="3"/>
  <c r="E65" i="3" s="1"/>
  <c r="F57" i="3"/>
  <c r="F65" i="3" s="1"/>
  <c r="G57" i="3"/>
  <c r="H57" i="3"/>
  <c r="H65" i="3" s="1"/>
  <c r="I57" i="3"/>
  <c r="I65" i="3" s="1"/>
  <c r="J57" i="3"/>
  <c r="J65" i="3" s="1"/>
  <c r="D57" i="3"/>
  <c r="D65" i="3" s="1"/>
  <c r="E16" i="3"/>
  <c r="E24" i="3" s="1"/>
  <c r="E32" i="3" s="1"/>
  <c r="E36" i="3" s="1"/>
  <c r="F16" i="3"/>
  <c r="F24" i="3" s="1"/>
  <c r="F32" i="3" s="1"/>
  <c r="F36" i="3" s="1"/>
  <c r="G16" i="3"/>
  <c r="G24" i="3" s="1"/>
  <c r="G32" i="3" s="1"/>
  <c r="G36" i="3" s="1"/>
  <c r="H16" i="3"/>
  <c r="H24" i="3" s="1"/>
  <c r="H32" i="3" s="1"/>
  <c r="H36" i="3" s="1"/>
  <c r="I16" i="3"/>
  <c r="I24" i="3" s="1"/>
  <c r="I32" i="3" s="1"/>
  <c r="I36" i="3" s="1"/>
  <c r="J16" i="3"/>
  <c r="J24" i="3" s="1"/>
  <c r="J32" i="3" s="1"/>
  <c r="J36" i="3" s="1"/>
  <c r="D96" i="3"/>
  <c r="D104" i="3" s="1"/>
  <c r="D16" i="3"/>
  <c r="D24" i="3" s="1"/>
  <c r="D32" i="3" s="1"/>
  <c r="D36" i="3" s="1"/>
  <c r="I104" i="3" l="1"/>
  <c r="I112" i="3" s="1"/>
  <c r="I116" i="3" s="1"/>
  <c r="G65" i="3"/>
  <c r="G73" i="3" s="1"/>
  <c r="G77" i="3" s="1"/>
  <c r="D112" i="3"/>
  <c r="D116" i="3" s="1"/>
  <c r="F112" i="3"/>
  <c r="F116" i="3" s="1"/>
  <c r="G112" i="3"/>
  <c r="G116" i="3" s="1"/>
  <c r="H112" i="3"/>
  <c r="H116" i="3" s="1"/>
  <c r="H73" i="3"/>
  <c r="H77" i="3" s="1"/>
  <c r="I73" i="3"/>
  <c r="I77" i="3" s="1"/>
  <c r="E73" i="3"/>
  <c r="E77" i="3" s="1"/>
  <c r="J73" i="3"/>
  <c r="J77" i="3" s="1"/>
  <c r="F73" i="3"/>
  <c r="F77" i="3" s="1"/>
  <c r="D73" i="3"/>
  <c r="D77" i="3" s="1"/>
  <c r="A155" i="3" l="1"/>
  <c r="A153" i="3"/>
  <c r="A116" i="3"/>
  <c r="A114" i="3"/>
  <c r="A77" i="3"/>
  <c r="A75" i="3"/>
  <c r="B32" i="3"/>
  <c r="B151" i="3" s="1"/>
  <c r="B77" i="3" l="1"/>
  <c r="J147" i="3" l="1"/>
  <c r="J128" i="3" l="1"/>
  <c r="B162" i="3" l="1"/>
  <c r="B114" i="3"/>
  <c r="B112" i="3"/>
  <c r="B108" i="3"/>
  <c r="B65" i="3"/>
  <c r="B57" i="3"/>
  <c r="B128" i="3"/>
  <c r="B161" i="3"/>
  <c r="G174" i="3"/>
  <c r="F174" i="3"/>
  <c r="E174" i="3"/>
  <c r="D174" i="3"/>
  <c r="H173" i="3"/>
  <c r="H172" i="3"/>
  <c r="H171" i="3"/>
  <c r="B41" i="3"/>
  <c r="H41" i="3"/>
  <c r="I41" i="3"/>
  <c r="B42" i="3"/>
  <c r="H42" i="3"/>
  <c r="I42" i="3"/>
  <c r="J153" i="3"/>
  <c r="J149" i="3"/>
  <c r="J140" i="3"/>
  <c r="J138" i="3"/>
  <c r="J133" i="3"/>
  <c r="J131" i="3"/>
  <c r="B116" i="3"/>
  <c r="B110" i="3"/>
  <c r="A151" i="3"/>
  <c r="A149" i="3"/>
  <c r="A147" i="3"/>
  <c r="A143" i="3"/>
  <c r="A140" i="3"/>
  <c r="A137" i="3"/>
  <c r="A133" i="3"/>
  <c r="A131" i="3"/>
  <c r="A128" i="3"/>
  <c r="A110" i="3"/>
  <c r="A108" i="3"/>
  <c r="A104" i="3"/>
  <c r="A101" i="3"/>
  <c r="A98" i="3"/>
  <c r="A96" i="3"/>
  <c r="A94" i="3"/>
  <c r="A92" i="3"/>
  <c r="A89" i="3"/>
  <c r="A73" i="3"/>
  <c r="A71" i="3"/>
  <c r="A69" i="3"/>
  <c r="A65" i="3"/>
  <c r="A62" i="3"/>
  <c r="A59" i="3"/>
  <c r="A57" i="3"/>
  <c r="A55" i="3"/>
  <c r="A53" i="3"/>
  <c r="A50" i="3"/>
  <c r="B141" i="3"/>
  <c r="B140" i="3"/>
  <c r="B138" i="3"/>
  <c r="B137" i="3"/>
  <c r="B133" i="3"/>
  <c r="B131" i="3"/>
  <c r="B130" i="3"/>
  <c r="H120" i="3"/>
  <c r="B121" i="3"/>
  <c r="B102" i="3"/>
  <c r="B101" i="3"/>
  <c r="B99" i="3"/>
  <c r="B98" i="3"/>
  <c r="B94" i="3"/>
  <c r="B92" i="3"/>
  <c r="B91" i="3"/>
  <c r="H81" i="3"/>
  <c r="B71" i="3"/>
  <c r="B149" i="3" s="1"/>
  <c r="B63" i="3"/>
  <c r="B62" i="3"/>
  <c r="B60" i="3"/>
  <c r="B59" i="3"/>
  <c r="B55" i="3"/>
  <c r="B53" i="3"/>
  <c r="B52" i="3"/>
  <c r="I120" i="3"/>
  <c r="I121" i="3"/>
  <c r="H121" i="3"/>
  <c r="H161" i="3"/>
  <c r="H82" i="3"/>
  <c r="B160" i="3"/>
  <c r="I161" i="3"/>
  <c r="I160" i="3"/>
  <c r="B120" i="3"/>
  <c r="B81" i="3"/>
  <c r="I82" i="3"/>
  <c r="I81" i="3"/>
  <c r="B50" i="3"/>
  <c r="D151" i="3" l="1"/>
  <c r="D155" i="3" s="1"/>
  <c r="J135" i="3"/>
  <c r="B96" i="3"/>
  <c r="B135" i="3"/>
  <c r="B104" i="3"/>
  <c r="B73" i="3"/>
  <c r="B122" i="3"/>
  <c r="B69" i="3"/>
  <c r="H174" i="3"/>
  <c r="B75" i="3"/>
  <c r="B153" i="3" s="1"/>
  <c r="B89" i="3"/>
  <c r="B83" i="3"/>
  <c r="B43" i="3"/>
  <c r="B147" i="3"/>
  <c r="J143" i="3" l="1"/>
  <c r="J151" i="3" s="1"/>
  <c r="J155" i="3" s="1"/>
  <c r="J169" i="3" s="1"/>
  <c r="J174" i="3" s="1"/>
  <c r="J175" i="3" s="1"/>
</calcChain>
</file>

<file path=xl/comments1.xml><?xml version="1.0" encoding="utf-8"?>
<comments xmlns="http://schemas.openxmlformats.org/spreadsheetml/2006/main">
  <authors>
    <author>gfund</author>
  </authors>
  <commentList>
    <comment ref="C4" authorId="0">
      <text>
        <r>
          <rPr>
            <b/>
            <sz val="9"/>
            <color indexed="81"/>
            <rFont val="Tahoma"/>
            <family val="2"/>
          </rPr>
          <t>Fill in previous year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" authorId="0">
      <text>
        <r>
          <rPr>
            <b/>
            <sz val="9"/>
            <color indexed="81"/>
            <rFont val="Tahoma"/>
            <family val="2"/>
          </rPr>
          <t>Fill in period ending date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<sst xmlns="http://schemas.openxmlformats.org/spreadsheetml/2006/main" count="270" uniqueCount="156">
  <si>
    <t>COUNTY:</t>
  </si>
  <si>
    <t xml:space="preserve"> </t>
  </si>
  <si>
    <t>OPERATIONAL</t>
  </si>
  <si>
    <t>TEACHERAGE</t>
  </si>
  <si>
    <t>TRANSPORTATION</t>
  </si>
  <si>
    <t>FOOD SERVICES</t>
  </si>
  <si>
    <t>ATHLETICS</t>
  </si>
  <si>
    <t>11000</t>
  </si>
  <si>
    <t>12000</t>
  </si>
  <si>
    <t>13000</t>
  </si>
  <si>
    <t>14000</t>
  </si>
  <si>
    <t>21000</t>
  </si>
  <si>
    <t>22000</t>
  </si>
  <si>
    <t>+</t>
  </si>
  <si>
    <t>-</t>
  </si>
  <si>
    <t>=</t>
  </si>
  <si>
    <t>NON-INSTRUCT.</t>
  </si>
  <si>
    <t>PUBLIC SCHOOL</t>
  </si>
  <si>
    <t>24000</t>
  </si>
  <si>
    <t>25000</t>
  </si>
  <si>
    <t>31100</t>
  </si>
  <si>
    <t>31200</t>
  </si>
  <si>
    <t>31300</t>
  </si>
  <si>
    <t>HB 33</t>
  </si>
  <si>
    <t>SB9</t>
  </si>
  <si>
    <t>EFFICIENCY</t>
  </si>
  <si>
    <t>31400</t>
  </si>
  <si>
    <t>31500</t>
  </si>
  <si>
    <t>31600</t>
  </si>
  <si>
    <t>31700</t>
  </si>
  <si>
    <t>31800</t>
  </si>
  <si>
    <t>31900</t>
  </si>
  <si>
    <t>DEBT SERVICE</t>
  </si>
  <si>
    <t>DEFERRED SICK</t>
  </si>
  <si>
    <t>ED TECH DEBT</t>
  </si>
  <si>
    <t>FUND</t>
  </si>
  <si>
    <t>LEAVE FUND</t>
  </si>
  <si>
    <t>41000</t>
  </si>
  <si>
    <t>+OR-</t>
  </si>
  <si>
    <t xml:space="preserve">Prior Year Warrants Voided </t>
  </si>
  <si>
    <t>Current Year Expenditures to Date</t>
  </si>
  <si>
    <t xml:space="preserve">          Refunds &amp; including any Deposits in Transit)</t>
  </si>
  <si>
    <t>PED No.:</t>
  </si>
  <si>
    <t>26000</t>
  </si>
  <si>
    <t>27000</t>
  </si>
  <si>
    <t>28000</t>
  </si>
  <si>
    <t>29000</t>
  </si>
  <si>
    <t>CAPITAL OUTLAY</t>
  </si>
  <si>
    <t>OUTLAY LOCAL</t>
  </si>
  <si>
    <t>OUTLAY STATE</t>
  </si>
  <si>
    <t>SPECIAL CAPITAL</t>
  </si>
  <si>
    <t>OUTLAY FEDERAL</t>
  </si>
  <si>
    <t>CAPITAL IMPROV.</t>
  </si>
  <si>
    <t xml:space="preserve">ENERGY </t>
  </si>
  <si>
    <t>ED. TECH</t>
  </si>
  <si>
    <t>EQUIP ACT</t>
  </si>
  <si>
    <t>PSCOC 20%</t>
  </si>
  <si>
    <t>32100</t>
  </si>
  <si>
    <t>INST. MATERIALS</t>
  </si>
  <si>
    <t>SERVICE FUND</t>
  </si>
  <si>
    <t xml:space="preserve">Current Year Rev. to Date   (Per Receipts Report-excluding </t>
  </si>
  <si>
    <t xml:space="preserve">        Enter as a Minus  (Per Expenditure Report)</t>
  </si>
  <si>
    <t>FLOWTHROUGH</t>
  </si>
  <si>
    <t xml:space="preserve">FEDERAL </t>
  </si>
  <si>
    <t>DIRECT</t>
  </si>
  <si>
    <t>GRANTS</t>
  </si>
  <si>
    <t xml:space="preserve">LOCAL </t>
  </si>
  <si>
    <t xml:space="preserve">STATE </t>
  </si>
  <si>
    <t>BUILDING</t>
  </si>
  <si>
    <t xml:space="preserve">BOND </t>
  </si>
  <si>
    <t>LOCAL OR</t>
  </si>
  <si>
    <t>STATE</t>
  </si>
  <si>
    <t>County:</t>
  </si>
  <si>
    <t>Line 1</t>
  </si>
  <si>
    <t>Line 2</t>
  </si>
  <si>
    <t>Line 3</t>
  </si>
  <si>
    <t>Line 4</t>
  </si>
  <si>
    <t>Line 5</t>
  </si>
  <si>
    <t>Line 6</t>
  </si>
  <si>
    <t>Line 7</t>
  </si>
  <si>
    <t>Line 8</t>
  </si>
  <si>
    <t>Line 9</t>
  </si>
  <si>
    <t>Line 10</t>
  </si>
  <si>
    <t>Line 11</t>
  </si>
  <si>
    <t>Line 12</t>
  </si>
  <si>
    <t>From Bank Statements</t>
  </si>
  <si>
    <t>Statement</t>
  </si>
  <si>
    <t xml:space="preserve"> Outstanding</t>
  </si>
  <si>
    <t>Adjustment</t>
  </si>
  <si>
    <t>Account Name/Type</t>
  </si>
  <si>
    <t xml:space="preserve">Bank </t>
  </si>
  <si>
    <t xml:space="preserve"> Balance</t>
  </si>
  <si>
    <t>(Checks) Deposits</t>
  </si>
  <si>
    <t>Interbank transfers</t>
  </si>
  <si>
    <t xml:space="preserve">Column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</si>
  <si>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</si>
  <si>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</si>
  <si>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</si>
  <si>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</si>
  <si>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</si>
  <si>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</si>
  <si>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</si>
  <si>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</si>
  <si>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</si>
  <si>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Adjustments to Bank Statements</t>
  </si>
  <si>
    <t>Description</t>
  </si>
  <si>
    <t>Amount</t>
  </si>
  <si>
    <t xml:space="preserve"> equal total Column J</t>
  </si>
  <si>
    <t xml:space="preserve"> Net Outstanding Items</t>
  </si>
  <si>
    <t>Overnight</t>
  </si>
  <si>
    <t>Investments</t>
  </si>
  <si>
    <t>GRAND TOTAL</t>
  </si>
  <si>
    <t>ALL FUNDS</t>
  </si>
  <si>
    <t xml:space="preserve">NOTE: Total Column H must </t>
  </si>
  <si>
    <t>Previous Year</t>
  </si>
  <si>
    <t>Report ending date</t>
  </si>
  <si>
    <t xml:space="preserve">  Totals</t>
  </si>
  <si>
    <t>FROM</t>
  </si>
  <si>
    <t>AMOUNT</t>
  </si>
  <si>
    <t>TO</t>
  </si>
  <si>
    <t>Explicit Explanation</t>
  </si>
  <si>
    <t xml:space="preserve">number on the FROM FUND and TO FUND columns.  </t>
  </si>
  <si>
    <t>Please list each transaction separately.</t>
  </si>
  <si>
    <t xml:space="preserve">Checking </t>
  </si>
  <si>
    <t>.</t>
  </si>
  <si>
    <t xml:space="preserve">Permanent Cash Transfers/Reversions </t>
  </si>
  <si>
    <t>Other Reconciling Items</t>
  </si>
  <si>
    <t xml:space="preserve">Please identify all cash transfers and reversions </t>
  </si>
  <si>
    <t>Please identify all reconciling adjustments</t>
  </si>
  <si>
    <t>Please identify all outstanding loans</t>
  </si>
  <si>
    <t>**Adjustments - Provide Full Explanation on Last Page</t>
  </si>
  <si>
    <t>Payroll Liabilities</t>
  </si>
  <si>
    <t>Charter Name:</t>
  </si>
  <si>
    <t>for details on how to properly complete this form.</t>
  </si>
  <si>
    <t>* Provide Full Explanation on Last Page</t>
  </si>
  <si>
    <t>*** Provide Full Explanation on Last Page</t>
  </si>
  <si>
    <t xml:space="preserve">Total Outstanding Loans </t>
  </si>
  <si>
    <t xml:space="preserve">per school district general ledger.  Enter the name or fund </t>
  </si>
  <si>
    <t>* PERMANENT CASH TRANSFERS/REVERSIONS (LINE 6)</t>
  </si>
  <si>
    <t>*** TOTAL OUTSTANDING LOANS (LINE 11)</t>
  </si>
  <si>
    <t>From line 12 Grand Total All</t>
  </si>
  <si>
    <t>Adjusted Bank Balance</t>
  </si>
  <si>
    <t>** OTHER RECONCILING ITEMS (LINE 8 &amp; 9)</t>
  </si>
  <si>
    <t>PED Cash Report</t>
  </si>
  <si>
    <t xml:space="preserve">Refer to "Instructions for PED Cash Report" </t>
  </si>
  <si>
    <t>Please provide Page 1 of each of your Bank Statement(s).</t>
  </si>
  <si>
    <t>Signature of Licencsed Business Manager</t>
  </si>
  <si>
    <t>Date</t>
  </si>
  <si>
    <t xml:space="preserve">                                                                            </t>
  </si>
  <si>
    <t xml:space="preserve">                   </t>
  </si>
  <si>
    <t>I, hereby, certify that the information contained in this cash report reconciles to the General Ledger.</t>
  </si>
  <si>
    <t xml:space="preserve">Total Cash </t>
  </si>
  <si>
    <t xml:space="preserve">School District: </t>
  </si>
  <si>
    <t>31701</t>
  </si>
  <si>
    <t>SB9 - LOCAL</t>
  </si>
  <si>
    <t>for 2018-2019 Fiscal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</si>
</sst>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23" x14ac:knownFonts="1">
    <font>
      <sz val="10"/>
      <name val="Courier"/>
    </font>
    <font>
      <sz val="8"/>
      <name val="Courier"/>
      <family val="3"/>
    </font>
    <font>
      <sz val="10.5"/>
      <name val="Lucida Bright"/>
      <family val="1"/>
    </font>
    <font>
      <b/>
      <sz val="10.5"/>
      <name val="Lucida Bright"/>
      <family val="1"/>
    </font>
    <font>
      <sz val="10.5"/>
      <color indexed="12"/>
      <name val="Lucida Bright"/>
      <family val="1"/>
    </font>
    <font>
      <b/>
      <sz val="10.5"/>
      <color indexed="10"/>
      <name val="Lucida Bright"/>
      <family val="1"/>
    </font>
    <font>
      <b/>
      <sz val="10.5"/>
      <color indexed="12"/>
      <name val="Lucida Bright"/>
      <family val="1"/>
    </font>
    <font>
      <b/>
      <sz val="10.5"/>
      <color indexed="48"/>
      <name val="Lucida Bright"/>
      <family val="1"/>
    </font>
    <font>
      <b/>
      <sz val="10.5"/>
      <name val="Lucida Bright"/>
      <family val="1"/>
    </font>
    <font>
      <sz val="10.5"/>
      <name val="Lucida Bright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Lucida Sans"/>
      <family val="2"/>
    </font>
    <font>
      <sz val="12"/>
      <name val="Lucida Sans"/>
      <family val="2"/>
    </font>
    <font>
      <b/>
      <sz val="10.5"/>
      <color indexed="12"/>
      <name val="Lucida Bright"/>
      <family val="1"/>
    </font>
    <font>
      <b/>
      <sz val="10.5"/>
      <color rgb="FFFF0000"/>
      <name val="Lucida Bright"/>
      <family val="1"/>
    </font>
    <font>
      <b/>
      <sz val="10.5"/>
      <color rgb="FF00B050"/>
      <name val="Lucida Bright"/>
      <family val="1"/>
    </font>
    <font>
      <b/>
      <sz val="10.5"/>
      <color rgb="FF0070C0"/>
      <name val="Lucida Bright"/>
      <family val="1"/>
    </font>
    <font>
      <b/>
      <u/>
      <sz val="10.5"/>
      <name val="Lucida Bright"/>
      <family val="1"/>
    </font>
    <font>
      <b/>
      <sz val="12"/>
      <name val="Lucida Bright"/>
      <family val="1"/>
    </font>
    <font>
      <b/>
      <sz val="9"/>
      <name val="Lucida Bright"/>
      <family val="1"/>
    </font>
    <font>
      <b/>
      <sz val="10"/>
      <name val="Lucida Bright"/>
      <family val="1"/>
    </font>
    <font>
      <b/>
      <sz val="8"/>
      <name val="Lucida Bright"/>
      <family val="1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39" fontId="0" fillId="0" borderId="0"/>
  </cellStyleXfs>
  <cellXfs count="265">
    <xf numFmtId="39" fontId="0" fillId="0" borderId="0" xfId="0"/>
    <xf numFmtId="0" fontId="2" fillId="0" borderId="0" xfId="0" applyNumberFormat="1" applyFont="1" applyAlignment="1" applyProtection="1">
      <alignment horizontal="left"/>
      <protection locked="0"/>
    </xf>
    <xf numFmtId="39" fontId="2" fillId="0" borderId="0" xfId="0" applyFont="1" applyProtection="1">
      <protection locked="0"/>
    </xf>
    <xf numFmtId="39" fontId="2" fillId="0" borderId="0" xfId="0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NumberFormat="1" applyFont="1" applyProtection="1">
      <protection locked="0"/>
    </xf>
    <xf numFmtId="39" fontId="2" fillId="0" borderId="0" xfId="0" applyFont="1" applyAlignment="1" applyProtection="1">
      <alignment horizontal="right"/>
      <protection locked="0"/>
    </xf>
    <xf numFmtId="37" fontId="2" fillId="0" borderId="0" xfId="0" applyNumberFormat="1" applyFont="1" applyProtection="1">
      <protection locked="0"/>
    </xf>
    <xf numFmtId="0" fontId="2" fillId="0" borderId="0" xfId="0" applyNumberFormat="1" applyFont="1" applyProtection="1"/>
    <xf numFmtId="39" fontId="2" fillId="0" borderId="0" xfId="0" applyFont="1" applyProtection="1"/>
    <xf numFmtId="39" fontId="2" fillId="0" borderId="0" xfId="0" applyFont="1" applyAlignment="1" applyProtection="1">
      <alignment horizontal="left"/>
    </xf>
    <xf numFmtId="164" fontId="2" fillId="0" borderId="0" xfId="0" applyNumberFormat="1" applyFont="1" applyProtection="1"/>
    <xf numFmtId="14" fontId="2" fillId="0" borderId="0" xfId="0" applyNumberFormat="1" applyFont="1" applyProtection="1"/>
    <xf numFmtId="0" fontId="2" fillId="0" borderId="1" xfId="0" applyNumberFormat="1" applyFont="1" applyBorder="1" applyProtection="1"/>
    <xf numFmtId="39" fontId="2" fillId="0" borderId="2" xfId="0" applyFont="1" applyBorder="1" applyAlignment="1" applyProtection="1">
      <alignment horizontal="center"/>
    </xf>
    <xf numFmtId="0" fontId="2" fillId="0" borderId="3" xfId="0" applyNumberFormat="1" applyFont="1" applyBorder="1" applyAlignment="1" applyProtection="1">
      <alignment vertical="center"/>
    </xf>
    <xf numFmtId="39" fontId="2" fillId="0" borderId="0" xfId="0" applyFont="1" applyAlignment="1" applyProtection="1">
      <alignment vertical="center"/>
    </xf>
    <xf numFmtId="39" fontId="2" fillId="0" borderId="0" xfId="0" applyFont="1" applyBorder="1" applyAlignment="1" applyProtection="1">
      <alignment horizontal="center" vertical="center"/>
    </xf>
    <xf numFmtId="0" fontId="2" fillId="0" borderId="4" xfId="0" applyNumberFormat="1" applyFont="1" applyBorder="1" applyAlignment="1" applyProtection="1">
      <alignment vertical="top"/>
    </xf>
    <xf numFmtId="39" fontId="2" fillId="0" borderId="5" xfId="0" applyFont="1" applyBorder="1" applyAlignment="1" applyProtection="1">
      <alignment vertical="top"/>
    </xf>
    <xf numFmtId="39" fontId="2" fillId="0" borderId="5" xfId="0" applyFont="1" applyBorder="1" applyAlignment="1" applyProtection="1">
      <alignment horizontal="center" vertical="top"/>
    </xf>
    <xf numFmtId="39" fontId="2" fillId="0" borderId="5" xfId="0" quotePrefix="1" applyFont="1" applyBorder="1" applyAlignment="1" applyProtection="1">
      <alignment horizontal="center" vertical="top"/>
    </xf>
    <xf numFmtId="39" fontId="2" fillId="0" borderId="0" xfId="0" applyFont="1" applyAlignment="1" applyProtection="1">
      <alignment vertical="top"/>
    </xf>
    <xf numFmtId="39" fontId="2" fillId="0" borderId="0" xfId="0" applyFont="1" applyAlignment="1" applyProtection="1">
      <alignment horizontal="fill" vertical="center"/>
    </xf>
    <xf numFmtId="40" fontId="3" fillId="0" borderId="0" xfId="0" applyNumberFormat="1" applyFont="1" applyBorder="1" applyAlignment="1" applyProtection="1">
      <alignment vertical="center"/>
      <protection locked="0"/>
    </xf>
    <xf numFmtId="40" fontId="4" fillId="0" borderId="0" xfId="0" applyNumberFormat="1" applyFont="1" applyBorder="1" applyAlignment="1" applyProtection="1">
      <alignment vertical="center"/>
    </xf>
    <xf numFmtId="0" fontId="2" fillId="0" borderId="3" xfId="0" applyNumberFormat="1" applyFont="1" applyBorder="1" applyAlignment="1" applyProtection="1">
      <alignment horizontal="left" vertical="center"/>
    </xf>
    <xf numFmtId="40" fontId="5" fillId="0" borderId="0" xfId="0" applyNumberFormat="1" applyFont="1" applyBorder="1" applyAlignment="1" applyProtection="1">
      <alignment vertical="center"/>
      <protection locked="0"/>
    </xf>
    <xf numFmtId="40" fontId="2" fillId="0" borderId="0" xfId="0" applyNumberFormat="1" applyFont="1" applyAlignment="1" applyProtection="1">
      <alignment vertical="center"/>
    </xf>
    <xf numFmtId="40" fontId="2" fillId="0" borderId="0" xfId="0" applyNumberFormat="1" applyFont="1" applyBorder="1" applyAlignment="1" applyProtection="1">
      <alignment vertical="center"/>
    </xf>
    <xf numFmtId="39" fontId="2" fillId="0" borderId="5" xfId="0" applyFont="1" applyBorder="1" applyAlignment="1" applyProtection="1">
      <alignment horizontal="center" vertical="center"/>
    </xf>
    <xf numFmtId="39" fontId="4" fillId="0" borderId="0" xfId="0" applyFont="1" applyAlignment="1" applyProtection="1">
      <alignment vertical="center"/>
    </xf>
    <xf numFmtId="40" fontId="2" fillId="0" borderId="0" xfId="0" applyNumberFormat="1" applyFont="1" applyBorder="1" applyAlignment="1" applyProtection="1">
      <alignment horizontal="fill" vertical="center"/>
    </xf>
    <xf numFmtId="0" fontId="2" fillId="0" borderId="4" xfId="0" applyNumberFormat="1" applyFont="1" applyBorder="1" applyAlignment="1" applyProtection="1">
      <alignment horizontal="left" vertical="center"/>
    </xf>
    <xf numFmtId="39" fontId="2" fillId="0" borderId="0" xfId="0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horizontal="fill" vertical="center"/>
    </xf>
    <xf numFmtId="39" fontId="2" fillId="0" borderId="0" xfId="0" applyFont="1" applyBorder="1" applyAlignment="1" applyProtection="1">
      <alignment vertical="center"/>
      <protection locked="0"/>
    </xf>
    <xf numFmtId="39" fontId="2" fillId="0" borderId="0" xfId="0" applyFont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</xf>
    <xf numFmtId="37" fontId="2" fillId="0" borderId="0" xfId="0" applyNumberFormat="1" applyFont="1" applyAlignment="1" applyProtection="1">
      <alignment horizontal="left" vertical="center"/>
    </xf>
    <xf numFmtId="0" fontId="2" fillId="0" borderId="1" xfId="0" applyNumberFormat="1" applyFont="1" applyBorder="1" applyAlignment="1" applyProtection="1">
      <alignment vertical="center"/>
    </xf>
    <xf numFmtId="39" fontId="2" fillId="0" borderId="2" xfId="0" applyFont="1" applyBorder="1" applyAlignment="1" applyProtection="1">
      <alignment vertical="center"/>
    </xf>
    <xf numFmtId="39" fontId="2" fillId="0" borderId="2" xfId="0" applyFont="1" applyBorder="1" applyAlignment="1" applyProtection="1">
      <alignment horizontal="center" vertical="center"/>
    </xf>
    <xf numFmtId="0" fontId="2" fillId="2" borderId="0" xfId="0" applyNumberFormat="1" applyFont="1" applyFill="1" applyAlignment="1" applyProtection="1">
      <alignment vertical="center"/>
    </xf>
    <xf numFmtId="39" fontId="2" fillId="2" borderId="0" xfId="0" applyFont="1" applyFill="1" applyAlignment="1" applyProtection="1">
      <alignment vertical="center"/>
    </xf>
    <xf numFmtId="0" fontId="2" fillId="0" borderId="0" xfId="0" applyNumberFormat="1" applyFont="1" applyFill="1" applyAlignment="1" applyProtection="1">
      <alignment vertical="center"/>
    </xf>
    <xf numFmtId="39" fontId="2" fillId="0" borderId="0" xfId="0" applyFont="1" applyFill="1" applyAlignment="1" applyProtection="1">
      <alignment vertical="center"/>
    </xf>
    <xf numFmtId="0" fontId="2" fillId="0" borderId="5" xfId="0" quotePrefix="1" applyNumberFormat="1" applyFont="1" applyBorder="1" applyAlignment="1" applyProtection="1">
      <alignment horizontal="center" vertical="top"/>
    </xf>
    <xf numFmtId="0" fontId="2" fillId="0" borderId="5" xfId="0" applyNumberFormat="1" applyFont="1" applyBorder="1" applyAlignment="1" applyProtection="1">
      <alignment horizontal="center" vertical="top"/>
    </xf>
    <xf numFmtId="40" fontId="4" fillId="0" borderId="0" xfId="0" applyNumberFormat="1" applyFont="1" applyBorder="1" applyAlignment="1" applyProtection="1">
      <alignment horizontal="right"/>
    </xf>
    <xf numFmtId="39" fontId="2" fillId="0" borderId="0" xfId="0" applyFont="1" applyAlignment="1" applyProtection="1">
      <alignment horizontal="left" vertical="center"/>
      <protection locked="0"/>
    </xf>
    <xf numFmtId="39" fontId="4" fillId="0" borderId="0" xfId="0" applyFont="1" applyAlignment="1" applyProtection="1">
      <alignment vertical="center"/>
      <protection locked="0"/>
    </xf>
    <xf numFmtId="39" fontId="2" fillId="0" borderId="0" xfId="0" applyFont="1" applyFill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horizontal="left" vertical="center"/>
      <protection locked="0"/>
    </xf>
    <xf numFmtId="39" fontId="2" fillId="0" borderId="0" xfId="0" applyFont="1" applyAlignment="1" applyProtection="1">
      <alignment horizontal="right" vertical="center"/>
      <protection locked="0"/>
    </xf>
    <xf numFmtId="39" fontId="2" fillId="0" borderId="0" xfId="0" applyFont="1" applyAlignment="1" applyProtection="1">
      <alignment horizontal="center" vertical="center"/>
      <protection locked="0"/>
    </xf>
    <xf numFmtId="39" fontId="2" fillId="0" borderId="0" xfId="0" applyFont="1" applyBorder="1" applyAlignment="1" applyProtection="1">
      <alignment horizontal="center" vertical="center"/>
      <protection locked="0"/>
    </xf>
    <xf numFmtId="40" fontId="6" fillId="0" borderId="0" xfId="0" applyNumberFormat="1" applyFont="1" applyAlignment="1" applyProtection="1">
      <alignment vertical="center"/>
      <protection locked="0"/>
    </xf>
    <xf numFmtId="40" fontId="4" fillId="0" borderId="0" xfId="0" applyNumberFormat="1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40" fontId="2" fillId="0" borderId="0" xfId="0" applyNumberFormat="1" applyFont="1" applyAlignment="1" applyProtection="1">
      <alignment vertical="center"/>
      <protection locked="0"/>
    </xf>
    <xf numFmtId="0" fontId="2" fillId="0" borderId="7" xfId="0" applyNumberFormat="1" applyFont="1" applyBorder="1" applyAlignment="1" applyProtection="1">
      <alignment horizontal="left" vertical="center"/>
      <protection locked="0"/>
    </xf>
    <xf numFmtId="39" fontId="2" fillId="0" borderId="8" xfId="0" applyFont="1" applyBorder="1" applyAlignment="1" applyProtection="1">
      <alignment horizontal="center" vertical="center"/>
    </xf>
    <xf numFmtId="40" fontId="6" fillId="0" borderId="8" xfId="0" applyNumberFormat="1" applyFont="1" applyBorder="1" applyAlignment="1" applyProtection="1">
      <alignment vertical="center"/>
    </xf>
    <xf numFmtId="0" fontId="2" fillId="0" borderId="7" xfId="0" applyNumberFormat="1" applyFont="1" applyBorder="1" applyAlignment="1" applyProtection="1">
      <alignment horizontal="left" vertical="center"/>
    </xf>
    <xf numFmtId="0" fontId="2" fillId="0" borderId="3" xfId="0" applyNumberFormat="1" applyFont="1" applyBorder="1" applyAlignment="1" applyProtection="1">
      <alignment horizontal="left" vertical="top"/>
    </xf>
    <xf numFmtId="0" fontId="2" fillId="0" borderId="0" xfId="0" applyNumberFormat="1" applyFont="1" applyAlignment="1" applyProtection="1">
      <alignment horizontal="left" vertical="center"/>
    </xf>
    <xf numFmtId="164" fontId="2" fillId="0" borderId="0" xfId="0" applyNumberFormat="1" applyFont="1" applyAlignment="1" applyProtection="1">
      <alignment horizontal="right"/>
      <protection locked="0"/>
    </xf>
    <xf numFmtId="39" fontId="2" fillId="0" borderId="0" xfId="0" applyFont="1" applyFill="1" applyBorder="1" applyAlignment="1" applyProtection="1">
      <alignment vertical="center"/>
    </xf>
    <xf numFmtId="39" fontId="2" fillId="0" borderId="9" xfId="0" applyFont="1" applyBorder="1" applyAlignment="1" applyProtection="1">
      <alignment horizontal="center"/>
    </xf>
    <xf numFmtId="39" fontId="2" fillId="0" borderId="10" xfId="0" applyFont="1" applyBorder="1" applyAlignment="1" applyProtection="1">
      <alignment horizontal="center" vertical="center"/>
    </xf>
    <xf numFmtId="0" fontId="2" fillId="0" borderId="11" xfId="0" applyNumberFormat="1" applyFont="1" applyBorder="1" applyAlignment="1" applyProtection="1">
      <alignment horizontal="center" vertical="top"/>
    </xf>
    <xf numFmtId="40" fontId="4" fillId="0" borderId="10" xfId="0" applyNumberFormat="1" applyFont="1" applyBorder="1" applyAlignment="1" applyProtection="1">
      <alignment vertical="center"/>
    </xf>
    <xf numFmtId="40" fontId="3" fillId="0" borderId="10" xfId="0" applyNumberFormat="1" applyFont="1" applyBorder="1" applyAlignment="1" applyProtection="1">
      <alignment vertical="center"/>
      <protection locked="0"/>
    </xf>
    <xf numFmtId="40" fontId="5" fillId="0" borderId="10" xfId="0" applyNumberFormat="1" applyFont="1" applyBorder="1" applyAlignment="1" applyProtection="1">
      <alignment vertical="center"/>
      <protection locked="0"/>
    </xf>
    <xf numFmtId="40" fontId="6" fillId="0" borderId="12" xfId="0" applyNumberFormat="1" applyFont="1" applyBorder="1" applyAlignment="1" applyProtection="1">
      <alignment vertical="center"/>
    </xf>
    <xf numFmtId="40" fontId="2" fillId="0" borderId="10" xfId="0" applyNumberFormat="1" applyFont="1" applyBorder="1" applyAlignment="1" applyProtection="1">
      <alignment vertical="center"/>
    </xf>
    <xf numFmtId="40" fontId="2" fillId="0" borderId="10" xfId="0" applyNumberFormat="1" applyFont="1" applyBorder="1" applyAlignment="1" applyProtection="1">
      <alignment horizontal="fill" vertical="center"/>
    </xf>
    <xf numFmtId="39" fontId="2" fillId="0" borderId="9" xfId="0" applyFont="1" applyBorder="1" applyAlignment="1" applyProtection="1">
      <alignment horizontal="center" vertical="center"/>
    </xf>
    <xf numFmtId="0" fontId="2" fillId="0" borderId="11" xfId="0" quotePrefix="1" applyNumberFormat="1" applyFont="1" applyBorder="1" applyAlignment="1" applyProtection="1">
      <alignment horizontal="center" vertical="top"/>
    </xf>
    <xf numFmtId="39" fontId="2" fillId="0" borderId="10" xfId="0" applyFont="1" applyBorder="1" applyAlignment="1" applyProtection="1">
      <alignment vertical="center"/>
    </xf>
    <xf numFmtId="40" fontId="15" fillId="0" borderId="0" xfId="0" applyNumberFormat="1" applyFont="1" applyBorder="1" applyAlignment="1" applyProtection="1">
      <alignment vertical="center"/>
      <protection locked="0"/>
    </xf>
    <xf numFmtId="40" fontId="6" fillId="0" borderId="5" xfId="0" applyNumberFormat="1" applyFont="1" applyBorder="1" applyAlignment="1" applyProtection="1">
      <alignment vertical="center"/>
    </xf>
    <xf numFmtId="40" fontId="6" fillId="0" borderId="11" xfId="0" applyNumberFormat="1" applyFont="1" applyBorder="1" applyAlignment="1" applyProtection="1">
      <alignment vertical="center"/>
    </xf>
    <xf numFmtId="40" fontId="6" fillId="0" borderId="0" xfId="0" applyNumberFormat="1" applyFont="1" applyBorder="1" applyAlignment="1" applyProtection="1">
      <alignment vertical="center"/>
    </xf>
    <xf numFmtId="40" fontId="6" fillId="0" borderId="10" xfId="0" applyNumberFormat="1" applyFont="1" applyBorder="1" applyAlignment="1" applyProtection="1">
      <alignment vertical="center"/>
    </xf>
    <xf numFmtId="40" fontId="15" fillId="0" borderId="0" xfId="0" applyNumberFormat="1" applyFont="1" applyBorder="1" applyAlignment="1" applyProtection="1">
      <alignment horizontal="right"/>
    </xf>
    <xf numFmtId="39" fontId="3" fillId="4" borderId="15" xfId="0" applyFont="1" applyFill="1" applyBorder="1" applyAlignment="1" applyProtection="1">
      <alignment horizontal="center" vertical="center"/>
    </xf>
    <xf numFmtId="39" fontId="9" fillId="0" borderId="0" xfId="0" applyFont="1" applyBorder="1" applyAlignment="1" applyProtection="1">
      <alignment horizontal="left" vertical="center"/>
      <protection locked="0"/>
    </xf>
    <xf numFmtId="39" fontId="2" fillId="5" borderId="0" xfId="0" applyFont="1" applyFill="1" applyAlignment="1" applyProtection="1">
      <alignment vertical="center"/>
    </xf>
    <xf numFmtId="0" fontId="2" fillId="5" borderId="7" xfId="0" applyNumberFormat="1" applyFont="1" applyFill="1" applyBorder="1" applyAlignment="1" applyProtection="1">
      <alignment horizontal="left" vertical="center"/>
    </xf>
    <xf numFmtId="39" fontId="2" fillId="5" borderId="8" xfId="0" applyFont="1" applyFill="1" applyBorder="1" applyAlignment="1" applyProtection="1">
      <alignment horizontal="center" vertical="center"/>
    </xf>
    <xf numFmtId="40" fontId="3" fillId="5" borderId="0" xfId="0" applyNumberFormat="1" applyFont="1" applyFill="1" applyBorder="1" applyAlignment="1" applyProtection="1">
      <alignment vertical="center"/>
      <protection locked="0"/>
    </xf>
    <xf numFmtId="39" fontId="2" fillId="0" borderId="10" xfId="0" applyFont="1" applyFill="1" applyBorder="1" applyAlignment="1" applyProtection="1">
      <alignment horizontal="center" vertical="center"/>
    </xf>
    <xf numFmtId="39" fontId="2" fillId="0" borderId="11" xfId="0" applyFont="1" applyBorder="1" applyAlignment="1" applyProtection="1">
      <alignment horizontal="center" vertical="top"/>
    </xf>
    <xf numFmtId="49" fontId="2" fillId="0" borderId="0" xfId="0" applyNumberFormat="1" applyFont="1" applyAlignment="1" applyProtection="1">
      <alignment horizontal="right"/>
      <protection locked="0"/>
    </xf>
    <xf numFmtId="49" fontId="2" fillId="0" borderId="0" xfId="0" applyNumberFormat="1" applyFont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top"/>
    </xf>
    <xf numFmtId="49" fontId="4" fillId="0" borderId="0" xfId="0" applyNumberFormat="1" applyFont="1" applyBorder="1" applyAlignment="1" applyProtection="1">
      <alignment vertical="center"/>
    </xf>
    <xf numFmtId="49" fontId="2" fillId="0" borderId="0" xfId="0" applyNumberFormat="1" applyFont="1" applyProtection="1"/>
    <xf numFmtId="40" fontId="2" fillId="0" borderId="2" xfId="0" applyNumberFormat="1" applyFont="1" applyBorder="1" applyAlignment="1" applyProtection="1">
      <alignment horizontal="center" vertical="center"/>
    </xf>
    <xf numFmtId="40" fontId="2" fillId="0" borderId="0" xfId="0" applyNumberFormat="1" applyFont="1" applyBorder="1" applyAlignment="1" applyProtection="1">
      <alignment horizontal="center" vertical="center"/>
    </xf>
    <xf numFmtId="40" fontId="2" fillId="0" borderId="5" xfId="0" applyNumberFormat="1" applyFont="1" applyBorder="1" applyAlignment="1" applyProtection="1">
      <alignment horizontal="center" vertical="top"/>
    </xf>
    <xf numFmtId="40" fontId="2" fillId="0" borderId="5" xfId="0" quotePrefix="1" applyNumberFormat="1" applyFont="1" applyBorder="1" applyAlignment="1" applyProtection="1">
      <alignment horizontal="center" vertical="top"/>
    </xf>
    <xf numFmtId="40" fontId="2" fillId="0" borderId="0" xfId="0" applyNumberFormat="1" applyFont="1" applyAlignment="1" applyProtection="1">
      <alignment horizontal="fill" vertical="center"/>
    </xf>
    <xf numFmtId="40" fontId="2" fillId="2" borderId="0" xfId="0" applyNumberFormat="1" applyFont="1" applyFill="1" applyAlignment="1" applyProtection="1">
      <alignment vertical="center"/>
    </xf>
    <xf numFmtId="40" fontId="2" fillId="0" borderId="0" xfId="0" applyNumberFormat="1" applyFont="1" applyFill="1" applyAlignment="1" applyProtection="1">
      <alignment vertical="center"/>
    </xf>
    <xf numFmtId="40" fontId="4" fillId="0" borderId="0" xfId="0" applyNumberFormat="1" applyFont="1" applyAlignment="1" applyProtection="1">
      <alignment vertical="center"/>
    </xf>
    <xf numFmtId="40" fontId="2" fillId="0" borderId="0" xfId="0" applyNumberFormat="1" applyFont="1" applyAlignment="1" applyProtection="1">
      <alignment horizontal="left" vertical="center"/>
      <protection locked="0"/>
    </xf>
    <xf numFmtId="40" fontId="2" fillId="0" borderId="0" xfId="0" applyNumberFormat="1" applyFont="1" applyBorder="1" applyAlignment="1" applyProtection="1">
      <alignment horizontal="center" vertical="center"/>
      <protection locked="0"/>
    </xf>
    <xf numFmtId="40" fontId="3" fillId="0" borderId="15" xfId="0" applyNumberFormat="1" applyFont="1" applyBorder="1" applyAlignment="1" applyProtection="1">
      <alignment horizontal="center" vertical="center"/>
    </xf>
    <xf numFmtId="0" fontId="2" fillId="5" borderId="7" xfId="0" applyNumberFormat="1" applyFont="1" applyFill="1" applyBorder="1" applyAlignment="1" applyProtection="1">
      <alignment horizontal="left" vertical="center"/>
      <protection locked="0"/>
    </xf>
    <xf numFmtId="14" fontId="2" fillId="0" borderId="3" xfId="0" applyNumberFormat="1" applyFont="1" applyBorder="1" applyAlignment="1" applyProtection="1">
      <alignment vertical="center"/>
    </xf>
    <xf numFmtId="49" fontId="2" fillId="3" borderId="2" xfId="0" quotePrefix="1" applyNumberFormat="1" applyFont="1" applyFill="1" applyBorder="1" applyProtection="1">
      <protection locked="0"/>
    </xf>
    <xf numFmtId="39" fontId="3" fillId="4" borderId="16" xfId="0" applyFont="1" applyFill="1" applyBorder="1" applyAlignment="1" applyProtection="1">
      <alignment vertical="center"/>
    </xf>
    <xf numFmtId="39" fontId="3" fillId="4" borderId="16" xfId="0" applyFont="1" applyFill="1" applyBorder="1" applyAlignment="1" applyProtection="1">
      <alignment horizontal="center" vertical="center"/>
    </xf>
    <xf numFmtId="39" fontId="3" fillId="0" borderId="17" xfId="0" applyFont="1" applyBorder="1" applyAlignment="1" applyProtection="1">
      <alignment horizontal="center" vertical="center"/>
    </xf>
    <xf numFmtId="39" fontId="16" fillId="6" borderId="5" xfId="0" applyFont="1" applyFill="1" applyBorder="1" applyAlignment="1" applyProtection="1">
      <alignment vertical="center"/>
    </xf>
    <xf numFmtId="39" fontId="16" fillId="6" borderId="5" xfId="0" applyFont="1" applyFill="1" applyBorder="1" applyAlignment="1" applyProtection="1">
      <alignment horizontal="center" vertical="center"/>
    </xf>
    <xf numFmtId="40" fontId="16" fillId="6" borderId="5" xfId="0" applyNumberFormat="1" applyFont="1" applyFill="1" applyBorder="1" applyAlignment="1" applyProtection="1">
      <alignment horizontal="center" vertical="center"/>
    </xf>
    <xf numFmtId="40" fontId="17" fillId="5" borderId="0" xfId="0" applyNumberFormat="1" applyFont="1" applyFill="1" applyBorder="1" applyAlignment="1" applyProtection="1">
      <alignment vertical="center"/>
    </xf>
    <xf numFmtId="0" fontId="2" fillId="0" borderId="7" xfId="0" applyNumberFormat="1" applyFont="1" applyBorder="1" applyProtection="1"/>
    <xf numFmtId="49" fontId="2" fillId="0" borderId="0" xfId="0" applyNumberFormat="1" applyFont="1" applyBorder="1" applyAlignment="1" applyProtection="1">
      <alignment horizontal="left" vertical="center"/>
    </xf>
    <xf numFmtId="37" fontId="2" fillId="0" borderId="0" xfId="0" applyNumberFormat="1" applyFont="1" applyBorder="1" applyAlignment="1" applyProtection="1">
      <alignment horizontal="left" vertical="center"/>
    </xf>
    <xf numFmtId="39" fontId="8" fillId="0" borderId="10" xfId="0" applyFont="1" applyFill="1" applyBorder="1" applyAlignment="1" applyProtection="1">
      <alignment vertical="center"/>
    </xf>
    <xf numFmtId="40" fontId="14" fillId="0" borderId="10" xfId="0" applyNumberFormat="1" applyFont="1" applyBorder="1" applyAlignment="1" applyProtection="1">
      <alignment vertical="center"/>
    </xf>
    <xf numFmtId="39" fontId="8" fillId="0" borderId="10" xfId="0" applyFont="1" applyBorder="1" applyAlignment="1" applyProtection="1">
      <alignment vertical="center"/>
    </xf>
    <xf numFmtId="40" fontId="14" fillId="0" borderId="11" xfId="0" applyNumberFormat="1" applyFont="1" applyBorder="1" applyAlignment="1" applyProtection="1">
      <alignment vertical="center"/>
    </xf>
    <xf numFmtId="39" fontId="16" fillId="0" borderId="6" xfId="0" applyFont="1" applyBorder="1" applyAlignment="1" applyProtection="1">
      <alignment horizontal="left" vertical="center"/>
    </xf>
    <xf numFmtId="39" fontId="9" fillId="0" borderId="0" xfId="0" applyFont="1" applyBorder="1" applyAlignment="1" applyProtection="1">
      <alignment vertical="center"/>
      <protection locked="0"/>
    </xf>
    <xf numFmtId="40" fontId="3" fillId="5" borderId="20" xfId="0" applyNumberFormat="1" applyFont="1" applyFill="1" applyBorder="1" applyAlignment="1" applyProtection="1">
      <alignment vertical="center"/>
      <protection locked="0"/>
    </xf>
    <xf numFmtId="39" fontId="3" fillId="4" borderId="23" xfId="0" applyFont="1" applyFill="1" applyBorder="1" applyAlignment="1" applyProtection="1">
      <alignment vertical="center"/>
    </xf>
    <xf numFmtId="39" fontId="3" fillId="4" borderId="22" xfId="0" applyFont="1" applyFill="1" applyBorder="1" applyAlignment="1" applyProtection="1">
      <alignment vertical="center"/>
    </xf>
    <xf numFmtId="0" fontId="2" fillId="4" borderId="15" xfId="0" applyNumberFormat="1" applyFont="1" applyFill="1" applyBorder="1" applyAlignment="1" applyProtection="1">
      <alignment horizontal="center" vertical="center"/>
    </xf>
    <xf numFmtId="39" fontId="16" fillId="6" borderId="21" xfId="0" applyFont="1" applyFill="1" applyBorder="1" applyAlignment="1" applyProtection="1">
      <alignment vertical="center"/>
    </xf>
    <xf numFmtId="39" fontId="9" fillId="0" borderId="24" xfId="0" applyFont="1" applyBorder="1" applyAlignment="1" applyProtection="1">
      <alignment vertical="center"/>
      <protection locked="0"/>
    </xf>
    <xf numFmtId="39" fontId="8" fillId="0" borderId="16" xfId="0" applyFont="1" applyBorder="1" applyAlignment="1" applyProtection="1">
      <alignment vertical="center"/>
    </xf>
    <xf numFmtId="39" fontId="2" fillId="0" borderId="5" xfId="0" applyFont="1" applyBorder="1" applyAlignment="1" applyProtection="1">
      <alignment horizontal="center" vertical="center"/>
      <protection locked="0"/>
    </xf>
    <xf numFmtId="39" fontId="2" fillId="0" borderId="5" xfId="0" applyFont="1" applyBorder="1" applyAlignment="1" applyProtection="1">
      <alignment horizontal="left" vertical="center"/>
      <protection locked="0"/>
    </xf>
    <xf numFmtId="39" fontId="2" fillId="0" borderId="5" xfId="0" applyFont="1" applyBorder="1" applyAlignment="1" applyProtection="1">
      <alignment vertical="center"/>
      <protection locked="0"/>
    </xf>
    <xf numFmtId="39" fontId="2" fillId="0" borderId="0" xfId="0" applyFont="1" applyBorder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horizontal="left" vertical="center"/>
      <protection locked="0"/>
    </xf>
    <xf numFmtId="37" fontId="2" fillId="0" borderId="0" xfId="0" applyNumberFormat="1" applyFont="1" applyAlignment="1" applyProtection="1">
      <alignment horizontal="left" vertical="center"/>
      <protection locked="0"/>
    </xf>
    <xf numFmtId="39" fontId="2" fillId="0" borderId="0" xfId="0" applyFont="1" applyProtection="1"/>
    <xf numFmtId="39" fontId="2" fillId="0" borderId="0" xfId="0" applyFont="1" applyAlignment="1" applyProtection="1">
      <alignment vertical="center"/>
    </xf>
    <xf numFmtId="40" fontId="2" fillId="0" borderId="0" xfId="0" applyNumberFormat="1" applyFont="1" applyAlignment="1" applyProtection="1">
      <alignment vertical="center"/>
    </xf>
    <xf numFmtId="0" fontId="2" fillId="0" borderId="0" xfId="0" applyNumberFormat="1" applyFont="1" applyAlignment="1" applyProtection="1">
      <alignment vertical="center"/>
    </xf>
    <xf numFmtId="39" fontId="2" fillId="0" borderId="0" xfId="0" applyFont="1" applyAlignment="1" applyProtection="1">
      <alignment horizontal="right" vertical="center"/>
    </xf>
    <xf numFmtId="39" fontId="2" fillId="0" borderId="0" xfId="0" applyFont="1" applyFill="1" applyAlignment="1" applyProtection="1">
      <alignment horizontal="fill" vertical="center"/>
    </xf>
    <xf numFmtId="40" fontId="2" fillId="0" borderId="0" xfId="0" applyNumberFormat="1" applyFont="1" applyFill="1" applyAlignment="1" applyProtection="1">
      <alignment horizontal="fill" vertical="center"/>
    </xf>
    <xf numFmtId="39" fontId="2" fillId="0" borderId="0" xfId="0" applyFont="1" applyFill="1" applyBorder="1" applyProtection="1">
      <protection locked="0"/>
    </xf>
    <xf numFmtId="39" fontId="2" fillId="0" borderId="0" xfId="0" applyFont="1" applyFill="1" applyProtection="1">
      <protection locked="0"/>
    </xf>
    <xf numFmtId="39" fontId="2" fillId="0" borderId="0" xfId="0" applyFont="1" applyFill="1" applyBorder="1" applyProtection="1"/>
    <xf numFmtId="39" fontId="2" fillId="0" borderId="0" xfId="0" applyFont="1" applyFill="1" applyProtection="1"/>
    <xf numFmtId="39" fontId="2" fillId="0" borderId="0" xfId="0" applyFont="1" applyFill="1" applyBorder="1" applyAlignment="1" applyProtection="1">
      <alignment vertical="top"/>
    </xf>
    <xf numFmtId="39" fontId="2" fillId="0" borderId="0" xfId="0" applyFont="1" applyFill="1" applyAlignment="1" applyProtection="1">
      <alignment vertical="top"/>
    </xf>
    <xf numFmtId="39" fontId="4" fillId="0" borderId="0" xfId="0" applyFont="1" applyFill="1" applyBorder="1" applyAlignment="1" applyProtection="1">
      <alignment vertical="center"/>
    </xf>
    <xf numFmtId="39" fontId="2" fillId="0" borderId="6" xfId="0" applyFont="1" applyFill="1" applyBorder="1" applyAlignment="1" applyProtection="1">
      <alignment vertical="center"/>
    </xf>
    <xf numFmtId="39" fontId="2" fillId="0" borderId="0" xfId="0" applyFont="1" applyFill="1" applyBorder="1" applyAlignment="1" applyProtection="1">
      <alignment vertical="center"/>
      <protection locked="0"/>
    </xf>
    <xf numFmtId="0" fontId="15" fillId="0" borderId="3" xfId="0" applyNumberFormat="1" applyFont="1" applyBorder="1" applyAlignment="1" applyProtection="1">
      <alignment vertical="center"/>
    </xf>
    <xf numFmtId="39" fontId="19" fillId="0" borderId="0" xfId="0" applyFont="1" applyAlignment="1" applyProtection="1">
      <alignment horizontal="center"/>
      <protection locked="0"/>
    </xf>
    <xf numFmtId="39" fontId="19" fillId="0" borderId="0" xfId="0" applyFont="1" applyBorder="1" applyAlignment="1" applyProtection="1">
      <alignment vertical="center"/>
    </xf>
    <xf numFmtId="39" fontId="19" fillId="0" borderId="0" xfId="0" applyFont="1" applyBorder="1" applyAlignment="1" applyProtection="1">
      <alignment horizontal="center" vertical="center"/>
    </xf>
    <xf numFmtId="40" fontId="19" fillId="0" borderId="0" xfId="0" applyNumberFormat="1" applyFont="1" applyBorder="1" applyAlignment="1" applyProtection="1">
      <alignment vertical="center"/>
    </xf>
    <xf numFmtId="39" fontId="19" fillId="0" borderId="0" xfId="0" applyFont="1" applyFill="1" applyAlignment="1" applyProtection="1">
      <alignment horizontal="center" vertical="center"/>
    </xf>
    <xf numFmtId="39" fontId="19" fillId="0" borderId="0" xfId="0" applyFont="1" applyAlignment="1" applyProtection="1">
      <alignment horizontal="center" vertical="center"/>
    </xf>
    <xf numFmtId="39" fontId="19" fillId="0" borderId="0" xfId="0" applyFont="1" applyAlignment="1" applyProtection="1">
      <alignment horizontal="center" vertical="center"/>
      <protection locked="0"/>
    </xf>
    <xf numFmtId="39" fontId="3" fillId="0" borderId="25" xfId="0" applyFont="1" applyBorder="1" applyAlignment="1" applyProtection="1">
      <alignment horizontal="center" vertical="center"/>
    </xf>
    <xf numFmtId="40" fontId="21" fillId="0" borderId="16" xfId="0" applyNumberFormat="1" applyFont="1" applyBorder="1" applyAlignment="1" applyProtection="1">
      <alignment horizontal="center" vertical="center"/>
    </xf>
    <xf numFmtId="40" fontId="22" fillId="0" borderId="15" xfId="0" applyNumberFormat="1" applyFont="1" applyBorder="1" applyAlignment="1" applyProtection="1">
      <alignment horizontal="center" vertical="center"/>
    </xf>
    <xf numFmtId="39" fontId="3" fillId="0" borderId="16" xfId="0" applyFont="1" applyBorder="1" applyAlignment="1" applyProtection="1">
      <alignment horizontal="center" vertical="center"/>
    </xf>
    <xf numFmtId="40" fontId="3" fillId="5" borderId="19" xfId="0" applyNumberFormat="1" applyFont="1" applyFill="1" applyBorder="1" applyAlignment="1" applyProtection="1">
      <alignment vertical="center"/>
      <protection locked="0"/>
    </xf>
    <xf numFmtId="39" fontId="8" fillId="5" borderId="25" xfId="0" applyFont="1" applyFill="1" applyBorder="1" applyAlignment="1" applyProtection="1">
      <alignment horizontal="left" vertical="center"/>
      <protection locked="0"/>
    </xf>
    <xf numFmtId="39" fontId="8" fillId="5" borderId="24" xfId="0" applyFont="1" applyFill="1" applyBorder="1" applyAlignment="1" applyProtection="1">
      <alignment horizontal="left" vertical="center"/>
      <protection locked="0"/>
    </xf>
    <xf numFmtId="39" fontId="8" fillId="5" borderId="16" xfId="0" applyFont="1" applyFill="1" applyBorder="1" applyAlignment="1" applyProtection="1">
      <alignment horizontal="left" vertical="center"/>
    </xf>
    <xf numFmtId="39" fontId="2" fillId="0" borderId="20" xfId="0" applyFont="1" applyBorder="1" applyAlignment="1" applyProtection="1">
      <alignment vertical="center"/>
      <protection locked="0"/>
    </xf>
    <xf numFmtId="39" fontId="2" fillId="0" borderId="20" xfId="0" applyFont="1" applyBorder="1" applyAlignment="1" applyProtection="1">
      <alignment vertical="center"/>
    </xf>
    <xf numFmtId="0" fontId="3" fillId="0" borderId="0" xfId="0" applyNumberFormat="1" applyFont="1" applyProtection="1"/>
    <xf numFmtId="0" fontId="3" fillId="0" borderId="0" xfId="0" applyNumberFormat="1" applyFont="1" applyAlignment="1" applyProtection="1">
      <alignment vertical="center"/>
    </xf>
    <xf numFmtId="39" fontId="2" fillId="0" borderId="0" xfId="0" applyFont="1" applyBorder="1" applyProtection="1"/>
    <xf numFmtId="0" fontId="3" fillId="0" borderId="0" xfId="0" applyNumberFormat="1" applyFont="1" applyBorder="1" applyProtection="1"/>
    <xf numFmtId="0" fontId="18" fillId="0" borderId="0" xfId="0" applyNumberFormat="1" applyFont="1" applyBorder="1" applyProtection="1"/>
    <xf numFmtId="39" fontId="18" fillId="0" borderId="0" xfId="0" applyFont="1" applyBorder="1" applyProtection="1"/>
    <xf numFmtId="39" fontId="3" fillId="0" borderId="0" xfId="0" applyFont="1" applyBorder="1" applyProtection="1"/>
    <xf numFmtId="0" fontId="2" fillId="0" borderId="3" xfId="0" applyNumberFormat="1" applyFont="1" applyFill="1" applyBorder="1" applyAlignment="1" applyProtection="1">
      <alignment horizontal="left" vertical="center"/>
    </xf>
    <xf numFmtId="39" fontId="2" fillId="0" borderId="0" xfId="0" applyFont="1" applyFill="1" applyBorder="1" applyAlignment="1" applyProtection="1">
      <alignment horizontal="center" vertical="center"/>
    </xf>
    <xf numFmtId="40" fontId="6" fillId="0" borderId="0" xfId="0" applyNumberFormat="1" applyFont="1" applyFill="1" applyBorder="1" applyAlignment="1" applyProtection="1">
      <alignment vertical="center"/>
    </xf>
    <xf numFmtId="40" fontId="6" fillId="0" borderId="9" xfId="0" applyNumberFormat="1" applyFont="1" applyFill="1" applyBorder="1" applyAlignment="1" applyProtection="1">
      <alignment vertical="center"/>
    </xf>
    <xf numFmtId="0" fontId="18" fillId="0" borderId="3" xfId="0" applyNumberFormat="1" applyFont="1" applyFill="1" applyBorder="1" applyAlignment="1" applyProtection="1">
      <alignment vertical="center"/>
    </xf>
    <xf numFmtId="40" fontId="4" fillId="0" borderId="0" xfId="0" applyNumberFormat="1" applyFont="1" applyFill="1" applyBorder="1" applyAlignment="1" applyProtection="1">
      <alignment vertical="center"/>
    </xf>
    <xf numFmtId="40" fontId="4" fillId="0" borderId="10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left" vertical="center"/>
      <protection locked="0"/>
    </xf>
    <xf numFmtId="40" fontId="3" fillId="0" borderId="0" xfId="0" applyNumberFormat="1" applyFont="1" applyFill="1" applyBorder="1" applyAlignment="1" applyProtection="1">
      <alignment vertical="center"/>
      <protection locked="0"/>
    </xf>
    <xf numFmtId="40" fontId="3" fillId="0" borderId="10" xfId="0" applyNumberFormat="1" applyFont="1" applyFill="1" applyBorder="1" applyAlignment="1" applyProtection="1">
      <alignment vertical="center"/>
      <protection locked="0"/>
    </xf>
    <xf numFmtId="40" fontId="5" fillId="0" borderId="0" xfId="0" applyNumberFormat="1" applyFont="1" applyFill="1" applyBorder="1" applyAlignment="1" applyProtection="1">
      <alignment vertical="center"/>
      <protection locked="0"/>
    </xf>
    <xf numFmtId="40" fontId="5" fillId="0" borderId="10" xfId="0" applyNumberFormat="1" applyFont="1" applyFill="1" applyBorder="1" applyAlignment="1" applyProtection="1">
      <alignment vertical="center"/>
      <protection locked="0"/>
    </xf>
    <xf numFmtId="0" fontId="2" fillId="0" borderId="4" xfId="0" applyNumberFormat="1" applyFont="1" applyFill="1" applyBorder="1" applyAlignment="1" applyProtection="1">
      <alignment horizontal="left" vertical="center"/>
    </xf>
    <xf numFmtId="40" fontId="5" fillId="0" borderId="5" xfId="0" applyNumberFormat="1" applyFont="1" applyFill="1" applyBorder="1" applyAlignment="1" applyProtection="1">
      <alignment vertical="center"/>
      <protection locked="0"/>
    </xf>
    <xf numFmtId="40" fontId="5" fillId="0" borderId="11" xfId="0" applyNumberFormat="1" applyFont="1" applyFill="1" applyBorder="1" applyAlignment="1" applyProtection="1">
      <alignment vertical="center"/>
      <protection locked="0"/>
    </xf>
    <xf numFmtId="0" fontId="2" fillId="0" borderId="7" xfId="0" applyNumberFormat="1" applyFont="1" applyFill="1" applyBorder="1" applyAlignment="1" applyProtection="1">
      <alignment horizontal="left" vertical="center"/>
    </xf>
    <xf numFmtId="39" fontId="2" fillId="0" borderId="8" xfId="0" applyFont="1" applyFill="1" applyBorder="1" applyAlignment="1" applyProtection="1">
      <alignment horizontal="center" vertical="center"/>
    </xf>
    <xf numFmtId="40" fontId="6" fillId="0" borderId="8" xfId="0" applyNumberFormat="1" applyFont="1" applyFill="1" applyBorder="1" applyAlignment="1" applyProtection="1">
      <alignment vertical="center"/>
    </xf>
    <xf numFmtId="40" fontId="6" fillId="0" borderId="12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horizontal="left" vertical="center"/>
      <protection locked="0"/>
    </xf>
    <xf numFmtId="40" fontId="6" fillId="0" borderId="10" xfId="0" applyNumberFormat="1" applyFont="1" applyFill="1" applyBorder="1" applyAlignment="1" applyProtection="1">
      <alignment vertical="center"/>
    </xf>
    <xf numFmtId="39" fontId="2" fillId="0" borderId="5" xfId="0" applyFont="1" applyFill="1" applyBorder="1" applyAlignment="1" applyProtection="1">
      <alignment horizontal="center" vertical="center"/>
    </xf>
    <xf numFmtId="40" fontId="7" fillId="0" borderId="8" xfId="0" applyNumberFormat="1" applyFont="1" applyFill="1" applyBorder="1" applyAlignment="1" applyProtection="1">
      <alignment vertical="center"/>
    </xf>
    <xf numFmtId="40" fontId="7" fillId="0" borderId="12" xfId="0" applyNumberFormat="1" applyFont="1" applyFill="1" applyBorder="1" applyAlignment="1" applyProtection="1">
      <alignment vertical="center"/>
    </xf>
    <xf numFmtId="40" fontId="14" fillId="0" borderId="10" xfId="0" applyNumberFormat="1" applyFont="1" applyFill="1" applyBorder="1" applyAlignment="1" applyProtection="1">
      <alignment vertical="center"/>
    </xf>
    <xf numFmtId="40" fontId="5" fillId="0" borderId="0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>
      <alignment horizontal="left" vertical="center"/>
      <protection locked="0"/>
    </xf>
    <xf numFmtId="39" fontId="2" fillId="0" borderId="8" xfId="0" applyFont="1" applyBorder="1" applyAlignment="1" applyProtection="1">
      <alignment horizontal="center" vertical="center"/>
      <protection locked="0"/>
    </xf>
    <xf numFmtId="40" fontId="6" fillId="0" borderId="8" xfId="0" applyNumberFormat="1" applyFont="1" applyBorder="1" applyAlignment="1" applyProtection="1">
      <alignment vertical="center"/>
      <protection locked="0"/>
    </xf>
    <xf numFmtId="40" fontId="6" fillId="0" borderId="12" xfId="0" applyNumberFormat="1" applyFont="1" applyBorder="1" applyAlignment="1" applyProtection="1">
      <alignment vertical="center"/>
      <protection locked="0"/>
    </xf>
    <xf numFmtId="39" fontId="4" fillId="0" borderId="0" xfId="0" applyFont="1" applyFill="1" applyBorder="1" applyAlignment="1" applyProtection="1">
      <alignment vertical="center"/>
      <protection locked="0"/>
    </xf>
    <xf numFmtId="0" fontId="2" fillId="0" borderId="3" xfId="0" quotePrefix="1" applyNumberFormat="1" applyFont="1" applyBorder="1" applyAlignment="1" applyProtection="1">
      <alignment horizontal="left" vertical="top"/>
      <protection locked="0"/>
    </xf>
    <xf numFmtId="0" fontId="2" fillId="0" borderId="3" xfId="0" applyNumberFormat="1" applyFont="1" applyBorder="1" applyAlignment="1" applyProtection="1">
      <alignment horizontal="left" vertical="center"/>
      <protection locked="0"/>
    </xf>
    <xf numFmtId="39" fontId="2" fillId="0" borderId="0" xfId="0" applyFont="1" applyFill="1" applyBorder="1" applyAlignment="1" applyProtection="1">
      <alignment horizontal="center" vertical="center"/>
      <protection locked="0"/>
    </xf>
    <xf numFmtId="39" fontId="2" fillId="0" borderId="5" xfId="0" applyFont="1" applyFill="1" applyBorder="1" applyAlignment="1" applyProtection="1">
      <alignment vertical="center"/>
      <protection locked="0"/>
    </xf>
    <xf numFmtId="39" fontId="3" fillId="0" borderId="0" xfId="0" applyFont="1" applyFill="1" applyBorder="1" applyAlignment="1" applyProtection="1">
      <alignment vertical="center"/>
      <protection locked="0"/>
    </xf>
    <xf numFmtId="40" fontId="6" fillId="0" borderId="8" xfId="0" applyNumberFormat="1" applyFont="1" applyBorder="1" applyAlignment="1" applyProtection="1">
      <alignment horizontal="right"/>
      <protection locked="0"/>
    </xf>
    <xf numFmtId="39" fontId="8" fillId="0" borderId="12" xfId="0" applyFont="1" applyFill="1" applyBorder="1" applyAlignment="1" applyProtection="1">
      <alignment vertical="center"/>
      <protection locked="0"/>
    </xf>
    <xf numFmtId="40" fontId="3" fillId="0" borderId="0" xfId="0" applyNumberFormat="1" applyFont="1" applyBorder="1" applyAlignment="1" applyProtection="1">
      <alignment horizontal="right"/>
      <protection locked="0"/>
    </xf>
    <xf numFmtId="39" fontId="8" fillId="0" borderId="10" xfId="0" applyFont="1" applyFill="1" applyBorder="1" applyAlignment="1" applyProtection="1">
      <alignment vertical="center"/>
      <protection locked="0"/>
    </xf>
    <xf numFmtId="40" fontId="5" fillId="0" borderId="0" xfId="0" applyNumberFormat="1" applyFont="1" applyBorder="1" applyAlignment="1" applyProtection="1">
      <alignment horizontal="right"/>
      <protection locked="0"/>
    </xf>
    <xf numFmtId="40" fontId="3" fillId="0" borderId="0" xfId="0" applyNumberFormat="1" applyFont="1" applyFill="1" applyBorder="1" applyAlignment="1" applyProtection="1">
      <alignment horizontal="right"/>
      <protection locked="0"/>
    </xf>
    <xf numFmtId="40" fontId="5" fillId="0" borderId="0" xfId="0" applyNumberFormat="1" applyFont="1" applyFill="1" applyBorder="1" applyAlignment="1" applyProtection="1">
      <alignment horizontal="right"/>
      <protection locked="0"/>
    </xf>
    <xf numFmtId="40" fontId="17" fillId="5" borderId="6" xfId="0" applyNumberFormat="1" applyFont="1" applyFill="1" applyBorder="1" applyAlignment="1" applyProtection="1">
      <alignment vertical="center"/>
      <protection locked="0"/>
    </xf>
    <xf numFmtId="40" fontId="17" fillId="5" borderId="22" xfId="0" applyNumberFormat="1" applyFont="1" applyFill="1" applyBorder="1" applyAlignment="1" applyProtection="1">
      <alignment vertical="center"/>
      <protection locked="0"/>
    </xf>
    <xf numFmtId="40" fontId="6" fillId="5" borderId="8" xfId="0" applyNumberFormat="1" applyFont="1" applyFill="1" applyBorder="1" applyAlignment="1" applyProtection="1">
      <alignment vertical="center"/>
    </xf>
    <xf numFmtId="40" fontId="6" fillId="5" borderId="12" xfId="0" applyNumberFormat="1" applyFont="1" applyFill="1" applyBorder="1" applyAlignment="1" applyProtection="1">
      <alignment vertical="center"/>
    </xf>
    <xf numFmtId="0" fontId="2" fillId="0" borderId="2" xfId="0" applyNumberFormat="1" applyFont="1" applyBorder="1" applyAlignment="1" applyProtection="1">
      <alignment horizontal="left" vertical="center"/>
    </xf>
    <xf numFmtId="40" fontId="6" fillId="0" borderId="2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horizontal="left" vertical="center"/>
    </xf>
    <xf numFmtId="49" fontId="2" fillId="3" borderId="0" xfId="0" applyNumberFormat="1" applyFont="1" applyFill="1" applyBorder="1" applyAlignment="1" applyProtection="1">
      <alignment vertical="center"/>
      <protection locked="0"/>
    </xf>
    <xf numFmtId="0" fontId="2" fillId="0" borderId="1" xfId="0" applyNumberFormat="1" applyFont="1" applyFill="1" applyBorder="1" applyAlignment="1" applyProtection="1">
      <alignment vertical="center"/>
    </xf>
    <xf numFmtId="39" fontId="2" fillId="0" borderId="2" xfId="0" applyFont="1" applyFill="1" applyBorder="1" applyAlignment="1" applyProtection="1">
      <alignment vertical="center"/>
    </xf>
    <xf numFmtId="39" fontId="19" fillId="0" borderId="2" xfId="0" applyFont="1" applyFill="1" applyBorder="1" applyAlignment="1" applyProtection="1">
      <alignment vertical="center"/>
    </xf>
    <xf numFmtId="39" fontId="19" fillId="0" borderId="2" xfId="0" applyFont="1" applyFill="1" applyBorder="1" applyAlignment="1" applyProtection="1">
      <alignment horizontal="center" vertical="center"/>
    </xf>
    <xf numFmtId="40" fontId="19" fillId="0" borderId="2" xfId="0" applyNumberFormat="1" applyFont="1" applyFill="1" applyBorder="1" applyAlignment="1" applyProtection="1">
      <alignment vertical="center"/>
    </xf>
    <xf numFmtId="40" fontId="2" fillId="0" borderId="2" xfId="0" applyNumberFormat="1" applyFont="1" applyFill="1" applyBorder="1" applyAlignment="1" applyProtection="1">
      <alignment vertical="center"/>
    </xf>
    <xf numFmtId="49" fontId="2" fillId="0" borderId="2" xfId="0" applyNumberFormat="1" applyFont="1" applyFill="1" applyBorder="1" applyAlignment="1" applyProtection="1">
      <alignment vertical="center"/>
    </xf>
    <xf numFmtId="39" fontId="2" fillId="0" borderId="9" xfId="0" applyFont="1" applyFill="1" applyBorder="1" applyAlignment="1" applyProtection="1">
      <alignment vertical="center"/>
    </xf>
    <xf numFmtId="0" fontId="12" fillId="4" borderId="13" xfId="0" applyNumberFormat="1" applyFont="1" applyFill="1" applyBorder="1" applyAlignment="1" applyProtection="1">
      <alignment horizontal="center" vertical="center"/>
    </xf>
    <xf numFmtId="39" fontId="13" fillId="4" borderId="18" xfId="0" applyFont="1" applyFill="1" applyBorder="1" applyAlignment="1">
      <alignment vertical="center"/>
    </xf>
    <xf numFmtId="39" fontId="13" fillId="4" borderId="19" xfId="0" applyFont="1" applyFill="1" applyBorder="1" applyAlignment="1">
      <alignment vertical="center"/>
    </xf>
    <xf numFmtId="39" fontId="13" fillId="4" borderId="14" xfId="0" applyFont="1" applyFill="1" applyBorder="1" applyAlignment="1">
      <alignment vertical="center"/>
    </xf>
    <xf numFmtId="39" fontId="13" fillId="4" borderId="0" xfId="0" applyFont="1" applyFill="1" applyBorder="1" applyAlignment="1">
      <alignment vertical="center"/>
    </xf>
    <xf numFmtId="39" fontId="13" fillId="4" borderId="20" xfId="0" applyFont="1" applyFill="1" applyBorder="1" applyAlignment="1">
      <alignment vertical="center"/>
    </xf>
    <xf numFmtId="40" fontId="12" fillId="0" borderId="13" xfId="0" applyNumberFormat="1" applyFont="1" applyBorder="1" applyAlignment="1">
      <alignment horizontal="center" vertical="center"/>
    </xf>
    <xf numFmtId="40" fontId="12" fillId="0" borderId="19" xfId="0" applyNumberFormat="1" applyFont="1" applyBorder="1" applyAlignment="1">
      <alignment horizontal="center" vertical="center"/>
    </xf>
    <xf numFmtId="40" fontId="12" fillId="0" borderId="14" xfId="0" applyNumberFormat="1" applyFont="1" applyBorder="1" applyAlignment="1">
      <alignment horizontal="center" vertical="center"/>
    </xf>
    <xf numFmtId="40" fontId="12" fillId="0" borderId="20" xfId="0" applyNumberFormat="1" applyFont="1" applyBorder="1" applyAlignment="1">
      <alignment horizontal="center" vertical="center"/>
    </xf>
    <xf numFmtId="39" fontId="20" fillId="0" borderId="24" xfId="0" applyFont="1" applyBorder="1" applyAlignment="1" applyProtection="1">
      <alignment horizontal="center" vertical="center" wrapText="1"/>
    </xf>
    <xf numFmtId="39" fontId="0" fillId="0" borderId="24" xfId="0" applyBorder="1" applyAlignment="1">
      <alignment vertical="center" wrapText="1"/>
    </xf>
    <xf numFmtId="39" fontId="20" fillId="0" borderId="25" xfId="0" applyFont="1" applyBorder="1" applyAlignment="1">
      <alignment horizontal="center" vertical="center" wrapText="1"/>
    </xf>
    <xf numFmtId="39" fontId="0" fillId="0" borderId="24" xfId="0" applyBorder="1" applyAlignment="1">
      <alignment horizontal="center" vertical="center" wrapText="1"/>
    </xf>
    <xf numFmtId="39" fontId="0" fillId="0" borderId="16" xfId="0" applyBorder="1" applyAlignment="1">
      <alignment horizontal="center" vertical="center" wrapText="1"/>
    </xf>
    <xf numFmtId="40" fontId="17" fillId="5" borderId="24" xfId="0" applyNumberFormat="1" applyFont="1" applyFill="1" applyBorder="1" applyAlignment="1" applyProtection="1">
      <alignment vertical="center"/>
      <protection locked="0"/>
    </xf>
    <xf numFmtId="39" fontId="0" fillId="0" borderId="24" xfId="0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IV222"/>
  <sheetViews>
    <sheetView tabSelected="1" showRuler="0" topLeftCell="C161" zoomScaleNormal="100" zoomScaleSheetLayoutView="100" workbookViewId="0">
      <selection activeCell="J157" sqref="J157"/>
    </sheetView>
  </sheetViews>
  <sheetFormatPr defaultColWidth="9" defaultRowHeight="14.45" customHeight="1" x14ac:dyDescent="0.2"/>
  <cols>
    <col min="1" max="1" width="7.375" style="9" customWidth="1"/>
    <col min="2" max="2" width="57.375" style="8" customWidth="1"/>
    <col min="3" max="3" width="11.75" style="9" customWidth="1"/>
    <col min="4" max="4" width="17.25" style="9" customWidth="1"/>
    <col min="5" max="5" width="16.375" style="9" customWidth="1"/>
    <col min="6" max="6" width="18" style="102" customWidth="1"/>
    <col min="7" max="7" width="17.375" style="9" customWidth="1"/>
    <col min="8" max="8" width="16" style="9" customWidth="1"/>
    <col min="9" max="9" width="17.375" style="9" customWidth="1"/>
    <col min="10" max="10" width="17.75" style="9" customWidth="1"/>
    <col min="11" max="34" width="9" style="156"/>
    <col min="35" max="16384" width="9" style="157"/>
  </cols>
  <sheetData>
    <row r="1" spans="1:34" s="155" customFormat="1" ht="14.45" customHeight="1" x14ac:dyDescent="0.2">
      <c r="A1" s="2"/>
      <c r="B1" s="1" t="s">
        <v>152</v>
      </c>
      <c r="C1" s="9"/>
      <c r="D1" s="2"/>
      <c r="E1" s="164" t="s">
        <v>143</v>
      </c>
      <c r="F1" s="4"/>
      <c r="G1" s="2"/>
      <c r="H1" s="6" t="s">
        <v>72</v>
      </c>
      <c r="I1" s="4"/>
      <c r="J1" s="2"/>
      <c r="K1" s="154" t="s">
        <v>1</v>
      </c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</row>
    <row r="2" spans="1:34" s="155" customFormat="1" ht="14.45" customHeight="1" x14ac:dyDescent="0.2">
      <c r="A2" s="2"/>
      <c r="B2" s="5" t="s">
        <v>132</v>
      </c>
      <c r="C2" s="9"/>
      <c r="D2" s="3"/>
      <c r="E2" s="164" t="s">
        <v>155</v>
      </c>
      <c r="F2" s="96"/>
      <c r="G2" s="2"/>
      <c r="H2" s="68" t="s">
        <v>42</v>
      </c>
      <c r="I2" s="7"/>
      <c r="J2" s="2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</row>
    <row r="3" spans="1:34" ht="14.45" customHeight="1" x14ac:dyDescent="0.2">
      <c r="B3" s="8" t="str">
        <f>"Month/Quarter  "&amp;(C5)</f>
        <v xml:space="preserve">Month/Quarter  </v>
      </c>
      <c r="D3" s="10"/>
      <c r="E3" s="10"/>
      <c r="F3" s="97"/>
      <c r="G3" s="11"/>
      <c r="H3" s="12"/>
      <c r="I3" s="9" t="s">
        <v>1</v>
      </c>
    </row>
    <row r="4" spans="1:34" ht="14.45" customHeight="1" x14ac:dyDescent="0.2">
      <c r="B4" s="13" t="s">
        <v>114</v>
      </c>
      <c r="C4" s="116"/>
      <c r="D4" s="14" t="s">
        <v>2</v>
      </c>
      <c r="E4" s="14" t="s">
        <v>3</v>
      </c>
      <c r="F4" s="98" t="s">
        <v>4</v>
      </c>
      <c r="G4" s="14" t="s">
        <v>58</v>
      </c>
      <c r="H4" s="14" t="s">
        <v>5</v>
      </c>
      <c r="I4" s="14" t="s">
        <v>6</v>
      </c>
      <c r="J4" s="70" t="s">
        <v>16</v>
      </c>
    </row>
    <row r="5" spans="1:34" s="46" customFormat="1" ht="14.45" customHeight="1" x14ac:dyDescent="0.15">
      <c r="A5" s="16"/>
      <c r="B5" s="115" t="s">
        <v>115</v>
      </c>
      <c r="C5" s="239"/>
      <c r="D5" s="17" t="s">
        <v>35</v>
      </c>
      <c r="E5" s="17" t="s">
        <v>35</v>
      </c>
      <c r="F5" s="99" t="s">
        <v>35</v>
      </c>
      <c r="G5" s="17" t="s">
        <v>35</v>
      </c>
      <c r="H5" s="17" t="s">
        <v>35</v>
      </c>
      <c r="I5" s="17" t="s">
        <v>35</v>
      </c>
      <c r="J5" s="71" t="s">
        <v>35</v>
      </c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</row>
    <row r="6" spans="1:34" s="159" customFormat="1" ht="14.45" customHeight="1" x14ac:dyDescent="0.15">
      <c r="A6" s="22"/>
      <c r="B6" s="18"/>
      <c r="C6" s="19"/>
      <c r="D6" s="20" t="s">
        <v>7</v>
      </c>
      <c r="E6" s="20" t="s">
        <v>8</v>
      </c>
      <c r="F6" s="100" t="s">
        <v>9</v>
      </c>
      <c r="G6" s="21" t="s">
        <v>10</v>
      </c>
      <c r="H6" s="20" t="s">
        <v>11</v>
      </c>
      <c r="I6" s="20" t="s">
        <v>12</v>
      </c>
      <c r="J6" s="72">
        <v>23000</v>
      </c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</row>
    <row r="7" spans="1:34" s="46" customFormat="1" ht="12" customHeight="1" x14ac:dyDescent="0.15">
      <c r="A7" s="16"/>
      <c r="B7" s="163" t="s">
        <v>144</v>
      </c>
      <c r="C7" s="34"/>
      <c r="D7" s="25" t="s">
        <v>1</v>
      </c>
      <c r="E7" s="25"/>
      <c r="F7" s="101"/>
      <c r="G7" s="25"/>
      <c r="H7" s="25"/>
      <c r="I7" s="25"/>
      <c r="J7" s="73" t="s">
        <v>1</v>
      </c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</row>
    <row r="8" spans="1:34" s="46" customFormat="1" ht="12" customHeight="1" x14ac:dyDescent="0.15">
      <c r="A8" s="16"/>
      <c r="B8" s="163" t="s">
        <v>133</v>
      </c>
      <c r="C8" s="34"/>
      <c r="D8" s="25"/>
      <c r="E8" s="25"/>
      <c r="F8" s="25"/>
      <c r="G8" s="25"/>
      <c r="H8" s="25"/>
      <c r="I8" s="25"/>
      <c r="J8" s="73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</row>
    <row r="9" spans="1:34" s="52" customFormat="1" ht="14.45" customHeight="1" x14ac:dyDescent="0.15">
      <c r="A9" s="37" t="s">
        <v>73</v>
      </c>
      <c r="B9" s="215" t="str">
        <f>"Total Cash Balance " &amp; (C4)</f>
        <v xml:space="preserve">Total Cash Balance </v>
      </c>
      <c r="C9" s="216" t="s">
        <v>38</v>
      </c>
      <c r="D9" s="217">
        <v>0</v>
      </c>
      <c r="E9" s="217">
        <v>0</v>
      </c>
      <c r="F9" s="217">
        <v>0</v>
      </c>
      <c r="G9" s="217">
        <v>0</v>
      </c>
      <c r="H9" s="217">
        <v>0</v>
      </c>
      <c r="I9" s="217">
        <v>0</v>
      </c>
      <c r="J9" s="218">
        <v>0</v>
      </c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</row>
    <row r="10" spans="1:34" s="46" customFormat="1" ht="12" customHeight="1" x14ac:dyDescent="0.15">
      <c r="A10" s="16"/>
      <c r="B10" s="15"/>
      <c r="C10" s="34"/>
      <c r="D10" s="25"/>
      <c r="E10" s="25"/>
      <c r="F10" s="25"/>
      <c r="G10" s="25"/>
      <c r="H10" s="25"/>
      <c r="I10" s="25"/>
      <c r="J10" s="73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</row>
    <row r="11" spans="1:34" s="46" customFormat="1" ht="14.45" customHeight="1" x14ac:dyDescent="0.15">
      <c r="A11" s="16"/>
      <c r="B11" s="26" t="s">
        <v>60</v>
      </c>
      <c r="C11" s="34"/>
      <c r="D11" s="29"/>
      <c r="E11" s="29"/>
      <c r="F11" s="29"/>
      <c r="G11" s="29"/>
      <c r="H11" s="29"/>
      <c r="I11" s="29"/>
      <c r="J11" s="77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</row>
    <row r="12" spans="1:34" s="52" customFormat="1" ht="14.45" customHeight="1" x14ac:dyDescent="0.15">
      <c r="A12" s="37" t="s">
        <v>74</v>
      </c>
      <c r="B12" s="220" t="s">
        <v>41</v>
      </c>
      <c r="C12" s="56" t="s">
        <v>13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74">
        <v>0</v>
      </c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</row>
    <row r="13" spans="1:34" s="46" customFormat="1" ht="12" customHeight="1" x14ac:dyDescent="0.15">
      <c r="A13" s="16"/>
      <c r="B13" s="15"/>
      <c r="C13" s="34"/>
      <c r="D13" s="25"/>
      <c r="E13" s="25"/>
      <c r="F13" s="25"/>
      <c r="G13" s="25"/>
      <c r="H13" s="25"/>
      <c r="I13" s="25"/>
      <c r="J13" s="73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</row>
    <row r="14" spans="1:34" s="52" customFormat="1" ht="14.45" customHeight="1" x14ac:dyDescent="0.15">
      <c r="A14" s="37" t="s">
        <v>75</v>
      </c>
      <c r="B14" s="221" t="s">
        <v>39</v>
      </c>
      <c r="C14" s="56" t="s">
        <v>13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74">
        <v>0</v>
      </c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</row>
    <row r="15" spans="1:34" s="46" customFormat="1" ht="12" customHeight="1" x14ac:dyDescent="0.15">
      <c r="A15" s="16"/>
      <c r="B15" s="15"/>
      <c r="C15" s="34"/>
      <c r="D15" s="25" t="s">
        <v>1</v>
      </c>
      <c r="E15" s="25"/>
      <c r="F15" s="25"/>
      <c r="G15" s="25"/>
      <c r="H15" s="25"/>
      <c r="I15" s="25"/>
      <c r="J15" s="73" t="s">
        <v>1</v>
      </c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</row>
    <row r="16" spans="1:34" s="46" customFormat="1" ht="14.45" customHeight="1" x14ac:dyDescent="0.2">
      <c r="A16" s="16" t="s">
        <v>76</v>
      </c>
      <c r="B16" s="124" t="str">
        <f>"Total Resources to Date for Current Year "&amp;(C5)</f>
        <v xml:space="preserve">Total Resources to Date for Current Year </v>
      </c>
      <c r="C16" s="63" t="s">
        <v>15</v>
      </c>
      <c r="D16" s="64">
        <f>D9+D12+D14</f>
        <v>0</v>
      </c>
      <c r="E16" s="64">
        <f t="shared" ref="E16:J16" si="0">E9+E12+E14</f>
        <v>0</v>
      </c>
      <c r="F16" s="64">
        <f t="shared" si="0"/>
        <v>0</v>
      </c>
      <c r="G16" s="64">
        <f t="shared" si="0"/>
        <v>0</v>
      </c>
      <c r="H16" s="64">
        <f t="shared" si="0"/>
        <v>0</v>
      </c>
      <c r="I16" s="64">
        <f t="shared" si="0"/>
        <v>0</v>
      </c>
      <c r="J16" s="76">
        <f t="shared" si="0"/>
        <v>0</v>
      </c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</row>
    <row r="17" spans="1:256" s="46" customFormat="1" ht="12" customHeight="1" x14ac:dyDescent="0.15">
      <c r="A17" s="16"/>
      <c r="B17" s="15"/>
      <c r="C17" s="34"/>
      <c r="D17" s="25"/>
      <c r="E17" s="25"/>
      <c r="F17" s="25"/>
      <c r="G17" s="25"/>
      <c r="H17" s="25"/>
      <c r="I17" s="25"/>
      <c r="J17" s="73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</row>
    <row r="18" spans="1:256" s="46" customFormat="1" ht="14.45" customHeight="1" x14ac:dyDescent="0.15">
      <c r="A18" s="16" t="s">
        <v>77</v>
      </c>
      <c r="B18" s="26" t="s">
        <v>40</v>
      </c>
      <c r="C18" s="34"/>
      <c r="D18" s="29"/>
      <c r="E18" s="29"/>
      <c r="F18" s="29"/>
      <c r="G18" s="29"/>
      <c r="H18" s="29"/>
      <c r="I18" s="29"/>
      <c r="J18" s="77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</row>
    <row r="19" spans="1:256" s="52" customFormat="1" ht="14.45" customHeight="1" x14ac:dyDescent="0.15">
      <c r="A19" s="37"/>
      <c r="B19" s="220" t="s">
        <v>61</v>
      </c>
      <c r="C19" s="56" t="s">
        <v>14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75">
        <v>0</v>
      </c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</row>
    <row r="20" spans="1:256" s="46" customFormat="1" ht="12" customHeight="1" x14ac:dyDescent="0.15">
      <c r="A20" s="16"/>
      <c r="B20" s="15"/>
      <c r="C20" s="34"/>
      <c r="D20" s="25"/>
      <c r="E20" s="25"/>
      <c r="F20" s="25"/>
      <c r="G20" s="25"/>
      <c r="H20" s="25"/>
      <c r="I20" s="25"/>
      <c r="J20" s="73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</row>
    <row r="21" spans="1:256" s="52" customFormat="1" ht="14.45" customHeight="1" x14ac:dyDescent="0.15">
      <c r="A21" s="37" t="s">
        <v>78</v>
      </c>
      <c r="B21" s="221" t="s">
        <v>125</v>
      </c>
      <c r="C21" s="56" t="s">
        <v>38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74">
        <v>0</v>
      </c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</row>
    <row r="22" spans="1:256" s="46" customFormat="1" ht="11.25" customHeight="1" x14ac:dyDescent="0.15">
      <c r="A22" s="16"/>
      <c r="B22" s="15" t="s">
        <v>134</v>
      </c>
      <c r="C22" s="34"/>
      <c r="D22" s="32"/>
      <c r="E22" s="32"/>
      <c r="F22" s="32"/>
      <c r="G22" s="32"/>
      <c r="H22" s="32"/>
      <c r="I22" s="32"/>
      <c r="J22" s="78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</row>
    <row r="23" spans="1:256" s="46" customFormat="1" ht="11.25" customHeight="1" x14ac:dyDescent="0.15">
      <c r="A23" s="16"/>
      <c r="B23" s="15"/>
      <c r="C23" s="34"/>
      <c r="D23" s="25"/>
      <c r="E23" s="25"/>
      <c r="F23" s="25"/>
      <c r="G23" s="25"/>
      <c r="H23" s="25"/>
      <c r="I23" s="25"/>
      <c r="J23" s="73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</row>
    <row r="24" spans="1:256" s="46" customFormat="1" ht="14.45" customHeight="1" x14ac:dyDescent="0.15">
      <c r="A24" s="90" t="s">
        <v>79</v>
      </c>
      <c r="B24" s="91" t="s">
        <v>151</v>
      </c>
      <c r="C24" s="92" t="s">
        <v>15</v>
      </c>
      <c r="D24" s="234">
        <f>D16+D19+D21</f>
        <v>0</v>
      </c>
      <c r="E24" s="234">
        <f t="shared" ref="E24:J24" si="1">E16+E19+E21</f>
        <v>0</v>
      </c>
      <c r="F24" s="234">
        <f t="shared" si="1"/>
        <v>0</v>
      </c>
      <c r="G24" s="234">
        <f t="shared" si="1"/>
        <v>0</v>
      </c>
      <c r="H24" s="234">
        <f t="shared" si="1"/>
        <v>0</v>
      </c>
      <c r="I24" s="234">
        <f t="shared" si="1"/>
        <v>0</v>
      </c>
      <c r="J24" s="235">
        <f t="shared" si="1"/>
        <v>0</v>
      </c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</row>
    <row r="25" spans="1:256" s="46" customFormat="1" ht="14.45" customHeight="1" x14ac:dyDescent="0.15">
      <c r="B25" s="188"/>
      <c r="C25" s="189"/>
      <c r="D25" s="190"/>
      <c r="E25" s="190"/>
      <c r="F25" s="190"/>
      <c r="G25" s="190"/>
      <c r="H25" s="190"/>
      <c r="I25" s="190"/>
      <c r="J25" s="191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</row>
    <row r="26" spans="1:256" s="46" customFormat="1" ht="15" customHeight="1" x14ac:dyDescent="0.15">
      <c r="B26" s="192" t="s">
        <v>126</v>
      </c>
      <c r="C26" s="69"/>
      <c r="D26" s="193"/>
      <c r="E26" s="193"/>
      <c r="F26" s="193"/>
      <c r="G26" s="193"/>
      <c r="H26" s="193"/>
      <c r="I26" s="193"/>
      <c r="J26" s="194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</row>
    <row r="27" spans="1:256" s="46" customFormat="1" ht="12" customHeight="1" x14ac:dyDescent="0.15">
      <c r="B27" s="195"/>
      <c r="C27" s="69"/>
      <c r="D27" s="193"/>
      <c r="E27" s="193"/>
      <c r="F27" s="193"/>
      <c r="G27" s="193"/>
      <c r="H27" s="193"/>
      <c r="I27" s="193"/>
      <c r="J27" s="194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</row>
    <row r="28" spans="1:256" s="52" customFormat="1" ht="14.45" customHeight="1" x14ac:dyDescent="0.15">
      <c r="A28" s="52" t="s">
        <v>80</v>
      </c>
      <c r="B28" s="196" t="s">
        <v>131</v>
      </c>
      <c r="C28" s="222" t="s">
        <v>13</v>
      </c>
      <c r="D28" s="197">
        <v>0</v>
      </c>
      <c r="E28" s="197">
        <v>0</v>
      </c>
      <c r="F28" s="197">
        <v>0</v>
      </c>
      <c r="G28" s="197">
        <v>0</v>
      </c>
      <c r="H28" s="197">
        <v>0</v>
      </c>
      <c r="I28" s="197">
        <v>0</v>
      </c>
      <c r="J28" s="198">
        <v>0</v>
      </c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</row>
    <row r="29" spans="1:256" s="46" customFormat="1" ht="12" customHeight="1" x14ac:dyDescent="0.15">
      <c r="B29" s="195"/>
      <c r="C29" s="69"/>
      <c r="D29" s="193"/>
      <c r="E29" s="193"/>
      <c r="F29" s="193"/>
      <c r="G29" s="193"/>
      <c r="H29" s="193" t="s">
        <v>1</v>
      </c>
      <c r="I29" s="193"/>
      <c r="J29" s="194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</row>
    <row r="30" spans="1:256" s="223" customFormat="1" ht="14.45" customHeight="1" x14ac:dyDescent="0.15">
      <c r="A30" s="162" t="s">
        <v>81</v>
      </c>
      <c r="B30" s="196" t="s">
        <v>130</v>
      </c>
      <c r="C30" s="222" t="s">
        <v>38</v>
      </c>
      <c r="D30" s="199">
        <v>0</v>
      </c>
      <c r="E30" s="199">
        <v>0</v>
      </c>
      <c r="F30" s="199">
        <v>0</v>
      </c>
      <c r="G30" s="199">
        <v>0</v>
      </c>
      <c r="H30" s="199">
        <v>0</v>
      </c>
      <c r="I30" s="199">
        <v>0</v>
      </c>
      <c r="J30" s="200">
        <v>0</v>
      </c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  <c r="DD30" s="162"/>
      <c r="DE30" s="162"/>
      <c r="DF30" s="162"/>
      <c r="DG30" s="162"/>
      <c r="DH30" s="162"/>
      <c r="DI30" s="162"/>
      <c r="DJ30" s="162"/>
      <c r="DK30" s="162"/>
      <c r="DL30" s="162"/>
      <c r="DM30" s="162"/>
      <c r="DN30" s="162"/>
      <c r="DO30" s="162"/>
      <c r="DP30" s="162"/>
      <c r="DQ30" s="162"/>
      <c r="DR30" s="162"/>
      <c r="DS30" s="162"/>
      <c r="DT30" s="162"/>
      <c r="DU30" s="162"/>
      <c r="DV30" s="162"/>
      <c r="DW30" s="162"/>
      <c r="DX30" s="162"/>
      <c r="DY30" s="162"/>
      <c r="DZ30" s="162"/>
      <c r="EA30" s="162"/>
      <c r="EB30" s="162"/>
      <c r="EC30" s="162"/>
      <c r="ED30" s="162"/>
      <c r="EE30" s="162"/>
      <c r="EF30" s="162"/>
      <c r="EG30" s="162"/>
      <c r="EH30" s="162"/>
      <c r="EI30" s="162"/>
      <c r="EJ30" s="162"/>
      <c r="EK30" s="162"/>
      <c r="EL30" s="162"/>
      <c r="EM30" s="162"/>
      <c r="EN30" s="162"/>
      <c r="EO30" s="162"/>
      <c r="EP30" s="162"/>
      <c r="EQ30" s="162"/>
      <c r="ER30" s="162"/>
      <c r="ES30" s="162"/>
      <c r="ET30" s="162"/>
      <c r="EU30" s="162"/>
      <c r="EV30" s="162"/>
      <c r="EW30" s="162"/>
      <c r="EX30" s="162"/>
      <c r="EY30" s="162"/>
      <c r="EZ30" s="162"/>
      <c r="FA30" s="162"/>
      <c r="FB30" s="162"/>
      <c r="FC30" s="162"/>
      <c r="FD30" s="162"/>
      <c r="FE30" s="162"/>
      <c r="FF30" s="162"/>
      <c r="FG30" s="162"/>
      <c r="FH30" s="162"/>
      <c r="FI30" s="162"/>
      <c r="FJ30" s="162"/>
      <c r="FK30" s="162"/>
      <c r="FL30" s="162"/>
      <c r="FM30" s="162"/>
      <c r="FN30" s="162"/>
      <c r="FO30" s="162"/>
      <c r="FP30" s="162"/>
      <c r="FQ30" s="162"/>
      <c r="FR30" s="162"/>
      <c r="FS30" s="162"/>
      <c r="FT30" s="162"/>
      <c r="FU30" s="162"/>
      <c r="FV30" s="162"/>
      <c r="FW30" s="162"/>
      <c r="FX30" s="162"/>
      <c r="FY30" s="162"/>
      <c r="FZ30" s="162"/>
      <c r="GA30" s="162"/>
      <c r="GB30" s="162"/>
      <c r="GC30" s="162"/>
      <c r="GD30" s="162"/>
      <c r="GE30" s="162"/>
      <c r="GF30" s="162"/>
      <c r="GG30" s="162"/>
      <c r="GH30" s="162"/>
      <c r="GI30" s="162"/>
      <c r="GJ30" s="162"/>
      <c r="GK30" s="162"/>
      <c r="GL30" s="162"/>
      <c r="GM30" s="162"/>
      <c r="GN30" s="162"/>
      <c r="GO30" s="162"/>
      <c r="GP30" s="162"/>
      <c r="GQ30" s="162"/>
      <c r="GR30" s="162"/>
      <c r="GS30" s="162"/>
      <c r="GT30" s="162"/>
      <c r="GU30" s="162"/>
      <c r="GV30" s="162"/>
      <c r="GW30" s="162"/>
      <c r="GX30" s="162"/>
      <c r="GY30" s="162"/>
      <c r="GZ30" s="162"/>
      <c r="HA30" s="162"/>
      <c r="HB30" s="162"/>
      <c r="HC30" s="162"/>
      <c r="HD30" s="162"/>
      <c r="HE30" s="162"/>
      <c r="HF30" s="162"/>
      <c r="HG30" s="162"/>
      <c r="HH30" s="162"/>
      <c r="HI30" s="162"/>
      <c r="HJ30" s="162"/>
      <c r="HK30" s="162"/>
      <c r="HL30" s="162"/>
      <c r="HM30" s="162"/>
      <c r="HN30" s="162"/>
      <c r="HO30" s="162"/>
      <c r="HP30" s="162"/>
      <c r="HQ30" s="162"/>
      <c r="HR30" s="162"/>
      <c r="HS30" s="162"/>
      <c r="HT30" s="162"/>
      <c r="HU30" s="162"/>
      <c r="HV30" s="162"/>
      <c r="HW30" s="162"/>
      <c r="HX30" s="162"/>
      <c r="HY30" s="162"/>
      <c r="HZ30" s="162"/>
      <c r="IA30" s="162"/>
      <c r="IB30" s="162"/>
      <c r="IC30" s="162"/>
      <c r="ID30" s="162"/>
      <c r="IE30" s="162"/>
      <c r="IF30" s="162"/>
      <c r="IG30" s="162"/>
      <c r="IH30" s="162"/>
      <c r="II30" s="162"/>
      <c r="IJ30" s="162"/>
      <c r="IK30" s="162"/>
      <c r="IL30" s="162"/>
      <c r="IM30" s="162"/>
      <c r="IN30" s="162"/>
      <c r="IO30" s="162"/>
      <c r="IP30" s="162"/>
      <c r="IQ30" s="162"/>
      <c r="IR30" s="162"/>
      <c r="IS30" s="162"/>
      <c r="IT30" s="162"/>
      <c r="IU30" s="162"/>
      <c r="IV30" s="162"/>
    </row>
    <row r="31" spans="1:256" s="69" customFormat="1" ht="14.45" customHeight="1" x14ac:dyDescent="0.15">
      <c r="B31" s="201"/>
      <c r="C31" s="189"/>
      <c r="D31" s="202"/>
      <c r="E31" s="202"/>
      <c r="F31" s="202"/>
      <c r="G31" s="202"/>
      <c r="H31" s="202"/>
      <c r="I31" s="202"/>
      <c r="J31" s="203"/>
    </row>
    <row r="32" spans="1:256" s="69" customFormat="1" ht="14.45" customHeight="1" x14ac:dyDescent="0.15">
      <c r="A32" s="69" t="s">
        <v>82</v>
      </c>
      <c r="B32" s="204" t="str">
        <f>"TOTAL RECONCILED CASH BALANCE "&amp;(C5)</f>
        <v xml:space="preserve">TOTAL RECONCILED CASH BALANCE </v>
      </c>
      <c r="C32" s="205" t="s">
        <v>15</v>
      </c>
      <c r="D32" s="206">
        <f>D24+D28+D30</f>
        <v>0</v>
      </c>
      <c r="E32" s="206">
        <f t="shared" ref="E32:J32" si="2">E24+E28+E30</f>
        <v>0</v>
      </c>
      <c r="F32" s="206">
        <f t="shared" si="2"/>
        <v>0</v>
      </c>
      <c r="G32" s="206">
        <f t="shared" si="2"/>
        <v>0</v>
      </c>
      <c r="H32" s="206">
        <f t="shared" si="2"/>
        <v>0</v>
      </c>
      <c r="I32" s="206">
        <f t="shared" si="2"/>
        <v>0</v>
      </c>
      <c r="J32" s="207">
        <f t="shared" si="2"/>
        <v>0</v>
      </c>
    </row>
    <row r="33" spans="1:34" s="69" customFormat="1" ht="14.45" customHeight="1" x14ac:dyDescent="0.15">
      <c r="A33" s="34"/>
      <c r="B33" s="26"/>
      <c r="C33" s="17"/>
      <c r="D33" s="85"/>
      <c r="E33" s="85"/>
      <c r="F33" s="85"/>
      <c r="G33" s="85"/>
      <c r="H33" s="85"/>
      <c r="I33" s="85"/>
      <c r="J33" s="86"/>
    </row>
    <row r="34" spans="1:34" s="162" customFormat="1" ht="14.45" customHeight="1" x14ac:dyDescent="0.15">
      <c r="A34" s="36" t="s">
        <v>83</v>
      </c>
      <c r="B34" s="221" t="s">
        <v>136</v>
      </c>
      <c r="C34" s="56" t="s">
        <v>38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74">
        <v>0</v>
      </c>
    </row>
    <row r="35" spans="1:34" s="69" customFormat="1" ht="14.45" customHeight="1" x14ac:dyDescent="0.15">
      <c r="A35" s="34"/>
      <c r="B35" s="33" t="s">
        <v>135</v>
      </c>
      <c r="C35" s="30"/>
      <c r="D35" s="83"/>
      <c r="E35" s="83"/>
      <c r="F35" s="83"/>
      <c r="G35" s="83"/>
      <c r="H35" s="83"/>
      <c r="I35" s="83"/>
      <c r="J35" s="84"/>
    </row>
    <row r="36" spans="1:34" s="69" customFormat="1" ht="14.45" customHeight="1" x14ac:dyDescent="0.15">
      <c r="A36" s="69" t="s">
        <v>84</v>
      </c>
      <c r="B36" s="208" t="str">
        <f>"Total Ending Cash " &amp; (C5)</f>
        <v xml:space="preserve">Total Ending Cash </v>
      </c>
      <c r="C36" s="205" t="s">
        <v>38</v>
      </c>
      <c r="D36" s="206">
        <f>D32+D34</f>
        <v>0</v>
      </c>
      <c r="E36" s="206">
        <f t="shared" ref="E36:J36" si="3">E32+E34</f>
        <v>0</v>
      </c>
      <c r="F36" s="206">
        <f t="shared" si="3"/>
        <v>0</v>
      </c>
      <c r="G36" s="206">
        <f t="shared" si="3"/>
        <v>0</v>
      </c>
      <c r="H36" s="206">
        <f t="shared" si="3"/>
        <v>0</v>
      </c>
      <c r="I36" s="206">
        <f t="shared" si="3"/>
        <v>0</v>
      </c>
      <c r="J36" s="207">
        <f t="shared" si="3"/>
        <v>0</v>
      </c>
    </row>
    <row r="37" spans="1:34" s="69" customFormat="1" ht="14.45" customHeight="1" x14ac:dyDescent="0.15">
      <c r="A37" s="34"/>
      <c r="B37" s="236"/>
      <c r="C37" s="42"/>
      <c r="D37" s="237"/>
      <c r="E37" s="237"/>
      <c r="F37" s="237"/>
      <c r="G37" s="237"/>
      <c r="H37" s="237"/>
      <c r="I37" s="237"/>
      <c r="J37" s="237"/>
    </row>
    <row r="38" spans="1:34" s="69" customFormat="1" ht="14.45" customHeight="1" x14ac:dyDescent="0.15">
      <c r="A38" s="34"/>
      <c r="B38" s="238"/>
      <c r="C38" s="17"/>
      <c r="D38" s="85"/>
      <c r="E38" s="85"/>
      <c r="F38" s="85"/>
      <c r="G38" s="85"/>
      <c r="H38" s="85"/>
      <c r="I38" s="85"/>
      <c r="J38" s="85"/>
    </row>
    <row r="39" spans="1:34" s="69" customFormat="1" ht="14.45" customHeight="1" x14ac:dyDescent="0.15">
      <c r="A39" s="34"/>
      <c r="B39" s="238"/>
      <c r="C39" s="17"/>
      <c r="D39" s="85"/>
      <c r="E39" s="85"/>
      <c r="F39" s="85"/>
      <c r="G39" s="85"/>
      <c r="H39" s="85"/>
      <c r="I39" s="85"/>
      <c r="J39" s="85"/>
    </row>
    <row r="40" spans="1:34" s="46" customFormat="1" ht="10.5" customHeight="1" x14ac:dyDescent="0.15">
      <c r="A40" s="44"/>
      <c r="B40" s="43"/>
      <c r="C40" s="44"/>
      <c r="D40" s="44"/>
      <c r="E40" s="44"/>
      <c r="F40" s="108"/>
      <c r="G40" s="108" t="s">
        <v>1</v>
      </c>
      <c r="H40" s="44" t="s">
        <v>1</v>
      </c>
      <c r="I40" s="44"/>
      <c r="J40" s="44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</row>
    <row r="41" spans="1:34" s="46" customFormat="1" ht="14.45" customHeight="1" x14ac:dyDescent="0.15">
      <c r="A41" s="16"/>
      <c r="B41" s="15" t="str">
        <f>B1</f>
        <v xml:space="preserve">School District: </v>
      </c>
      <c r="C41" s="34"/>
      <c r="D41" s="165"/>
      <c r="E41" s="166" t="str">
        <f>E1</f>
        <v>PED Cash Report</v>
      </c>
      <c r="F41" s="167"/>
      <c r="G41" s="29"/>
      <c r="H41" s="34" t="str">
        <f>H1</f>
        <v>County:</v>
      </c>
      <c r="I41" s="125">
        <f>I1</f>
        <v>0</v>
      </c>
      <c r="J41" s="81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</row>
    <row r="42" spans="1:34" s="46" customFormat="1" ht="14.45" customHeight="1" x14ac:dyDescent="0.15">
      <c r="A42" s="16"/>
      <c r="B42" s="15" t="str">
        <f>B2</f>
        <v>Charter Name:</v>
      </c>
      <c r="C42" s="34"/>
      <c r="D42" s="165"/>
      <c r="E42" s="166" t="str">
        <f>E2</f>
        <v>for 2018-2019 Fiscal Year</v>
      </c>
      <c r="F42" s="167"/>
      <c r="G42" s="29"/>
      <c r="H42" s="34" t="str">
        <f>H2</f>
        <v>PED No.:</v>
      </c>
      <c r="I42" s="126">
        <f>I2</f>
        <v>0</v>
      </c>
      <c r="J42" s="81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</row>
    <row r="43" spans="1:34" s="46" customFormat="1" ht="14.45" customHeight="1" x14ac:dyDescent="0.15">
      <c r="A43" s="16"/>
      <c r="B43" s="15" t="str">
        <f>B3</f>
        <v xml:space="preserve">Month/Quarter  </v>
      </c>
      <c r="C43" s="34"/>
      <c r="D43" s="34"/>
      <c r="E43" s="34"/>
      <c r="F43" s="29"/>
      <c r="G43" s="29"/>
      <c r="H43" s="34"/>
      <c r="I43" s="126"/>
      <c r="J43" s="81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</row>
    <row r="44" spans="1:34" s="46" customFormat="1" ht="14.45" customHeight="1" x14ac:dyDescent="0.15">
      <c r="A44" s="16"/>
      <c r="B44" s="40"/>
      <c r="C44" s="41"/>
      <c r="D44" s="42" t="s">
        <v>63</v>
      </c>
      <c r="E44" s="42" t="s">
        <v>63</v>
      </c>
      <c r="F44" s="103" t="s">
        <v>66</v>
      </c>
      <c r="G44" s="103" t="s">
        <v>67</v>
      </c>
      <c r="H44" s="42" t="s">
        <v>67</v>
      </c>
      <c r="I44" s="42" t="s">
        <v>70</v>
      </c>
      <c r="J44" s="79" t="s">
        <v>69</v>
      </c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</row>
    <row r="45" spans="1:34" s="46" customFormat="1" ht="14.45" customHeight="1" x14ac:dyDescent="0.15">
      <c r="A45" s="16"/>
      <c r="B45" s="15"/>
      <c r="C45" s="34"/>
      <c r="D45" s="17" t="s">
        <v>62</v>
      </c>
      <c r="E45" s="17" t="s">
        <v>64</v>
      </c>
      <c r="F45" s="104" t="s">
        <v>65</v>
      </c>
      <c r="G45" s="104" t="s">
        <v>62</v>
      </c>
      <c r="H45" s="17" t="s">
        <v>64</v>
      </c>
      <c r="I45" s="17" t="s">
        <v>71</v>
      </c>
      <c r="J45" s="71" t="s">
        <v>68</v>
      </c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</row>
    <row r="46" spans="1:34" s="46" customFormat="1" ht="14.45" customHeight="1" x14ac:dyDescent="0.15">
      <c r="A46" s="16"/>
      <c r="B46" s="15"/>
      <c r="C46" s="34"/>
      <c r="D46" s="17" t="s">
        <v>35</v>
      </c>
      <c r="E46" s="17" t="s">
        <v>35</v>
      </c>
      <c r="F46" s="104" t="s">
        <v>35</v>
      </c>
      <c r="G46" s="104" t="s">
        <v>35</v>
      </c>
      <c r="H46" s="17" t="s">
        <v>35</v>
      </c>
      <c r="I46" s="17" t="s">
        <v>35</v>
      </c>
      <c r="J46" s="71" t="s">
        <v>35</v>
      </c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</row>
    <row r="47" spans="1:34" s="159" customFormat="1" ht="14.45" customHeight="1" x14ac:dyDescent="0.15">
      <c r="A47" s="22"/>
      <c r="B47" s="18"/>
      <c r="C47" s="19"/>
      <c r="D47" s="20" t="s">
        <v>18</v>
      </c>
      <c r="E47" s="20" t="s">
        <v>19</v>
      </c>
      <c r="F47" s="105" t="s">
        <v>43</v>
      </c>
      <c r="G47" s="106" t="s">
        <v>44</v>
      </c>
      <c r="H47" s="21" t="s">
        <v>45</v>
      </c>
      <c r="I47" s="21" t="s">
        <v>46</v>
      </c>
      <c r="J47" s="80" t="s">
        <v>20</v>
      </c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</row>
    <row r="48" spans="1:34" s="46" customFormat="1" ht="12" customHeight="1" x14ac:dyDescent="0.15">
      <c r="A48" s="16"/>
      <c r="B48" s="15"/>
      <c r="C48" s="34"/>
      <c r="D48" s="25"/>
      <c r="E48" s="25"/>
      <c r="F48" s="25"/>
      <c r="G48" s="25"/>
      <c r="H48" s="25"/>
      <c r="I48" s="25"/>
      <c r="J48" s="73" t="s">
        <v>1</v>
      </c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</row>
    <row r="49" spans="1:34" s="46" customFormat="1" ht="12" customHeight="1" x14ac:dyDescent="0.15">
      <c r="A49" s="16"/>
      <c r="B49" s="15"/>
      <c r="C49" s="34"/>
      <c r="D49" s="25"/>
      <c r="E49" s="25"/>
      <c r="F49" s="25"/>
      <c r="G49" s="25"/>
      <c r="H49" s="25"/>
      <c r="I49" s="25"/>
      <c r="J49" s="73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</row>
    <row r="50" spans="1:34" s="52" customFormat="1" ht="14.45" customHeight="1" x14ac:dyDescent="0.15">
      <c r="A50" s="37" t="str">
        <f>+A9</f>
        <v>Line 1</v>
      </c>
      <c r="B50" s="62" t="str">
        <f>B9</f>
        <v xml:space="preserve">Total Cash Balance </v>
      </c>
      <c r="C50" s="216" t="s">
        <v>15</v>
      </c>
      <c r="D50" s="217">
        <v>0</v>
      </c>
      <c r="E50" s="217">
        <v>0</v>
      </c>
      <c r="F50" s="217">
        <v>0</v>
      </c>
      <c r="G50" s="217">
        <v>0</v>
      </c>
      <c r="H50" s="217">
        <v>0</v>
      </c>
      <c r="I50" s="217">
        <v>0</v>
      </c>
      <c r="J50" s="218">
        <v>0</v>
      </c>
      <c r="K50" s="219"/>
      <c r="L50" s="219"/>
      <c r="M50" s="219"/>
      <c r="N50" s="219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</row>
    <row r="51" spans="1:34" s="46" customFormat="1" ht="12" customHeight="1" x14ac:dyDescent="0.15">
      <c r="A51" s="16"/>
      <c r="B51" s="15"/>
      <c r="C51" s="34"/>
      <c r="D51" s="25" t="s">
        <v>124</v>
      </c>
      <c r="E51" s="25"/>
      <c r="F51" s="25"/>
      <c r="G51" s="25"/>
      <c r="H51" s="25"/>
      <c r="I51" s="25"/>
      <c r="J51" s="73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</row>
    <row r="52" spans="1:34" s="46" customFormat="1" ht="14.45" customHeight="1" x14ac:dyDescent="0.15">
      <c r="A52" s="16"/>
      <c r="B52" s="26" t="str">
        <f>B11</f>
        <v xml:space="preserve">Current Year Rev. to Date   (Per Receipts Report-excluding </v>
      </c>
      <c r="C52" s="34"/>
      <c r="D52" s="29"/>
      <c r="E52" s="29"/>
      <c r="F52" s="29"/>
      <c r="G52" s="29"/>
      <c r="H52" s="29"/>
      <c r="I52" s="29"/>
      <c r="J52" s="77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</row>
    <row r="53" spans="1:34" s="52" customFormat="1" ht="14.45" customHeight="1" x14ac:dyDescent="0.15">
      <c r="A53" s="37" t="str">
        <f>+A12</f>
        <v>Line 2</v>
      </c>
      <c r="B53" s="220" t="str">
        <f>B12</f>
        <v xml:space="preserve">          Refunds &amp; including any Deposits in Transit)</v>
      </c>
      <c r="C53" s="56" t="s">
        <v>13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74">
        <v>0</v>
      </c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</row>
    <row r="54" spans="1:34" s="46" customFormat="1" ht="12" customHeight="1" x14ac:dyDescent="0.15">
      <c r="A54" s="16"/>
      <c r="B54" s="15"/>
      <c r="C54" s="34"/>
      <c r="D54" s="25"/>
      <c r="E54" s="25"/>
      <c r="F54" s="25"/>
      <c r="G54" s="25"/>
      <c r="H54" s="25"/>
      <c r="I54" s="25"/>
      <c r="J54" s="73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</row>
    <row r="55" spans="1:34" s="52" customFormat="1" ht="14.45" customHeight="1" x14ac:dyDescent="0.15">
      <c r="A55" s="37" t="str">
        <f>+A14</f>
        <v>Line 3</v>
      </c>
      <c r="B55" s="221" t="str">
        <f>B14</f>
        <v xml:space="preserve">Prior Year Warrants Voided </v>
      </c>
      <c r="C55" s="56" t="s">
        <v>13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74">
        <v>0</v>
      </c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</row>
    <row r="56" spans="1:34" s="46" customFormat="1" ht="12" customHeight="1" x14ac:dyDescent="0.15">
      <c r="A56" s="16"/>
      <c r="B56" s="15"/>
      <c r="C56" s="34"/>
      <c r="D56" s="25"/>
      <c r="E56" s="25"/>
      <c r="F56" s="25"/>
      <c r="G56" s="25"/>
      <c r="H56" s="25"/>
      <c r="I56" s="25"/>
      <c r="J56" s="73" t="s">
        <v>1</v>
      </c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</row>
    <row r="57" spans="1:34" s="46" customFormat="1" ht="14.45" customHeight="1" x14ac:dyDescent="0.15">
      <c r="A57" s="16" t="str">
        <f>+A16</f>
        <v>Line 4</v>
      </c>
      <c r="B57" s="65" t="str">
        <f>B16</f>
        <v xml:space="preserve">Total Resources to Date for Current Year </v>
      </c>
      <c r="C57" s="63" t="s">
        <v>15</v>
      </c>
      <c r="D57" s="64">
        <f>D50+D53+D55</f>
        <v>0</v>
      </c>
      <c r="E57" s="64">
        <f t="shared" ref="E57:J57" si="4">E50+E53+E55</f>
        <v>0</v>
      </c>
      <c r="F57" s="64">
        <f t="shared" si="4"/>
        <v>0</v>
      </c>
      <c r="G57" s="64">
        <f t="shared" si="4"/>
        <v>0</v>
      </c>
      <c r="H57" s="64">
        <f t="shared" si="4"/>
        <v>0</v>
      </c>
      <c r="I57" s="64">
        <f t="shared" si="4"/>
        <v>0</v>
      </c>
      <c r="J57" s="76">
        <f t="shared" si="4"/>
        <v>0</v>
      </c>
      <c r="K57" s="160"/>
      <c r="L57" s="160"/>
      <c r="M57" s="160"/>
      <c r="N57" s="160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</row>
    <row r="58" spans="1:34" s="46" customFormat="1" ht="12" customHeight="1" x14ac:dyDescent="0.15">
      <c r="A58" s="16"/>
      <c r="B58" s="15"/>
      <c r="C58" s="34"/>
      <c r="D58" s="25"/>
      <c r="E58" s="25"/>
      <c r="F58" s="25"/>
      <c r="G58" s="25"/>
      <c r="H58" s="25"/>
      <c r="I58" s="25"/>
      <c r="J58" s="73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</row>
    <row r="59" spans="1:34" s="46" customFormat="1" ht="14.45" customHeight="1" x14ac:dyDescent="0.15">
      <c r="A59" s="16" t="str">
        <f>+A18</f>
        <v>Line 5</v>
      </c>
      <c r="B59" s="26" t="str">
        <f>B18</f>
        <v>Current Year Expenditures to Date</v>
      </c>
      <c r="C59" s="34"/>
      <c r="D59" s="29"/>
      <c r="E59" s="29"/>
      <c r="F59" s="29"/>
      <c r="G59" s="29"/>
      <c r="H59" s="29"/>
      <c r="I59" s="29"/>
      <c r="J59" s="77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</row>
    <row r="60" spans="1:34" s="52" customFormat="1" ht="14.45" customHeight="1" x14ac:dyDescent="0.15">
      <c r="A60" s="37"/>
      <c r="B60" s="220" t="str">
        <f>B19</f>
        <v xml:space="preserve">        Enter as a Minus  (Per Expenditure Report)</v>
      </c>
      <c r="C60" s="56" t="s">
        <v>14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75">
        <v>0</v>
      </c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</row>
    <row r="61" spans="1:34" s="46" customFormat="1" ht="12" customHeight="1" x14ac:dyDescent="0.15">
      <c r="A61" s="16"/>
      <c r="B61" s="15"/>
      <c r="C61" s="34"/>
      <c r="D61" s="25"/>
      <c r="E61" s="25"/>
      <c r="F61" s="25"/>
      <c r="G61" s="25"/>
      <c r="H61" s="25"/>
      <c r="I61" s="25"/>
      <c r="J61" s="73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</row>
    <row r="62" spans="1:34" s="52" customFormat="1" ht="14.45" customHeight="1" x14ac:dyDescent="0.15">
      <c r="A62" s="37" t="str">
        <f>+A21</f>
        <v>Line 6</v>
      </c>
      <c r="B62" s="221" t="str">
        <f>B21</f>
        <v xml:space="preserve">Permanent Cash Transfers/Reversions </v>
      </c>
      <c r="C62" s="56" t="s">
        <v>38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74">
        <v>0</v>
      </c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</row>
    <row r="63" spans="1:34" s="46" customFormat="1" ht="14.45" customHeight="1" x14ac:dyDescent="0.15">
      <c r="A63" s="16"/>
      <c r="B63" s="15" t="str">
        <f>B22</f>
        <v>* Provide Full Explanation on Last Page</v>
      </c>
      <c r="C63" s="34"/>
      <c r="D63" s="32"/>
      <c r="E63" s="32"/>
      <c r="F63" s="32"/>
      <c r="G63" s="32"/>
      <c r="H63" s="32"/>
      <c r="I63" s="32"/>
      <c r="J63" s="78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</row>
    <row r="64" spans="1:34" s="46" customFormat="1" ht="12" customHeight="1" x14ac:dyDescent="0.15">
      <c r="A64" s="16"/>
      <c r="B64" s="15"/>
      <c r="C64" s="34"/>
      <c r="D64" s="25"/>
      <c r="E64" s="25"/>
      <c r="F64" s="25"/>
      <c r="G64" s="25"/>
      <c r="H64" s="25"/>
      <c r="I64" s="25"/>
      <c r="J64" s="73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</row>
    <row r="65" spans="1:34" s="46" customFormat="1" ht="14.45" customHeight="1" x14ac:dyDescent="0.15">
      <c r="A65" s="90" t="str">
        <f>+A24</f>
        <v>Line 7</v>
      </c>
      <c r="B65" s="114" t="str">
        <f>B24</f>
        <v xml:space="preserve">Total Cash </v>
      </c>
      <c r="C65" s="92" t="s">
        <v>15</v>
      </c>
      <c r="D65" s="234">
        <f>D57+D60+D62</f>
        <v>0</v>
      </c>
      <c r="E65" s="234">
        <f t="shared" ref="E65:J65" si="5">E57+E60+E62</f>
        <v>0</v>
      </c>
      <c r="F65" s="234">
        <f t="shared" si="5"/>
        <v>0</v>
      </c>
      <c r="G65" s="234">
        <f t="shared" si="5"/>
        <v>0</v>
      </c>
      <c r="H65" s="234">
        <f t="shared" si="5"/>
        <v>0</v>
      </c>
      <c r="I65" s="234">
        <f t="shared" si="5"/>
        <v>0</v>
      </c>
      <c r="J65" s="235">
        <f t="shared" si="5"/>
        <v>0</v>
      </c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</row>
    <row r="66" spans="1:34" s="46" customFormat="1" ht="14.45" customHeight="1" x14ac:dyDescent="0.15">
      <c r="B66" s="196"/>
      <c r="C66" s="189"/>
      <c r="D66" s="190"/>
      <c r="E66" s="190"/>
      <c r="F66" s="190"/>
      <c r="G66" s="190"/>
      <c r="H66" s="190"/>
      <c r="I66" s="190"/>
      <c r="J66" s="191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</row>
    <row r="67" spans="1:34" s="46" customFormat="1" ht="14.45" customHeight="1" x14ac:dyDescent="0.15">
      <c r="B67" s="192" t="s">
        <v>126</v>
      </c>
      <c r="C67" s="189"/>
      <c r="D67" s="190"/>
      <c r="E67" s="190"/>
      <c r="F67" s="190"/>
      <c r="G67" s="190"/>
      <c r="H67" s="190"/>
      <c r="I67" s="190"/>
      <c r="J67" s="20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</row>
    <row r="68" spans="1:34" s="46" customFormat="1" ht="12" customHeight="1" x14ac:dyDescent="0.15">
      <c r="B68" s="195"/>
      <c r="C68" s="69"/>
      <c r="D68" s="193"/>
      <c r="E68" s="193"/>
      <c r="F68" s="193"/>
      <c r="G68" s="193"/>
      <c r="H68" s="193"/>
      <c r="I68" s="193"/>
      <c r="J68" s="194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</row>
    <row r="69" spans="1:34" s="52" customFormat="1" ht="14.45" customHeight="1" x14ac:dyDescent="0.15">
      <c r="A69" s="52" t="str">
        <f>+A28</f>
        <v>Line 8</v>
      </c>
      <c r="B69" s="196" t="str">
        <f>B28</f>
        <v>Payroll Liabilities</v>
      </c>
      <c r="C69" s="222" t="s">
        <v>13</v>
      </c>
      <c r="D69" s="197">
        <v>0</v>
      </c>
      <c r="E69" s="197">
        <v>0</v>
      </c>
      <c r="F69" s="197">
        <v>0</v>
      </c>
      <c r="G69" s="197">
        <v>0</v>
      </c>
      <c r="H69" s="197">
        <v>0</v>
      </c>
      <c r="I69" s="197">
        <v>0</v>
      </c>
      <c r="J69" s="198">
        <v>0</v>
      </c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</row>
    <row r="70" spans="1:34" s="46" customFormat="1" ht="12" customHeight="1" x14ac:dyDescent="0.15">
      <c r="B70" s="195"/>
      <c r="C70" s="69"/>
      <c r="D70" s="193"/>
      <c r="E70" s="193"/>
      <c r="F70" s="193"/>
      <c r="G70" s="193" t="s">
        <v>1</v>
      </c>
      <c r="H70" s="193"/>
      <c r="I70" s="193"/>
      <c r="J70" s="194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</row>
    <row r="71" spans="1:34" s="223" customFormat="1" ht="14.45" customHeight="1" x14ac:dyDescent="0.15">
      <c r="A71" s="52" t="str">
        <f>+A30</f>
        <v>Line 9</v>
      </c>
      <c r="B71" s="196" t="str">
        <f>B30</f>
        <v>**Adjustments - Provide Full Explanation on Last Page</v>
      </c>
      <c r="C71" s="222" t="s">
        <v>14</v>
      </c>
      <c r="D71" s="199">
        <v>0</v>
      </c>
      <c r="E71" s="199">
        <v>0</v>
      </c>
      <c r="F71" s="199">
        <v>0</v>
      </c>
      <c r="G71" s="199">
        <v>0</v>
      </c>
      <c r="H71" s="199">
        <v>0</v>
      </c>
      <c r="I71" s="199">
        <v>0</v>
      </c>
      <c r="J71" s="200">
        <v>0</v>
      </c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</row>
    <row r="72" spans="1:34" s="69" customFormat="1" ht="14.45" customHeight="1" x14ac:dyDescent="0.15">
      <c r="A72" s="46"/>
      <c r="B72" s="201"/>
      <c r="C72" s="210"/>
      <c r="D72" s="202"/>
      <c r="E72" s="202"/>
      <c r="F72" s="202"/>
      <c r="G72" s="202"/>
      <c r="H72" s="202"/>
      <c r="I72" s="202"/>
      <c r="J72" s="203"/>
    </row>
    <row r="73" spans="1:34" s="161" customFormat="1" ht="14.45" customHeight="1" thickBot="1" x14ac:dyDescent="0.2">
      <c r="A73" s="46" t="str">
        <f>+A32</f>
        <v>Line 10</v>
      </c>
      <c r="B73" s="204" t="str">
        <f>B32</f>
        <v xml:space="preserve">TOTAL RECONCILED CASH BALANCE </v>
      </c>
      <c r="C73" s="205" t="s">
        <v>15</v>
      </c>
      <c r="D73" s="206">
        <f>D65+D69+D71</f>
        <v>0</v>
      </c>
      <c r="E73" s="206">
        <f t="shared" ref="E73:J73" si="6">E65+E69+E71</f>
        <v>0</v>
      </c>
      <c r="F73" s="206">
        <f t="shared" si="6"/>
        <v>0</v>
      </c>
      <c r="G73" s="206">
        <f t="shared" si="6"/>
        <v>0</v>
      </c>
      <c r="H73" s="206">
        <f t="shared" si="6"/>
        <v>0</v>
      </c>
      <c r="I73" s="206">
        <f t="shared" si="6"/>
        <v>0</v>
      </c>
      <c r="J73" s="207">
        <f t="shared" si="6"/>
        <v>0</v>
      </c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</row>
    <row r="74" spans="1:34" s="69" customFormat="1" ht="14.45" customHeight="1" thickTop="1" x14ac:dyDescent="0.15">
      <c r="A74" s="34"/>
      <c r="B74" s="26"/>
      <c r="C74" s="17"/>
      <c r="D74" s="85"/>
      <c r="E74" s="85"/>
      <c r="F74" s="85"/>
      <c r="G74" s="85"/>
      <c r="H74" s="85"/>
      <c r="I74" s="85"/>
      <c r="J74" s="86"/>
    </row>
    <row r="75" spans="1:34" s="162" customFormat="1" ht="14.45" customHeight="1" x14ac:dyDescent="0.15">
      <c r="A75" s="36" t="str">
        <f>A34</f>
        <v>Line 11</v>
      </c>
      <c r="B75" s="221" t="str">
        <f>B34</f>
        <v xml:space="preserve">Total Outstanding Loans </v>
      </c>
      <c r="C75" s="56" t="s">
        <v>38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74">
        <v>0</v>
      </c>
    </row>
    <row r="76" spans="1:34" s="69" customFormat="1" ht="14.45" customHeight="1" x14ac:dyDescent="0.15">
      <c r="A76" s="34"/>
      <c r="B76" s="33" t="s">
        <v>135</v>
      </c>
      <c r="C76" s="30"/>
      <c r="D76" s="83"/>
      <c r="E76" s="83"/>
      <c r="F76" s="83"/>
      <c r="G76" s="83"/>
      <c r="H76" s="83"/>
      <c r="I76" s="83"/>
      <c r="J76" s="84"/>
    </row>
    <row r="77" spans="1:34" s="69" customFormat="1" ht="14.45" customHeight="1" x14ac:dyDescent="0.15">
      <c r="A77" s="69" t="str">
        <f>A36</f>
        <v>Line 12</v>
      </c>
      <c r="B77" s="201" t="str">
        <f>B36</f>
        <v xml:space="preserve">Total Ending Cash </v>
      </c>
      <c r="C77" s="205" t="s">
        <v>38</v>
      </c>
      <c r="D77" s="206">
        <f>D73+D75</f>
        <v>0</v>
      </c>
      <c r="E77" s="206">
        <f t="shared" ref="E77:J77" si="7">E73+E75</f>
        <v>0</v>
      </c>
      <c r="F77" s="206">
        <f t="shared" si="7"/>
        <v>0</v>
      </c>
      <c r="G77" s="206">
        <f t="shared" si="7"/>
        <v>0</v>
      </c>
      <c r="H77" s="206">
        <f t="shared" si="7"/>
        <v>0</v>
      </c>
      <c r="I77" s="206">
        <f t="shared" si="7"/>
        <v>0</v>
      </c>
      <c r="J77" s="207">
        <f t="shared" si="7"/>
        <v>0</v>
      </c>
    </row>
    <row r="78" spans="1:34" s="46" customFormat="1" ht="14.45" customHeight="1" x14ac:dyDescent="0.15">
      <c r="A78" s="16"/>
      <c r="B78" s="35"/>
      <c r="C78" s="23"/>
      <c r="D78" s="152"/>
      <c r="E78" s="152"/>
      <c r="F78" s="153"/>
      <c r="G78" s="153"/>
      <c r="H78" s="23"/>
      <c r="I78" s="16"/>
      <c r="J78" s="16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</row>
    <row r="79" spans="1:34" s="46" customFormat="1" ht="14.45" customHeight="1" x14ac:dyDescent="0.15">
      <c r="A79" s="16"/>
      <c r="B79" s="67"/>
      <c r="C79" s="16"/>
      <c r="D79" s="16"/>
      <c r="E79" s="16"/>
      <c r="F79" s="28"/>
      <c r="G79" s="28"/>
      <c r="H79" s="16"/>
      <c r="I79" s="16"/>
      <c r="J79" s="16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</row>
    <row r="80" spans="1:34" s="46" customFormat="1" ht="10.5" customHeight="1" x14ac:dyDescent="0.15">
      <c r="A80" s="44"/>
      <c r="B80" s="43"/>
      <c r="C80" s="44"/>
      <c r="D80" s="44"/>
      <c r="E80" s="44"/>
      <c r="F80" s="108"/>
      <c r="G80" s="108"/>
      <c r="H80" s="44"/>
      <c r="I80" s="44"/>
      <c r="J80" s="44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</row>
    <row r="81" spans="1:34" s="46" customFormat="1" ht="14.45" customHeight="1" x14ac:dyDescent="0.15">
      <c r="B81" s="240" t="str">
        <f>B1</f>
        <v xml:space="preserve">School District: </v>
      </c>
      <c r="C81" s="241"/>
      <c r="D81" s="242"/>
      <c r="E81" s="243" t="str">
        <f>E1</f>
        <v>PED Cash Report</v>
      </c>
      <c r="F81" s="244"/>
      <c r="G81" s="245"/>
      <c r="H81" s="241" t="str">
        <f>H1</f>
        <v>County:</v>
      </c>
      <c r="I81" s="246">
        <f>I1</f>
        <v>0</v>
      </c>
      <c r="J81" s="247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</row>
    <row r="82" spans="1:34" s="46" customFormat="1" ht="14.45" customHeight="1" x14ac:dyDescent="0.15">
      <c r="A82" s="16"/>
      <c r="B82" s="15" t="str">
        <f>B2</f>
        <v>Charter Name:</v>
      </c>
      <c r="C82" s="34"/>
      <c r="D82" s="165"/>
      <c r="E82" s="166" t="str">
        <f>E2</f>
        <v>for 2018-2019 Fiscal Year</v>
      </c>
      <c r="F82" s="167"/>
      <c r="G82" s="29"/>
      <c r="H82" s="34" t="str">
        <f>H2</f>
        <v>PED No.:</v>
      </c>
      <c r="I82" s="126">
        <f>I2</f>
        <v>0</v>
      </c>
      <c r="J82" s="81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</row>
    <row r="83" spans="1:34" s="46" customFormat="1" ht="14.45" customHeight="1" x14ac:dyDescent="0.15">
      <c r="A83" s="16"/>
      <c r="B83" s="15" t="str">
        <f>B3</f>
        <v xml:space="preserve">Month/Quarter  </v>
      </c>
      <c r="C83" s="34"/>
      <c r="D83" s="165"/>
      <c r="E83" s="165"/>
      <c r="F83" s="167"/>
      <c r="G83" s="29"/>
      <c r="H83" s="34"/>
      <c r="I83" s="34"/>
      <c r="J83" s="81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</row>
    <row r="84" spans="1:34" s="46" customFormat="1" ht="14.45" customHeight="1" x14ac:dyDescent="0.15">
      <c r="A84" s="16"/>
      <c r="B84" s="40"/>
      <c r="C84" s="41"/>
      <c r="D84" s="42" t="s">
        <v>17</v>
      </c>
      <c r="E84" s="42" t="s">
        <v>50</v>
      </c>
      <c r="F84" s="103" t="s">
        <v>50</v>
      </c>
      <c r="G84" s="103" t="s">
        <v>50</v>
      </c>
      <c r="H84" s="42" t="s">
        <v>52</v>
      </c>
      <c r="I84" s="42" t="s">
        <v>52</v>
      </c>
      <c r="J84" s="79" t="s">
        <v>52</v>
      </c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</row>
    <row r="85" spans="1:34" s="46" customFormat="1" ht="14.45" customHeight="1" x14ac:dyDescent="0.15">
      <c r="A85" s="16"/>
      <c r="B85" s="15"/>
      <c r="C85" s="34"/>
      <c r="D85" s="17" t="s">
        <v>47</v>
      </c>
      <c r="E85" s="17" t="s">
        <v>48</v>
      </c>
      <c r="F85" s="104" t="s">
        <v>49</v>
      </c>
      <c r="G85" s="104" t="s">
        <v>51</v>
      </c>
      <c r="H85" s="17" t="s">
        <v>23</v>
      </c>
      <c r="I85" s="17" t="s">
        <v>24</v>
      </c>
      <c r="J85" s="71" t="s">
        <v>154</v>
      </c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</row>
    <row r="86" spans="1:34" s="159" customFormat="1" ht="14.45" customHeight="1" x14ac:dyDescent="0.15">
      <c r="A86" s="22"/>
      <c r="B86" s="18"/>
      <c r="C86" s="19"/>
      <c r="D86" s="47" t="s">
        <v>21</v>
      </c>
      <c r="E86" s="47" t="s">
        <v>22</v>
      </c>
      <c r="F86" s="106" t="s">
        <v>26</v>
      </c>
      <c r="G86" s="106" t="s">
        <v>27</v>
      </c>
      <c r="H86" s="47" t="s">
        <v>28</v>
      </c>
      <c r="I86" s="47" t="s">
        <v>29</v>
      </c>
      <c r="J86" s="80" t="s">
        <v>153</v>
      </c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</row>
    <row r="87" spans="1:34" s="46" customFormat="1" ht="12" customHeight="1" x14ac:dyDescent="0.15">
      <c r="A87" s="16"/>
      <c r="B87" s="15"/>
      <c r="C87" s="34"/>
      <c r="D87" s="25"/>
      <c r="E87" s="25"/>
      <c r="F87" s="25"/>
      <c r="G87" s="25"/>
      <c r="H87" s="25"/>
      <c r="I87" s="25"/>
      <c r="J87" s="73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</row>
    <row r="88" spans="1:34" s="46" customFormat="1" ht="12" customHeight="1" x14ac:dyDescent="0.15">
      <c r="A88" s="16"/>
      <c r="B88" s="15"/>
      <c r="C88" s="34"/>
      <c r="D88" s="25"/>
      <c r="E88" s="25"/>
      <c r="F88" s="25"/>
      <c r="G88" s="25"/>
      <c r="H88" s="25"/>
      <c r="I88" s="25"/>
      <c r="J88" s="73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</row>
    <row r="89" spans="1:34" s="52" customFormat="1" ht="14.45" customHeight="1" x14ac:dyDescent="0.15">
      <c r="A89" s="37" t="str">
        <f>+A9</f>
        <v>Line 1</v>
      </c>
      <c r="B89" s="62" t="str">
        <f>B9</f>
        <v xml:space="preserve">Total Cash Balance </v>
      </c>
      <c r="C89" s="216" t="s">
        <v>15</v>
      </c>
      <c r="D89" s="217">
        <v>0</v>
      </c>
      <c r="E89" s="217">
        <v>0</v>
      </c>
      <c r="F89" s="217">
        <v>0</v>
      </c>
      <c r="G89" s="217">
        <v>0</v>
      </c>
      <c r="H89" s="217">
        <v>0</v>
      </c>
      <c r="I89" s="217">
        <v>0</v>
      </c>
      <c r="J89" s="218">
        <v>0</v>
      </c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H89" s="162"/>
    </row>
    <row r="90" spans="1:34" s="46" customFormat="1" ht="12" customHeight="1" x14ac:dyDescent="0.15">
      <c r="A90" s="16"/>
      <c r="B90" s="15"/>
      <c r="C90" s="34"/>
      <c r="D90" s="25"/>
      <c r="E90" s="25"/>
      <c r="F90" s="25"/>
      <c r="G90" s="25"/>
      <c r="H90" s="25"/>
      <c r="I90" s="25"/>
      <c r="J90" s="73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</row>
    <row r="91" spans="1:34" s="46" customFormat="1" ht="14.45" customHeight="1" x14ac:dyDescent="0.15">
      <c r="A91" s="16"/>
      <c r="B91" s="26" t="str">
        <f>B11</f>
        <v xml:space="preserve">Current Year Rev. to Date   (Per Receipts Report-excluding </v>
      </c>
      <c r="C91" s="34"/>
      <c r="D91" s="29"/>
      <c r="E91" s="29"/>
      <c r="F91" s="29"/>
      <c r="G91" s="29"/>
      <c r="H91" s="29"/>
      <c r="I91" s="29"/>
      <c r="J91" s="77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</row>
    <row r="92" spans="1:34" s="52" customFormat="1" ht="14.45" customHeight="1" x14ac:dyDescent="0.15">
      <c r="A92" s="37" t="str">
        <f>+A12</f>
        <v>Line 2</v>
      </c>
      <c r="B92" s="220" t="str">
        <f>B12</f>
        <v xml:space="preserve">          Refunds &amp; including any Deposits in Transit)</v>
      </c>
      <c r="C92" s="56" t="s">
        <v>13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74">
        <v>0</v>
      </c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2"/>
      <c r="AH92" s="162"/>
    </row>
    <row r="93" spans="1:34" s="46" customFormat="1" ht="12" customHeight="1" x14ac:dyDescent="0.15">
      <c r="A93" s="16"/>
      <c r="B93" s="15"/>
      <c r="C93" s="34"/>
      <c r="D93" s="25"/>
      <c r="E93" s="25"/>
      <c r="F93" s="25"/>
      <c r="G93" s="25"/>
      <c r="H93" s="25"/>
      <c r="I93" s="25"/>
      <c r="J93" s="73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</row>
    <row r="94" spans="1:34" s="52" customFormat="1" ht="14.45" customHeight="1" x14ac:dyDescent="0.15">
      <c r="A94" s="37" t="str">
        <f>+A14</f>
        <v>Line 3</v>
      </c>
      <c r="B94" s="221" t="str">
        <f>B14</f>
        <v xml:space="preserve">Prior Year Warrants Voided </v>
      </c>
      <c r="C94" s="56" t="s">
        <v>13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74">
        <v>0</v>
      </c>
      <c r="K94" s="224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G94" s="162"/>
      <c r="AH94" s="162"/>
    </row>
    <row r="95" spans="1:34" s="46" customFormat="1" ht="12" customHeight="1" x14ac:dyDescent="0.15">
      <c r="A95" s="16"/>
      <c r="B95" s="15"/>
      <c r="C95" s="34"/>
      <c r="D95" s="25"/>
      <c r="E95" s="25"/>
      <c r="F95" s="25"/>
      <c r="G95" s="25"/>
      <c r="H95" s="25"/>
      <c r="I95" s="25"/>
      <c r="J95" s="73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</row>
    <row r="96" spans="1:34" s="46" customFormat="1" ht="14.45" customHeight="1" x14ac:dyDescent="0.15">
      <c r="A96" s="16" t="str">
        <f>+A16</f>
        <v>Line 4</v>
      </c>
      <c r="B96" s="65" t="str">
        <f>B16</f>
        <v xml:space="preserve">Total Resources to Date for Current Year </v>
      </c>
      <c r="C96" s="63" t="s">
        <v>15</v>
      </c>
      <c r="D96" s="64">
        <f>D89+D92+D94</f>
        <v>0</v>
      </c>
      <c r="E96" s="64">
        <f t="shared" ref="E96:I96" si="8">E89+E92+E94</f>
        <v>0</v>
      </c>
      <c r="F96" s="64">
        <f t="shared" si="8"/>
        <v>0</v>
      </c>
      <c r="G96" s="64">
        <f t="shared" si="8"/>
        <v>0</v>
      </c>
      <c r="H96" s="64">
        <f t="shared" si="8"/>
        <v>0</v>
      </c>
      <c r="I96" s="64">
        <f t="shared" si="8"/>
        <v>0</v>
      </c>
      <c r="J96" s="76">
        <f t="shared" ref="J96" si="9">J89+J92+J94</f>
        <v>0</v>
      </c>
      <c r="K96" s="160"/>
      <c r="L96" s="160"/>
      <c r="M96" s="160"/>
      <c r="N96" s="160"/>
      <c r="O96" s="160"/>
      <c r="P96" s="160"/>
      <c r="Q96" s="160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</row>
    <row r="97" spans="1:34" s="46" customFormat="1" ht="12" customHeight="1" x14ac:dyDescent="0.15">
      <c r="A97" s="16"/>
      <c r="B97" s="15"/>
      <c r="C97" s="34"/>
      <c r="D97" s="25"/>
      <c r="E97" s="25"/>
      <c r="F97" s="25"/>
      <c r="G97" s="25"/>
      <c r="H97" s="25"/>
      <c r="I97" s="25"/>
      <c r="J97" s="73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</row>
    <row r="98" spans="1:34" s="46" customFormat="1" ht="14.45" customHeight="1" x14ac:dyDescent="0.15">
      <c r="A98" s="16" t="str">
        <f>+A18</f>
        <v>Line 5</v>
      </c>
      <c r="B98" s="26" t="str">
        <f>B18</f>
        <v>Current Year Expenditures to Date</v>
      </c>
      <c r="C98" s="34"/>
      <c r="D98" s="29"/>
      <c r="E98" s="29"/>
      <c r="F98" s="29"/>
      <c r="G98" s="29"/>
      <c r="H98" s="29"/>
      <c r="I98" s="29"/>
      <c r="J98" s="77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</row>
    <row r="99" spans="1:34" s="52" customFormat="1" ht="14.45" customHeight="1" x14ac:dyDescent="0.15">
      <c r="A99" s="37"/>
      <c r="B99" s="220" t="str">
        <f>B19</f>
        <v xml:space="preserve">        Enter as a Minus  (Per Expenditure Report)</v>
      </c>
      <c r="C99" s="56" t="s">
        <v>14</v>
      </c>
      <c r="D99" s="27">
        <v>0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75">
        <v>0</v>
      </c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</row>
    <row r="100" spans="1:34" s="46" customFormat="1" ht="12" customHeight="1" x14ac:dyDescent="0.15">
      <c r="A100" s="16"/>
      <c r="B100" s="15"/>
      <c r="C100" s="34"/>
      <c r="D100" s="25"/>
      <c r="E100" s="25"/>
      <c r="F100" s="25"/>
      <c r="G100" s="25"/>
      <c r="H100" s="25"/>
      <c r="I100" s="25"/>
      <c r="J100" s="73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</row>
    <row r="101" spans="1:34" s="52" customFormat="1" ht="14.45" customHeight="1" x14ac:dyDescent="0.15">
      <c r="A101" s="37" t="str">
        <f>+A21</f>
        <v>Line 6</v>
      </c>
      <c r="B101" s="221" t="str">
        <f>B21</f>
        <v xml:space="preserve">Permanent Cash Transfers/Reversions </v>
      </c>
      <c r="C101" s="56" t="s">
        <v>38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74">
        <v>0</v>
      </c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/>
      <c r="AG101" s="162"/>
      <c r="AH101" s="162"/>
    </row>
    <row r="102" spans="1:34" s="46" customFormat="1" ht="14.45" customHeight="1" x14ac:dyDescent="0.15">
      <c r="A102" s="16"/>
      <c r="B102" s="15" t="str">
        <f>B22</f>
        <v>* Provide Full Explanation on Last Page</v>
      </c>
      <c r="C102" s="34"/>
      <c r="D102" s="32"/>
      <c r="E102" s="32"/>
      <c r="F102" s="32"/>
      <c r="G102" s="32"/>
      <c r="H102" s="32"/>
      <c r="I102" s="32"/>
      <c r="J102" s="78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</row>
    <row r="103" spans="1:34" s="46" customFormat="1" ht="12" customHeight="1" x14ac:dyDescent="0.15">
      <c r="A103" s="16"/>
      <c r="B103" s="15"/>
      <c r="C103" s="34"/>
      <c r="D103" s="25"/>
      <c r="E103" s="25"/>
      <c r="F103" s="25"/>
      <c r="G103" s="25"/>
      <c r="H103" s="25"/>
      <c r="I103" s="25"/>
      <c r="J103" s="73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</row>
    <row r="104" spans="1:34" s="46" customFormat="1" ht="14.45" customHeight="1" x14ac:dyDescent="0.15">
      <c r="A104" s="90" t="str">
        <f>+A24</f>
        <v>Line 7</v>
      </c>
      <c r="B104" s="91" t="str">
        <f>B24</f>
        <v xml:space="preserve">Total Cash </v>
      </c>
      <c r="C104" s="92" t="s">
        <v>15</v>
      </c>
      <c r="D104" s="234">
        <f>D96+D99+D101</f>
        <v>0</v>
      </c>
      <c r="E104" s="234">
        <f t="shared" ref="E104:I104" si="10">E96+E99+E101</f>
        <v>0</v>
      </c>
      <c r="F104" s="234">
        <f t="shared" si="10"/>
        <v>0</v>
      </c>
      <c r="G104" s="234">
        <f t="shared" si="10"/>
        <v>0</v>
      </c>
      <c r="H104" s="234">
        <f t="shared" si="10"/>
        <v>0</v>
      </c>
      <c r="I104" s="234">
        <f t="shared" si="10"/>
        <v>0</v>
      </c>
      <c r="J104" s="235">
        <f t="shared" ref="J104" si="11">J96+J99+J101</f>
        <v>0</v>
      </c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</row>
    <row r="105" spans="1:34" s="46" customFormat="1" ht="14.45" customHeight="1" x14ac:dyDescent="0.15">
      <c r="B105" s="188"/>
      <c r="C105" s="189"/>
      <c r="D105" s="190"/>
      <c r="E105" s="190"/>
      <c r="F105" s="190"/>
      <c r="G105" s="190"/>
      <c r="H105" s="190"/>
      <c r="I105" s="190"/>
      <c r="J105" s="20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</row>
    <row r="106" spans="1:34" s="46" customFormat="1" ht="14.45" customHeight="1" x14ac:dyDescent="0.15">
      <c r="B106" s="192" t="s">
        <v>126</v>
      </c>
      <c r="C106" s="189"/>
      <c r="D106" s="190"/>
      <c r="E106" s="190"/>
      <c r="F106" s="190"/>
      <c r="G106" s="190"/>
      <c r="H106" s="190"/>
      <c r="I106" s="190"/>
      <c r="J106" s="20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</row>
    <row r="107" spans="1:34" s="46" customFormat="1" ht="12" customHeight="1" x14ac:dyDescent="0.15">
      <c r="B107" s="195"/>
      <c r="C107" s="69"/>
      <c r="D107" s="193"/>
      <c r="E107" s="193"/>
      <c r="F107" s="193"/>
      <c r="G107" s="193"/>
      <c r="H107" s="193"/>
      <c r="I107" s="193"/>
      <c r="J107" s="194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</row>
    <row r="108" spans="1:34" s="52" customFormat="1" ht="14.45" customHeight="1" x14ac:dyDescent="0.15">
      <c r="A108" s="52" t="str">
        <f>+A28</f>
        <v>Line 8</v>
      </c>
      <c r="B108" s="196" t="str">
        <f>B28</f>
        <v>Payroll Liabilities</v>
      </c>
      <c r="C108" s="222" t="s">
        <v>13</v>
      </c>
      <c r="D108" s="197">
        <v>0</v>
      </c>
      <c r="E108" s="197">
        <v>0</v>
      </c>
      <c r="F108" s="197">
        <v>0</v>
      </c>
      <c r="G108" s="197">
        <v>0</v>
      </c>
      <c r="H108" s="197">
        <v>0</v>
      </c>
      <c r="I108" s="197">
        <v>0</v>
      </c>
      <c r="J108" s="198">
        <v>0</v>
      </c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2"/>
      <c r="AG108" s="162"/>
      <c r="AH108" s="162"/>
    </row>
    <row r="109" spans="1:34" s="46" customFormat="1" ht="12" customHeight="1" x14ac:dyDescent="0.15">
      <c r="B109" s="195"/>
      <c r="C109" s="69"/>
      <c r="D109" s="193"/>
      <c r="E109" s="193"/>
      <c r="F109" s="193"/>
      <c r="G109" s="193" t="s">
        <v>1</v>
      </c>
      <c r="H109" s="193"/>
      <c r="I109" s="193"/>
      <c r="J109" s="194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</row>
    <row r="110" spans="1:34" s="223" customFormat="1" ht="14.45" customHeight="1" x14ac:dyDescent="0.15">
      <c r="A110" s="52" t="str">
        <f>+A30</f>
        <v>Line 9</v>
      </c>
      <c r="B110" s="196" t="str">
        <f>B30</f>
        <v>**Adjustments - Provide Full Explanation on Last Page</v>
      </c>
      <c r="C110" s="222" t="s">
        <v>14</v>
      </c>
      <c r="D110" s="199">
        <v>0</v>
      </c>
      <c r="E110" s="199">
        <v>0</v>
      </c>
      <c r="F110" s="199">
        <v>0</v>
      </c>
      <c r="G110" s="199">
        <v>0</v>
      </c>
      <c r="H110" s="199">
        <v>0</v>
      </c>
      <c r="I110" s="199">
        <v>0</v>
      </c>
      <c r="J110" s="200">
        <v>0</v>
      </c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162"/>
      <c r="AA110" s="162"/>
      <c r="AB110" s="162"/>
      <c r="AC110" s="162"/>
      <c r="AD110" s="162"/>
      <c r="AE110" s="162"/>
      <c r="AF110" s="162"/>
      <c r="AG110" s="162"/>
      <c r="AH110" s="162"/>
    </row>
    <row r="111" spans="1:34" s="69" customFormat="1" ht="14.45" customHeight="1" x14ac:dyDescent="0.15">
      <c r="A111" s="46"/>
      <c r="B111" s="188"/>
      <c r="C111" s="210"/>
      <c r="D111" s="202"/>
      <c r="E111" s="202"/>
      <c r="F111" s="202"/>
      <c r="G111" s="202"/>
      <c r="H111" s="202"/>
      <c r="I111" s="202"/>
      <c r="J111" s="203"/>
    </row>
    <row r="112" spans="1:34" s="161" customFormat="1" ht="14.45" customHeight="1" thickBot="1" x14ac:dyDescent="0.2">
      <c r="A112" s="69" t="str">
        <f>A32</f>
        <v>Line 10</v>
      </c>
      <c r="B112" s="204" t="str">
        <f>B32</f>
        <v xml:space="preserve">TOTAL RECONCILED CASH BALANCE </v>
      </c>
      <c r="C112" s="205" t="s">
        <v>15</v>
      </c>
      <c r="D112" s="211">
        <f>D104+D108+D110</f>
        <v>0</v>
      </c>
      <c r="E112" s="211">
        <f t="shared" ref="E112:I112" si="12">E104+E108+E110</f>
        <v>0</v>
      </c>
      <c r="F112" s="211">
        <f t="shared" si="12"/>
        <v>0</v>
      </c>
      <c r="G112" s="211">
        <f t="shared" si="12"/>
        <v>0</v>
      </c>
      <c r="H112" s="211">
        <f t="shared" si="12"/>
        <v>0</v>
      </c>
      <c r="I112" s="211">
        <f t="shared" si="12"/>
        <v>0</v>
      </c>
      <c r="J112" s="212">
        <f t="shared" ref="J112" si="13">J104+J108+J110</f>
        <v>0</v>
      </c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</row>
    <row r="113" spans="1:34" s="69" customFormat="1" ht="14.45" customHeight="1" thickTop="1" x14ac:dyDescent="0.15">
      <c r="A113" s="34"/>
      <c r="B113" s="26"/>
      <c r="C113" s="17"/>
      <c r="D113" s="85"/>
      <c r="E113" s="85"/>
      <c r="F113" s="85"/>
      <c r="G113" s="85"/>
      <c r="H113" s="85"/>
      <c r="I113" s="85"/>
      <c r="J113" s="86"/>
    </row>
    <row r="114" spans="1:34" s="162" customFormat="1" ht="14.45" customHeight="1" x14ac:dyDescent="0.15">
      <c r="A114" s="36" t="str">
        <f>A34</f>
        <v>Line 11</v>
      </c>
      <c r="B114" s="221" t="str">
        <f>B34</f>
        <v xml:space="preserve">Total Outstanding Loans </v>
      </c>
      <c r="C114" s="56" t="s">
        <v>38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74">
        <v>0</v>
      </c>
    </row>
    <row r="115" spans="1:34" s="69" customFormat="1" ht="14.45" customHeight="1" x14ac:dyDescent="0.15">
      <c r="A115" s="34"/>
      <c r="B115" s="33" t="s">
        <v>135</v>
      </c>
      <c r="C115" s="30"/>
      <c r="D115" s="83"/>
      <c r="E115" s="83"/>
      <c r="F115" s="83"/>
      <c r="G115" s="83"/>
      <c r="H115" s="83"/>
      <c r="I115" s="83"/>
      <c r="J115" s="84"/>
    </row>
    <row r="116" spans="1:34" s="69" customFormat="1" ht="14.45" customHeight="1" x14ac:dyDescent="0.15">
      <c r="A116" s="69" t="str">
        <f>A36</f>
        <v>Line 12</v>
      </c>
      <c r="B116" s="204" t="str">
        <f>B36</f>
        <v xml:space="preserve">Total Ending Cash </v>
      </c>
      <c r="C116" s="205" t="s">
        <v>38</v>
      </c>
      <c r="D116" s="206">
        <f>D112+D114</f>
        <v>0</v>
      </c>
      <c r="E116" s="206">
        <f t="shared" ref="E116:I116" si="14">E112+E114</f>
        <v>0</v>
      </c>
      <c r="F116" s="206">
        <f t="shared" si="14"/>
        <v>0</v>
      </c>
      <c r="G116" s="206">
        <f t="shared" si="14"/>
        <v>0</v>
      </c>
      <c r="H116" s="206">
        <f t="shared" si="14"/>
        <v>0</v>
      </c>
      <c r="I116" s="206">
        <f t="shared" si="14"/>
        <v>0</v>
      </c>
      <c r="J116" s="207">
        <f t="shared" ref="J116" si="15">J112+J114</f>
        <v>0</v>
      </c>
    </row>
    <row r="117" spans="1:34" s="46" customFormat="1" ht="14.45" customHeight="1" x14ac:dyDescent="0.15">
      <c r="A117" s="16"/>
      <c r="B117" s="35"/>
      <c r="C117" s="23"/>
      <c r="D117" s="23"/>
      <c r="E117" s="23"/>
      <c r="F117" s="107"/>
      <c r="G117" s="107"/>
      <c r="H117" s="23"/>
      <c r="I117" s="16"/>
      <c r="J117" s="16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</row>
    <row r="118" spans="1:34" s="46" customFormat="1" ht="14.45" customHeight="1" x14ac:dyDescent="0.15">
      <c r="A118" s="16"/>
      <c r="B118" s="67"/>
      <c r="C118" s="16"/>
      <c r="D118" s="16"/>
      <c r="E118" s="16"/>
      <c r="F118" s="28"/>
      <c r="G118" s="28"/>
      <c r="H118" s="16"/>
      <c r="I118" s="16"/>
      <c r="J118" s="16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</row>
    <row r="119" spans="1:34" s="46" customFormat="1" ht="14.45" customHeight="1" x14ac:dyDescent="0.15">
      <c r="A119" s="44"/>
      <c r="B119" s="43"/>
      <c r="C119" s="44"/>
      <c r="D119" s="44"/>
      <c r="E119" s="44"/>
      <c r="F119" s="108"/>
      <c r="G119" s="108"/>
      <c r="H119" s="44"/>
      <c r="I119" s="44"/>
      <c r="J119" s="44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</row>
    <row r="120" spans="1:34" s="46" customFormat="1" ht="14.45" customHeight="1" x14ac:dyDescent="0.15">
      <c r="B120" s="45" t="str">
        <f>B1</f>
        <v xml:space="preserve">School District: </v>
      </c>
      <c r="E120" s="168" t="str">
        <f>E1</f>
        <v>PED Cash Report</v>
      </c>
      <c r="F120" s="109"/>
      <c r="G120" s="109"/>
      <c r="H120" s="46" t="str">
        <f>H1</f>
        <v>County:</v>
      </c>
      <c r="I120" s="39">
        <f>I1</f>
        <v>0</v>
      </c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</row>
    <row r="121" spans="1:34" s="46" customFormat="1" ht="14.45" customHeight="1" x14ac:dyDescent="0.15">
      <c r="B121" s="38" t="str">
        <f>B2</f>
        <v>Charter Name:</v>
      </c>
      <c r="C121" s="16"/>
      <c r="D121" s="16"/>
      <c r="E121" s="169" t="str">
        <f>E2</f>
        <v>for 2018-2019 Fiscal Year</v>
      </c>
      <c r="F121" s="28"/>
      <c r="G121" s="28"/>
      <c r="H121" s="16" t="str">
        <f>H2</f>
        <v>PED No.:</v>
      </c>
      <c r="I121" s="39">
        <f>I2</f>
        <v>0</v>
      </c>
      <c r="J121" s="16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</row>
    <row r="122" spans="1:34" s="46" customFormat="1" ht="14.45" customHeight="1" x14ac:dyDescent="0.15">
      <c r="A122" s="16"/>
      <c r="B122" s="38" t="str">
        <f>B3</f>
        <v xml:space="preserve">Month/Quarter  </v>
      </c>
      <c r="C122" s="16"/>
      <c r="D122" s="31"/>
      <c r="E122" s="31"/>
      <c r="F122" s="110"/>
      <c r="G122" s="110"/>
      <c r="H122" s="31"/>
      <c r="I122" s="16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</row>
    <row r="123" spans="1:34" s="46" customFormat="1" ht="14.45" customHeight="1" x14ac:dyDescent="0.2">
      <c r="A123" s="16"/>
      <c r="B123" s="40"/>
      <c r="C123" s="41"/>
      <c r="D123" s="42" t="s">
        <v>53</v>
      </c>
      <c r="E123" s="42" t="s">
        <v>54</v>
      </c>
      <c r="F123" s="42" t="s">
        <v>56</v>
      </c>
      <c r="G123" s="103" t="s">
        <v>32</v>
      </c>
      <c r="H123" s="103" t="s">
        <v>33</v>
      </c>
      <c r="I123" s="14" t="s">
        <v>34</v>
      </c>
      <c r="J123" s="79" t="s">
        <v>111</v>
      </c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</row>
    <row r="124" spans="1:34" s="46" customFormat="1" ht="14.45" customHeight="1" x14ac:dyDescent="0.15">
      <c r="A124" s="16"/>
      <c r="B124" s="15"/>
      <c r="C124" s="34"/>
      <c r="D124" s="17" t="s">
        <v>25</v>
      </c>
      <c r="E124" s="17" t="s">
        <v>55</v>
      </c>
      <c r="F124" s="17" t="s">
        <v>35</v>
      </c>
      <c r="G124" s="104" t="s">
        <v>35</v>
      </c>
      <c r="H124" s="104" t="s">
        <v>36</v>
      </c>
      <c r="I124" s="17" t="s">
        <v>59</v>
      </c>
      <c r="J124" s="94" t="s">
        <v>112</v>
      </c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</row>
    <row r="125" spans="1:34" s="159" customFormat="1" ht="14.45" customHeight="1" x14ac:dyDescent="0.15">
      <c r="A125" s="22"/>
      <c r="B125" s="18"/>
      <c r="C125" s="19"/>
      <c r="D125" s="47" t="s">
        <v>30</v>
      </c>
      <c r="E125" s="47" t="s">
        <v>31</v>
      </c>
      <c r="F125" s="47" t="s">
        <v>57</v>
      </c>
      <c r="G125" s="106" t="s">
        <v>37</v>
      </c>
      <c r="H125" s="47">
        <v>42000</v>
      </c>
      <c r="I125" s="48">
        <v>43000</v>
      </c>
      <c r="J125" s="95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/>
    </row>
    <row r="126" spans="1:34" s="46" customFormat="1" ht="12" customHeight="1" x14ac:dyDescent="0.15">
      <c r="A126" s="16"/>
      <c r="B126" s="15"/>
      <c r="C126" s="34"/>
      <c r="D126" s="25"/>
      <c r="E126" s="25"/>
      <c r="F126" s="25"/>
      <c r="G126" s="25"/>
      <c r="H126" s="25"/>
      <c r="I126" s="25"/>
      <c r="J126" s="73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</row>
    <row r="127" spans="1:34" s="46" customFormat="1" ht="14.45" customHeight="1" x14ac:dyDescent="0.2">
      <c r="A127" s="148"/>
      <c r="B127" s="66"/>
      <c r="C127" s="34"/>
      <c r="D127" s="25"/>
      <c r="E127" s="82"/>
      <c r="F127" s="82"/>
      <c r="G127" s="82"/>
      <c r="H127" s="82"/>
      <c r="I127" s="87"/>
      <c r="J127" s="127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</row>
    <row r="128" spans="1:34" s="52" customFormat="1" ht="14.45" customHeight="1" x14ac:dyDescent="0.2">
      <c r="A128" s="37" t="str">
        <f>+A9</f>
        <v>Line 1</v>
      </c>
      <c r="B128" s="62" t="str">
        <f>+B9</f>
        <v xml:space="preserve">Total Cash Balance </v>
      </c>
      <c r="C128" s="216" t="s">
        <v>15</v>
      </c>
      <c r="D128" s="217">
        <v>0</v>
      </c>
      <c r="E128" s="217">
        <v>0</v>
      </c>
      <c r="F128" s="217">
        <v>0</v>
      </c>
      <c r="G128" s="217">
        <v>0</v>
      </c>
      <c r="H128" s="217">
        <v>0</v>
      </c>
      <c r="I128" s="225">
        <v>0</v>
      </c>
      <c r="J128" s="226">
        <f>SUM(D128:I128,D89:J89,D50:J50,D9:J9)</f>
        <v>0</v>
      </c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  <c r="Z128" s="162"/>
      <c r="AA128" s="162"/>
      <c r="AB128" s="162"/>
      <c r="AC128" s="162"/>
      <c r="AD128" s="162"/>
      <c r="AE128" s="162"/>
      <c r="AF128" s="162"/>
      <c r="AG128" s="162"/>
      <c r="AH128" s="162"/>
    </row>
    <row r="129" spans="1:34" s="46" customFormat="1" ht="12" customHeight="1" x14ac:dyDescent="0.15">
      <c r="A129" s="16"/>
      <c r="B129" s="15"/>
      <c r="C129" s="34"/>
      <c r="D129" s="25"/>
      <c r="E129" s="25"/>
      <c r="F129" s="25"/>
      <c r="G129" s="25"/>
      <c r="H129" s="25"/>
      <c r="I129" s="25"/>
      <c r="J129" s="128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</row>
    <row r="130" spans="1:34" s="46" customFormat="1" ht="14.45" customHeight="1" x14ac:dyDescent="0.2">
      <c r="A130" s="16"/>
      <c r="B130" s="26" t="str">
        <f>B11</f>
        <v xml:space="preserve">Current Year Rev. to Date   (Per Receipts Report-excluding </v>
      </c>
      <c r="C130" s="34"/>
      <c r="D130" s="29"/>
      <c r="E130" s="29"/>
      <c r="F130" s="29"/>
      <c r="G130" s="29"/>
      <c r="H130" s="29"/>
      <c r="I130" s="49"/>
      <c r="J130" s="127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</row>
    <row r="131" spans="1:34" s="52" customFormat="1" ht="14.45" customHeight="1" x14ac:dyDescent="0.2">
      <c r="A131" s="37" t="str">
        <f>+A12</f>
        <v>Line 2</v>
      </c>
      <c r="B131" s="220" t="str">
        <f>B12</f>
        <v xml:space="preserve">          Refunds &amp; including any Deposits in Transit)</v>
      </c>
      <c r="C131" s="56" t="s">
        <v>13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27">
        <v>0</v>
      </c>
      <c r="J131" s="228">
        <f>SUM(D131:I131,D92:J92,D53:J53,D12:J12)</f>
        <v>0</v>
      </c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162"/>
      <c r="Z131" s="162"/>
      <c r="AA131" s="162"/>
      <c r="AB131" s="162"/>
      <c r="AC131" s="162"/>
      <c r="AD131" s="162"/>
      <c r="AE131" s="162"/>
      <c r="AF131" s="162"/>
      <c r="AG131" s="162"/>
      <c r="AH131" s="162"/>
    </row>
    <row r="132" spans="1:34" s="46" customFormat="1" ht="12" customHeight="1" x14ac:dyDescent="0.15">
      <c r="A132" s="16"/>
      <c r="B132" s="15"/>
      <c r="C132" s="34"/>
      <c r="D132" s="25"/>
      <c r="E132" s="25"/>
      <c r="F132" s="25"/>
      <c r="G132" s="25"/>
      <c r="H132" s="25"/>
      <c r="I132" s="25"/>
      <c r="J132" s="128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</row>
    <row r="133" spans="1:34" s="52" customFormat="1" ht="14.45" customHeight="1" x14ac:dyDescent="0.2">
      <c r="A133" s="37" t="str">
        <f>+A14</f>
        <v>Line 3</v>
      </c>
      <c r="B133" s="221" t="str">
        <f>B14</f>
        <v xml:space="preserve">Prior Year Warrants Voided </v>
      </c>
      <c r="C133" s="56" t="s">
        <v>13</v>
      </c>
      <c r="D133" s="24">
        <v>0</v>
      </c>
      <c r="E133" s="24">
        <v>0</v>
      </c>
      <c r="F133" s="24">
        <v>0</v>
      </c>
      <c r="G133" s="24">
        <v>0</v>
      </c>
      <c r="H133" s="24">
        <v>0</v>
      </c>
      <c r="I133" s="227">
        <v>0</v>
      </c>
      <c r="J133" s="228">
        <f>SUM(D133:I133,D94:J94,D55:J55,D14:J14)</f>
        <v>0</v>
      </c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  <c r="Z133" s="162"/>
      <c r="AA133" s="162"/>
      <c r="AB133" s="162"/>
      <c r="AC133" s="162"/>
      <c r="AD133" s="162"/>
      <c r="AE133" s="162"/>
      <c r="AF133" s="162"/>
      <c r="AG133" s="162"/>
      <c r="AH133" s="162"/>
    </row>
    <row r="134" spans="1:34" s="46" customFormat="1" ht="12" customHeight="1" x14ac:dyDescent="0.15">
      <c r="A134" s="16"/>
      <c r="B134" s="15"/>
      <c r="C134" s="34"/>
      <c r="D134" s="25"/>
      <c r="E134" s="25"/>
      <c r="F134" s="25"/>
      <c r="G134" s="25"/>
      <c r="H134" s="25"/>
      <c r="I134" s="25"/>
      <c r="J134" s="128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</row>
    <row r="135" spans="1:34" s="46" customFormat="1" ht="14.45" customHeight="1" x14ac:dyDescent="0.15">
      <c r="A135" s="16"/>
      <c r="B135" s="65" t="str">
        <f>B16</f>
        <v xml:space="preserve">Total Resources to Date for Current Year </v>
      </c>
      <c r="C135" s="63" t="s">
        <v>15</v>
      </c>
      <c r="D135" s="64">
        <f t="shared" ref="D135" si="16">D128+D131+D133</f>
        <v>0</v>
      </c>
      <c r="E135" s="64">
        <f>E128+E131+E133</f>
        <v>0</v>
      </c>
      <c r="F135" s="64">
        <f t="shared" ref="F135:I135" si="17">F128+F131+F133</f>
        <v>0</v>
      </c>
      <c r="G135" s="64">
        <f t="shared" si="17"/>
        <v>0</v>
      </c>
      <c r="H135" s="64">
        <f t="shared" si="17"/>
        <v>0</v>
      </c>
      <c r="I135" s="64">
        <f t="shared" si="17"/>
        <v>0</v>
      </c>
      <c r="J135" s="76">
        <f t="shared" ref="J135" si="18">J128+J131+J133</f>
        <v>0</v>
      </c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</row>
    <row r="136" spans="1:34" s="46" customFormat="1" ht="12" customHeight="1" x14ac:dyDescent="0.15">
      <c r="A136" s="16"/>
      <c r="B136" s="15"/>
      <c r="C136" s="34"/>
      <c r="D136" s="25"/>
      <c r="E136" s="25"/>
      <c r="F136" s="25"/>
      <c r="G136" s="25"/>
      <c r="H136" s="25"/>
      <c r="I136" s="25"/>
      <c r="J136" s="128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</row>
    <row r="137" spans="1:34" s="46" customFormat="1" ht="14.45" customHeight="1" x14ac:dyDescent="0.2">
      <c r="A137" s="16" t="str">
        <f>+A18</f>
        <v>Line 5</v>
      </c>
      <c r="B137" s="26" t="str">
        <f>B18</f>
        <v>Current Year Expenditures to Date</v>
      </c>
      <c r="C137" s="34"/>
      <c r="D137" s="29"/>
      <c r="E137" s="29"/>
      <c r="F137" s="29"/>
      <c r="G137" s="29"/>
      <c r="H137" s="29"/>
      <c r="I137" s="49"/>
      <c r="J137" s="12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</row>
    <row r="138" spans="1:34" s="52" customFormat="1" ht="14.45" customHeight="1" x14ac:dyDescent="0.2">
      <c r="A138" s="37"/>
      <c r="B138" s="220" t="str">
        <f>B19</f>
        <v xml:space="preserve">        Enter as a Minus  (Per Expenditure Report)</v>
      </c>
      <c r="C138" s="56" t="s">
        <v>14</v>
      </c>
      <c r="D138" s="27">
        <v>0</v>
      </c>
      <c r="E138" s="27">
        <v>0</v>
      </c>
      <c r="F138" s="27">
        <v>0</v>
      </c>
      <c r="G138" s="27">
        <v>0</v>
      </c>
      <c r="H138" s="27">
        <v>0</v>
      </c>
      <c r="I138" s="229">
        <v>0</v>
      </c>
      <c r="J138" s="228">
        <f>SUM(D138:I138,D99:J99,D60:J60,D19:J19)</f>
        <v>0</v>
      </c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62"/>
      <c r="W138" s="162"/>
      <c r="X138" s="162"/>
      <c r="Y138" s="162"/>
      <c r="Z138" s="162"/>
      <c r="AA138" s="162"/>
      <c r="AB138" s="162"/>
      <c r="AC138" s="162"/>
      <c r="AD138" s="162"/>
      <c r="AE138" s="162"/>
      <c r="AF138" s="162"/>
      <c r="AG138" s="162"/>
      <c r="AH138" s="162"/>
    </row>
    <row r="139" spans="1:34" s="46" customFormat="1" ht="12" customHeight="1" x14ac:dyDescent="0.15">
      <c r="A139" s="16"/>
      <c r="B139" s="15"/>
      <c r="C139" s="34"/>
      <c r="D139" s="25"/>
      <c r="E139" s="25"/>
      <c r="F139" s="25"/>
      <c r="G139" s="25"/>
      <c r="H139" s="25"/>
      <c r="I139" s="25"/>
      <c r="J139" s="128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</row>
    <row r="140" spans="1:34" s="52" customFormat="1" ht="14.45" customHeight="1" x14ac:dyDescent="0.2">
      <c r="A140" s="37" t="str">
        <f>+A21</f>
        <v>Line 6</v>
      </c>
      <c r="B140" s="221" t="str">
        <f>B21</f>
        <v xml:space="preserve">Permanent Cash Transfers/Reversions </v>
      </c>
      <c r="C140" s="56" t="s">
        <v>38</v>
      </c>
      <c r="D140" s="24">
        <v>0</v>
      </c>
      <c r="E140" s="24">
        <v>0</v>
      </c>
      <c r="F140" s="24">
        <v>0</v>
      </c>
      <c r="G140" s="24">
        <v>0</v>
      </c>
      <c r="H140" s="24">
        <v>0</v>
      </c>
      <c r="I140" s="227">
        <v>0</v>
      </c>
      <c r="J140" s="228">
        <f>SUM(D140:I140,D101:J101,D62:J62,D21:J21)</f>
        <v>0</v>
      </c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  <c r="Z140" s="162"/>
      <c r="AA140" s="162"/>
      <c r="AB140" s="162"/>
      <c r="AC140" s="162"/>
      <c r="AD140" s="162"/>
      <c r="AE140" s="162"/>
      <c r="AF140" s="162"/>
      <c r="AG140" s="162"/>
      <c r="AH140" s="162"/>
    </row>
    <row r="141" spans="1:34" s="46" customFormat="1" ht="14.45" customHeight="1" x14ac:dyDescent="0.2">
      <c r="A141" s="16"/>
      <c r="B141" s="15" t="str">
        <f>B22</f>
        <v>* Provide Full Explanation on Last Page</v>
      </c>
      <c r="C141" s="34"/>
      <c r="D141" s="32"/>
      <c r="E141" s="25"/>
      <c r="F141" s="25"/>
      <c r="G141" s="25"/>
      <c r="H141" s="25"/>
      <c r="I141" s="49"/>
      <c r="J141" s="12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</row>
    <row r="142" spans="1:34" s="46" customFormat="1" ht="12" customHeight="1" x14ac:dyDescent="0.15">
      <c r="A142" s="16"/>
      <c r="B142" s="15"/>
      <c r="C142" s="34"/>
      <c r="D142" s="25"/>
      <c r="E142" s="25"/>
      <c r="F142" s="25"/>
      <c r="G142" s="25"/>
      <c r="H142" s="25"/>
      <c r="I142" s="25"/>
      <c r="J142" s="128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</row>
    <row r="143" spans="1:34" s="46" customFormat="1" ht="14.45" customHeight="1" x14ac:dyDescent="0.15">
      <c r="A143" s="90" t="str">
        <f>+A24</f>
        <v>Line 7</v>
      </c>
      <c r="B143" s="91" t="str">
        <f>B24</f>
        <v xml:space="preserve">Total Cash </v>
      </c>
      <c r="C143" s="92" t="s">
        <v>15</v>
      </c>
      <c r="D143" s="234">
        <f t="shared" ref="D143" si="19">D135+D138+D140</f>
        <v>0</v>
      </c>
      <c r="E143" s="234">
        <f>E135+E138+E140</f>
        <v>0</v>
      </c>
      <c r="F143" s="234">
        <f t="shared" ref="F143:I143" si="20">F135+F138+F140</f>
        <v>0</v>
      </c>
      <c r="G143" s="234">
        <f t="shared" si="20"/>
        <v>0</v>
      </c>
      <c r="H143" s="234">
        <f t="shared" si="20"/>
        <v>0</v>
      </c>
      <c r="I143" s="234">
        <f t="shared" si="20"/>
        <v>0</v>
      </c>
      <c r="J143" s="235">
        <f t="shared" ref="J143" si="21">J135+J138+J140</f>
        <v>0</v>
      </c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</row>
    <row r="144" spans="1:34" s="46" customFormat="1" ht="14.45" customHeight="1" x14ac:dyDescent="0.15">
      <c r="B144" s="188"/>
      <c r="C144" s="189"/>
      <c r="D144" s="190"/>
      <c r="E144" s="190"/>
      <c r="F144" s="190"/>
      <c r="G144" s="190"/>
      <c r="H144" s="190"/>
      <c r="I144" s="190"/>
      <c r="J144" s="213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</row>
    <row r="145" spans="1:34" s="46" customFormat="1" ht="14.45" customHeight="1" x14ac:dyDescent="0.15">
      <c r="B145" s="192" t="s">
        <v>126</v>
      </c>
      <c r="C145" s="189"/>
      <c r="D145" s="190"/>
      <c r="E145" s="190"/>
      <c r="F145" s="190"/>
      <c r="G145" s="190"/>
      <c r="H145" s="190"/>
      <c r="I145" s="190"/>
      <c r="J145" s="213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</row>
    <row r="146" spans="1:34" s="46" customFormat="1" ht="12" customHeight="1" x14ac:dyDescent="0.15">
      <c r="B146" s="195"/>
      <c r="C146" s="69"/>
      <c r="D146" s="193"/>
      <c r="E146" s="193"/>
      <c r="F146" s="193"/>
      <c r="G146" s="193"/>
      <c r="H146" s="193"/>
      <c r="I146" s="193"/>
      <c r="J146" s="213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</row>
    <row r="147" spans="1:34" s="52" customFormat="1" ht="14.45" customHeight="1" x14ac:dyDescent="0.2">
      <c r="A147" s="52" t="str">
        <f>+A28</f>
        <v>Line 8</v>
      </c>
      <c r="B147" s="196" t="str">
        <f>B28</f>
        <v>Payroll Liabilities</v>
      </c>
      <c r="C147" s="222" t="s">
        <v>13</v>
      </c>
      <c r="D147" s="197">
        <v>0</v>
      </c>
      <c r="E147" s="197">
        <v>0</v>
      </c>
      <c r="F147" s="197">
        <v>0</v>
      </c>
      <c r="G147" s="197">
        <v>0</v>
      </c>
      <c r="H147" s="197">
        <v>0</v>
      </c>
      <c r="I147" s="230">
        <v>0</v>
      </c>
      <c r="J147" s="228">
        <f>SUM(D147:I147,D108:J108,D69:J69,D28:J28)</f>
        <v>0</v>
      </c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  <c r="Y147" s="162"/>
      <c r="Z147" s="162"/>
      <c r="AA147" s="162"/>
      <c r="AB147" s="162"/>
      <c r="AC147" s="162"/>
      <c r="AD147" s="162"/>
      <c r="AE147" s="162"/>
      <c r="AF147" s="162"/>
      <c r="AG147" s="162"/>
      <c r="AH147" s="162"/>
    </row>
    <row r="148" spans="1:34" s="46" customFormat="1" ht="12" customHeight="1" x14ac:dyDescent="0.15">
      <c r="B148" s="195"/>
      <c r="C148" s="69"/>
      <c r="D148" s="193"/>
      <c r="E148" s="193"/>
      <c r="F148" s="193"/>
      <c r="G148" s="193"/>
      <c r="H148" s="193"/>
      <c r="I148" s="193"/>
      <c r="J148" s="213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</row>
    <row r="149" spans="1:34" s="52" customFormat="1" ht="14.45" customHeight="1" x14ac:dyDescent="0.2">
      <c r="A149" s="52" t="str">
        <f>+A30</f>
        <v>Line 9</v>
      </c>
      <c r="B149" s="196" t="str">
        <f>B71</f>
        <v>**Adjustments - Provide Full Explanation on Last Page</v>
      </c>
      <c r="C149" s="222" t="s">
        <v>14</v>
      </c>
      <c r="D149" s="199">
        <v>0</v>
      </c>
      <c r="E149" s="199">
        <v>0</v>
      </c>
      <c r="F149" s="199">
        <v>0</v>
      </c>
      <c r="G149" s="199">
        <v>0</v>
      </c>
      <c r="H149" s="199">
        <v>0</v>
      </c>
      <c r="I149" s="231">
        <v>0</v>
      </c>
      <c r="J149" s="228">
        <f>SUM(D149:I149,D110:J110,D71:J71,D30:J30)</f>
        <v>0</v>
      </c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  <c r="Y149" s="162"/>
      <c r="Z149" s="162"/>
      <c r="AA149" s="162"/>
      <c r="AB149" s="162"/>
      <c r="AC149" s="162"/>
      <c r="AD149" s="162"/>
      <c r="AE149" s="162"/>
      <c r="AF149" s="162"/>
      <c r="AG149" s="162"/>
      <c r="AH149" s="162"/>
    </row>
    <row r="150" spans="1:34" s="46" customFormat="1" ht="14.45" customHeight="1" x14ac:dyDescent="0.2">
      <c r="B150" s="188"/>
      <c r="C150" s="210"/>
      <c r="D150" s="202"/>
      <c r="E150" s="202"/>
      <c r="F150" s="202"/>
      <c r="G150" s="202"/>
      <c r="H150" s="202"/>
      <c r="I150" s="214"/>
      <c r="J150" s="127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</row>
    <row r="151" spans="1:34" s="46" customFormat="1" ht="14.45" customHeight="1" x14ac:dyDescent="0.15">
      <c r="A151" s="46" t="str">
        <f>+A32</f>
        <v>Line 10</v>
      </c>
      <c r="B151" s="204" t="str">
        <f>B32</f>
        <v xml:space="preserve">TOTAL RECONCILED CASH BALANCE </v>
      </c>
      <c r="C151" s="205" t="s">
        <v>15</v>
      </c>
      <c r="D151" s="206" t="e">
        <f>#REF!+D147+D149</f>
        <v>#REF!</v>
      </c>
      <c r="E151" s="206">
        <f>E143+E147+E149</f>
        <v>0</v>
      </c>
      <c r="F151" s="206">
        <f t="shared" ref="F151:I151" si="22">F143+F147+F149</f>
        <v>0</v>
      </c>
      <c r="G151" s="206">
        <f t="shared" si="22"/>
        <v>0</v>
      </c>
      <c r="H151" s="206">
        <f t="shared" si="22"/>
        <v>0</v>
      </c>
      <c r="I151" s="206">
        <f t="shared" si="22"/>
        <v>0</v>
      </c>
      <c r="J151" s="207">
        <f t="shared" ref="J151" si="23">J143+J147+J149</f>
        <v>0</v>
      </c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</row>
    <row r="152" spans="1:34" s="69" customFormat="1" ht="14.45" customHeight="1" x14ac:dyDescent="0.15">
      <c r="A152" s="34"/>
      <c r="B152" s="26"/>
      <c r="C152" s="17"/>
      <c r="D152" s="85"/>
      <c r="E152" s="85"/>
      <c r="F152" s="85"/>
      <c r="G152" s="85"/>
      <c r="H152" s="85"/>
      <c r="I152" s="85"/>
      <c r="J152" s="128"/>
    </row>
    <row r="153" spans="1:34" s="162" customFormat="1" ht="14.45" customHeight="1" x14ac:dyDescent="0.15">
      <c r="A153" s="36" t="str">
        <f>A34</f>
        <v>Line 11</v>
      </c>
      <c r="B153" s="221" t="str">
        <f>B75</f>
        <v xml:space="preserve">Total Outstanding Loans </v>
      </c>
      <c r="C153" s="56" t="s">
        <v>38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28">
        <f>SUM(D153:I153,D114:J114,D75:J75,D34:J34)</f>
        <v>0</v>
      </c>
    </row>
    <row r="154" spans="1:34" s="69" customFormat="1" ht="14.45" customHeight="1" x14ac:dyDescent="0.15">
      <c r="A154" s="34"/>
      <c r="B154" s="33" t="s">
        <v>135</v>
      </c>
      <c r="C154" s="30"/>
      <c r="D154" s="83"/>
      <c r="E154" s="83"/>
      <c r="F154" s="83"/>
      <c r="G154" s="83"/>
      <c r="H154" s="83"/>
      <c r="I154" s="83"/>
      <c r="J154" s="130"/>
    </row>
    <row r="155" spans="1:34" s="69" customFormat="1" ht="14.45" customHeight="1" x14ac:dyDescent="0.15">
      <c r="A155" s="69" t="str">
        <f>A36</f>
        <v>Line 12</v>
      </c>
      <c r="B155" s="204" t="str">
        <f>B36</f>
        <v xml:space="preserve">Total Ending Cash </v>
      </c>
      <c r="C155" s="205" t="s">
        <v>38</v>
      </c>
      <c r="D155" s="206" t="e">
        <f>D151+D153</f>
        <v>#REF!</v>
      </c>
      <c r="E155" s="206">
        <f>E151+E153</f>
        <v>0</v>
      </c>
      <c r="F155" s="206">
        <f t="shared" ref="F155:I155" si="24">F151+F153</f>
        <v>0</v>
      </c>
      <c r="G155" s="206">
        <f t="shared" si="24"/>
        <v>0</v>
      </c>
      <c r="H155" s="206">
        <f t="shared" si="24"/>
        <v>0</v>
      </c>
      <c r="I155" s="206">
        <f t="shared" si="24"/>
        <v>0</v>
      </c>
      <c r="J155" s="207">
        <f t="shared" ref="J155" si="25">J151+J153</f>
        <v>0</v>
      </c>
    </row>
    <row r="156" spans="1:34" s="46" customFormat="1" ht="14.45" customHeight="1" x14ac:dyDescent="0.15">
      <c r="A156" s="16"/>
      <c r="B156" s="35"/>
      <c r="C156" s="16"/>
      <c r="D156" s="16"/>
      <c r="E156" s="16"/>
      <c r="F156" s="28"/>
      <c r="G156" s="28"/>
      <c r="H156" s="16"/>
      <c r="I156" s="16"/>
      <c r="J156" s="16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</row>
    <row r="157" spans="1:34" s="46" customFormat="1" ht="14.45" customHeight="1" x14ac:dyDescent="0.15">
      <c r="A157" s="16"/>
      <c r="B157" s="67"/>
      <c r="C157" s="16"/>
      <c r="D157" s="16"/>
      <c r="E157" s="16"/>
      <c r="F157" s="28"/>
      <c r="G157" s="28"/>
      <c r="H157" s="16"/>
      <c r="I157" s="16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</row>
    <row r="158" spans="1:34" s="46" customFormat="1" ht="14.45" customHeight="1" x14ac:dyDescent="0.15">
      <c r="A158" s="16"/>
      <c r="B158" s="38"/>
      <c r="C158" s="16"/>
      <c r="D158" s="16"/>
      <c r="E158" s="16"/>
      <c r="F158" s="28"/>
      <c r="G158" s="28"/>
      <c r="H158" s="16"/>
      <c r="I158" s="16"/>
      <c r="J158" s="16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</row>
    <row r="159" spans="1:34" s="52" customFormat="1" ht="14.45" customHeight="1" x14ac:dyDescent="0.15">
      <c r="A159" s="37"/>
      <c r="B159" s="37"/>
      <c r="C159" s="50"/>
      <c r="D159" s="51"/>
      <c r="E159" s="37"/>
      <c r="F159" s="58"/>
      <c r="G159" s="111"/>
      <c r="H159" s="37"/>
      <c r="I159" s="37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  <c r="V159" s="162"/>
      <c r="W159" s="162"/>
      <c r="X159" s="162"/>
      <c r="Y159" s="162"/>
      <c r="Z159" s="162"/>
      <c r="AA159" s="162"/>
      <c r="AB159" s="162"/>
      <c r="AC159" s="162"/>
      <c r="AD159" s="162"/>
      <c r="AE159" s="162"/>
      <c r="AF159" s="162"/>
      <c r="AG159" s="162"/>
      <c r="AH159" s="162"/>
    </row>
    <row r="160" spans="1:34" s="52" customFormat="1" ht="14.45" customHeight="1" x14ac:dyDescent="0.15">
      <c r="A160" s="37"/>
      <c r="B160" s="53" t="str">
        <f>B1</f>
        <v xml:space="preserve">School District: </v>
      </c>
      <c r="C160" s="54"/>
      <c r="D160" s="51"/>
      <c r="E160" s="170" t="str">
        <f>E1</f>
        <v>PED Cash Report</v>
      </c>
      <c r="F160" s="58"/>
      <c r="G160" s="61"/>
      <c r="H160" s="50" t="s">
        <v>0</v>
      </c>
      <c r="I160" s="53">
        <f>I1</f>
        <v>0</v>
      </c>
      <c r="J160" s="37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  <c r="V160" s="162"/>
      <c r="W160" s="162"/>
      <c r="X160" s="162"/>
      <c r="Y160" s="162"/>
      <c r="Z160" s="162"/>
      <c r="AA160" s="162"/>
      <c r="AB160" s="162"/>
      <c r="AC160" s="162"/>
      <c r="AD160" s="162"/>
      <c r="AE160" s="162"/>
      <c r="AF160" s="162"/>
      <c r="AG160" s="162"/>
      <c r="AH160" s="162"/>
    </row>
    <row r="161" spans="1:34" s="52" customFormat="1" ht="14.45" customHeight="1" x14ac:dyDescent="0.15">
      <c r="A161" s="37"/>
      <c r="B161" s="37" t="str">
        <f>+B2</f>
        <v>Charter Name:</v>
      </c>
      <c r="C161" s="37"/>
      <c r="D161" s="50"/>
      <c r="E161" s="170" t="str">
        <f>E2</f>
        <v>for 2018-2019 Fiscal Year</v>
      </c>
      <c r="F161" s="58"/>
      <c r="G161" s="61"/>
      <c r="H161" s="37" t="str">
        <f>H2</f>
        <v>PED No.:</v>
      </c>
      <c r="I161" s="53">
        <f>I2</f>
        <v>0</v>
      </c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  <c r="V161" s="162"/>
      <c r="W161" s="162"/>
      <c r="X161" s="162"/>
      <c r="Y161" s="162"/>
      <c r="Z161" s="162"/>
      <c r="AA161" s="162"/>
      <c r="AB161" s="162"/>
      <c r="AC161" s="162"/>
      <c r="AD161" s="162"/>
      <c r="AE161" s="162"/>
      <c r="AF161" s="162"/>
      <c r="AG161" s="162"/>
      <c r="AH161" s="162"/>
    </row>
    <row r="162" spans="1:34" s="52" customFormat="1" ht="14.45" customHeight="1" x14ac:dyDescent="0.15">
      <c r="A162" s="37"/>
      <c r="B162" s="37" t="str">
        <f>+B3</f>
        <v xml:space="preserve">Month/Quarter  </v>
      </c>
      <c r="C162" s="37"/>
      <c r="D162" s="51"/>
      <c r="E162" s="51"/>
      <c r="F162" s="58"/>
      <c r="G162" s="58"/>
      <c r="H162" s="51"/>
      <c r="I162" s="37"/>
      <c r="J162" s="37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  <c r="Y162" s="162"/>
      <c r="Z162" s="162"/>
      <c r="AA162" s="162"/>
      <c r="AB162" s="162"/>
      <c r="AC162" s="162"/>
      <c r="AD162" s="162"/>
      <c r="AE162" s="162"/>
      <c r="AF162" s="162"/>
      <c r="AG162" s="162"/>
      <c r="AH162" s="162"/>
    </row>
    <row r="163" spans="1:34" s="52" customFormat="1" ht="14.45" customHeight="1" x14ac:dyDescent="0.15">
      <c r="A163" s="37"/>
      <c r="B163" s="37"/>
      <c r="C163" s="55"/>
      <c r="D163" s="55"/>
      <c r="E163" s="55"/>
      <c r="F163" s="58"/>
      <c r="G163" s="58"/>
      <c r="H163" s="37"/>
      <c r="I163" s="37"/>
      <c r="J163" s="37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62"/>
      <c r="W163" s="162"/>
      <c r="X163" s="162"/>
      <c r="Y163" s="162"/>
      <c r="Z163" s="162"/>
      <c r="AA163" s="162"/>
      <c r="AB163" s="162"/>
      <c r="AC163" s="162"/>
      <c r="AD163" s="162"/>
      <c r="AE163" s="162"/>
      <c r="AF163" s="162"/>
      <c r="AG163" s="162"/>
      <c r="AH163" s="162"/>
    </row>
    <row r="164" spans="1:34" s="52" customFormat="1" ht="14.45" customHeight="1" x14ac:dyDescent="0.15">
      <c r="A164" s="55" t="s">
        <v>94</v>
      </c>
      <c r="B164" s="55" t="s">
        <v>95</v>
      </c>
      <c r="C164" s="56" t="s">
        <v>96</v>
      </c>
      <c r="D164" s="56" t="s">
        <v>97</v>
      </c>
      <c r="E164" s="56" t="s">
        <v>98</v>
      </c>
      <c r="F164" s="112" t="s">
        <v>99</v>
      </c>
      <c r="G164" s="112" t="s">
        <v>100</v>
      </c>
      <c r="H164" s="55" t="s">
        <v>101</v>
      </c>
      <c r="I164" s="55" t="s">
        <v>102</v>
      </c>
      <c r="J164" s="55" t="s">
        <v>103</v>
      </c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  <c r="V164" s="162"/>
      <c r="W164" s="162"/>
      <c r="X164" s="162"/>
      <c r="Y164" s="162"/>
      <c r="Z164" s="162"/>
      <c r="AA164" s="162"/>
      <c r="AB164" s="162"/>
      <c r="AC164" s="162"/>
      <c r="AD164" s="162"/>
      <c r="AE164" s="162"/>
      <c r="AF164" s="162"/>
      <c r="AG164" s="162"/>
      <c r="AH164" s="162"/>
    </row>
    <row r="165" spans="1:34" s="52" customFormat="1" ht="14.45" customHeight="1" thickBot="1" x14ac:dyDescent="0.2">
      <c r="A165" s="37"/>
      <c r="B165" s="37"/>
      <c r="C165" s="56"/>
      <c r="D165" s="56" t="s">
        <v>13</v>
      </c>
      <c r="E165" s="56" t="s">
        <v>13</v>
      </c>
      <c r="F165" s="104" t="s">
        <v>38</v>
      </c>
      <c r="G165" s="104" t="s">
        <v>38</v>
      </c>
      <c r="H165" s="55" t="s">
        <v>13</v>
      </c>
      <c r="I165" s="37"/>
      <c r="J165" s="17" t="s">
        <v>38</v>
      </c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  <c r="V165" s="162"/>
      <c r="W165" s="162"/>
      <c r="X165" s="162"/>
      <c r="Y165" s="162"/>
      <c r="Z165" s="162"/>
      <c r="AA165" s="162"/>
      <c r="AB165" s="162"/>
      <c r="AC165" s="162"/>
      <c r="AD165" s="162"/>
      <c r="AE165" s="162"/>
      <c r="AF165" s="162"/>
      <c r="AG165" s="162"/>
      <c r="AH165" s="162"/>
    </row>
    <row r="166" spans="1:34" s="52" customFormat="1" ht="14.45" customHeight="1" x14ac:dyDescent="0.15">
      <c r="A166" s="37"/>
      <c r="B166" s="248" t="s">
        <v>85</v>
      </c>
      <c r="C166" s="249"/>
      <c r="D166" s="249"/>
      <c r="E166" s="250"/>
      <c r="F166" s="254" t="s">
        <v>104</v>
      </c>
      <c r="G166" s="255"/>
      <c r="H166" s="260" t="s">
        <v>141</v>
      </c>
      <c r="I166" s="171" t="s">
        <v>105</v>
      </c>
      <c r="J166" s="171" t="s">
        <v>88</v>
      </c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  <c r="Y166" s="162"/>
      <c r="Z166" s="162"/>
      <c r="AA166" s="162"/>
      <c r="AB166" s="162"/>
      <c r="AC166" s="162"/>
      <c r="AD166" s="162"/>
      <c r="AE166" s="162"/>
      <c r="AF166" s="162"/>
      <c r="AG166" s="162"/>
      <c r="AH166" s="162"/>
    </row>
    <row r="167" spans="1:34" s="52" customFormat="1" ht="14.45" customHeight="1" thickBot="1" x14ac:dyDescent="0.2">
      <c r="A167" s="37"/>
      <c r="B167" s="251"/>
      <c r="C167" s="252"/>
      <c r="D167" s="252"/>
      <c r="E167" s="253"/>
      <c r="F167" s="256"/>
      <c r="G167" s="257"/>
      <c r="H167" s="261"/>
      <c r="I167" s="174"/>
      <c r="J167" s="174" t="s">
        <v>106</v>
      </c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  <c r="V167" s="162"/>
      <c r="W167" s="162"/>
      <c r="X167" s="162"/>
      <c r="Y167" s="162"/>
      <c r="Z167" s="162"/>
      <c r="AA167" s="162"/>
      <c r="AB167" s="162"/>
      <c r="AC167" s="162"/>
      <c r="AD167" s="162"/>
      <c r="AE167" s="162"/>
      <c r="AF167" s="162"/>
      <c r="AG167" s="162"/>
      <c r="AH167" s="162"/>
    </row>
    <row r="168" spans="1:34" s="52" customFormat="1" ht="14.45" customHeight="1" thickBot="1" x14ac:dyDescent="0.2">
      <c r="A168" s="37"/>
      <c r="B168" s="136"/>
      <c r="C168" s="134"/>
      <c r="D168" s="88" t="s">
        <v>86</v>
      </c>
      <c r="E168" s="88" t="s">
        <v>109</v>
      </c>
      <c r="F168" s="173" t="s">
        <v>108</v>
      </c>
      <c r="G168" s="113" t="s">
        <v>87</v>
      </c>
      <c r="H168" s="262"/>
      <c r="I168" s="171"/>
      <c r="J168" s="176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  <c r="V168" s="162"/>
      <c r="W168" s="162"/>
      <c r="X168" s="162"/>
      <c r="Y168" s="162"/>
      <c r="Z168" s="162"/>
      <c r="AA168" s="162"/>
      <c r="AB168" s="162"/>
      <c r="AC168" s="162"/>
      <c r="AD168" s="162"/>
      <c r="AE168" s="162"/>
      <c r="AF168" s="162"/>
      <c r="AG168" s="162"/>
      <c r="AH168" s="162"/>
    </row>
    <row r="169" spans="1:34" s="52" customFormat="1" ht="14.45" customHeight="1" thickBot="1" x14ac:dyDescent="0.2">
      <c r="A169" s="37"/>
      <c r="B169" s="117" t="s">
        <v>89</v>
      </c>
      <c r="C169" s="135" t="s">
        <v>90</v>
      </c>
      <c r="D169" s="118" t="s">
        <v>91</v>
      </c>
      <c r="E169" s="118" t="s">
        <v>110</v>
      </c>
      <c r="F169" s="172" t="s">
        <v>92</v>
      </c>
      <c r="G169" s="172" t="s">
        <v>93</v>
      </c>
      <c r="H169" s="119"/>
      <c r="I169" s="258" t="s">
        <v>140</v>
      </c>
      <c r="J169" s="263">
        <f>+J155</f>
        <v>0</v>
      </c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  <c r="V169" s="162"/>
      <c r="W169" s="162"/>
      <c r="X169" s="162"/>
      <c r="Y169" s="162"/>
      <c r="Z169" s="162"/>
      <c r="AA169" s="162"/>
      <c r="AB169" s="162"/>
      <c r="AC169" s="162"/>
      <c r="AD169" s="162"/>
      <c r="AE169" s="162"/>
      <c r="AF169" s="162"/>
      <c r="AG169" s="162"/>
      <c r="AH169" s="162"/>
    </row>
    <row r="170" spans="1:34" s="52" customFormat="1" ht="14.45" customHeight="1" thickBot="1" x14ac:dyDescent="0.2">
      <c r="A170" s="37"/>
      <c r="B170" s="137"/>
      <c r="C170" s="120"/>
      <c r="D170" s="121"/>
      <c r="E170" s="121"/>
      <c r="F170" s="122"/>
      <c r="G170" s="122"/>
      <c r="H170" s="121"/>
      <c r="I170" s="259"/>
      <c r="J170" s="264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  <c r="V170" s="162"/>
      <c r="W170" s="162"/>
      <c r="X170" s="162"/>
      <c r="Y170" s="162"/>
      <c r="Z170" s="162"/>
      <c r="AA170" s="162"/>
      <c r="AB170" s="162"/>
      <c r="AC170" s="162"/>
      <c r="AD170" s="162"/>
      <c r="AE170" s="162"/>
      <c r="AF170" s="162"/>
      <c r="AG170" s="162"/>
      <c r="AH170" s="162"/>
    </row>
    <row r="171" spans="1:34" s="52" customFormat="1" ht="14.45" customHeight="1" x14ac:dyDescent="0.15">
      <c r="A171" s="37"/>
      <c r="B171" s="138" t="s">
        <v>123</v>
      </c>
      <c r="C171" s="132"/>
      <c r="D171" s="93">
        <v>0</v>
      </c>
      <c r="E171" s="93">
        <v>0</v>
      </c>
      <c r="F171" s="93">
        <v>0</v>
      </c>
      <c r="G171" s="93">
        <v>0</v>
      </c>
      <c r="H171" s="123">
        <f t="shared" ref="H171:H173" si="26">SUM(D171:G171)</f>
        <v>0</v>
      </c>
      <c r="I171" s="176"/>
      <c r="J171" s="175">
        <v>0</v>
      </c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  <c r="V171" s="162"/>
      <c r="W171" s="162"/>
      <c r="X171" s="162"/>
      <c r="Y171" s="162"/>
      <c r="Z171" s="162"/>
      <c r="AA171" s="162"/>
      <c r="AB171" s="162"/>
      <c r="AC171" s="162"/>
      <c r="AD171" s="162"/>
      <c r="AE171" s="162"/>
      <c r="AF171" s="162"/>
      <c r="AG171" s="162"/>
      <c r="AH171" s="162"/>
    </row>
    <row r="172" spans="1:34" s="52" customFormat="1" ht="14.45" customHeight="1" x14ac:dyDescent="0.15">
      <c r="A172" s="37"/>
      <c r="B172" s="138"/>
      <c r="C172" s="89"/>
      <c r="D172" s="93"/>
      <c r="E172" s="93">
        <v>0</v>
      </c>
      <c r="F172" s="93">
        <v>0</v>
      </c>
      <c r="G172" s="93">
        <v>0</v>
      </c>
      <c r="H172" s="123">
        <f t="shared" si="26"/>
        <v>0</v>
      </c>
      <c r="I172" s="177"/>
      <c r="J172" s="133">
        <v>0</v>
      </c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  <c r="Z172" s="162"/>
      <c r="AA172" s="162"/>
      <c r="AB172" s="162"/>
      <c r="AC172" s="162"/>
      <c r="AD172" s="162"/>
      <c r="AE172" s="162"/>
      <c r="AF172" s="162"/>
      <c r="AG172" s="162"/>
      <c r="AH172" s="162"/>
    </row>
    <row r="173" spans="1:34" s="52" customFormat="1" ht="14.45" customHeight="1" x14ac:dyDescent="0.15">
      <c r="A173" s="179"/>
      <c r="B173" s="138"/>
      <c r="C173" s="132"/>
      <c r="D173" s="93">
        <v>0</v>
      </c>
      <c r="E173" s="93">
        <v>0</v>
      </c>
      <c r="F173" s="93">
        <v>0</v>
      </c>
      <c r="G173" s="93">
        <v>0</v>
      </c>
      <c r="H173" s="123">
        <f t="shared" si="26"/>
        <v>0</v>
      </c>
      <c r="I173" s="177"/>
      <c r="J173" s="133">
        <v>0</v>
      </c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  <c r="V173" s="162"/>
      <c r="W173" s="162"/>
      <c r="X173" s="162"/>
      <c r="Y173" s="162"/>
      <c r="Z173" s="162"/>
      <c r="AA173" s="162"/>
      <c r="AB173" s="162"/>
      <c r="AC173" s="162"/>
      <c r="AD173" s="162"/>
      <c r="AE173" s="162"/>
      <c r="AF173" s="162"/>
      <c r="AG173" s="162"/>
      <c r="AH173" s="162"/>
    </row>
    <row r="174" spans="1:34" s="52" customFormat="1" ht="14.45" customHeight="1" thickBot="1" x14ac:dyDescent="0.2">
      <c r="A174" s="180"/>
      <c r="B174" s="139" t="s">
        <v>116</v>
      </c>
      <c r="C174" s="131"/>
      <c r="D174" s="232">
        <f>SUM(D171:D173)</f>
        <v>0</v>
      </c>
      <c r="E174" s="232">
        <f>SUM(E171:E173)</f>
        <v>0</v>
      </c>
      <c r="F174" s="232">
        <f>SUM(F171:F173)</f>
        <v>0</v>
      </c>
      <c r="G174" s="232">
        <f>SUM(G171:G173)</f>
        <v>0</v>
      </c>
      <c r="H174" s="232">
        <f>SUM(H171:H173)</f>
        <v>0</v>
      </c>
      <c r="I174" s="178"/>
      <c r="J174" s="233">
        <f>SUM(J169:J173)</f>
        <v>0</v>
      </c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  <c r="AH174" s="162"/>
    </row>
    <row r="175" spans="1:34" s="52" customFormat="1" ht="14.45" customHeight="1" x14ac:dyDescent="0.15">
      <c r="A175" s="37"/>
      <c r="B175" s="60"/>
      <c r="C175" s="59"/>
      <c r="D175" s="57"/>
      <c r="E175" s="61"/>
      <c r="F175" s="61"/>
      <c r="G175" s="61"/>
      <c r="H175" s="59"/>
      <c r="I175" s="37"/>
      <c r="J175" s="37">
        <f>H174-J174</f>
        <v>0</v>
      </c>
      <c r="K175" s="162"/>
      <c r="L175" s="162"/>
      <c r="M175" s="162"/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  <c r="AA175" s="162"/>
      <c r="AB175" s="162"/>
      <c r="AC175" s="162"/>
      <c r="AD175" s="162"/>
      <c r="AE175" s="162"/>
      <c r="AF175" s="162"/>
      <c r="AG175" s="162"/>
      <c r="AH175" s="162"/>
    </row>
    <row r="176" spans="1:34" s="52" customFormat="1" ht="14.45" customHeight="1" x14ac:dyDescent="0.15">
      <c r="A176" s="37"/>
      <c r="B176" s="182" t="s">
        <v>145</v>
      </c>
      <c r="C176" s="59"/>
      <c r="D176" s="57"/>
      <c r="E176" s="61"/>
      <c r="F176" s="61"/>
      <c r="G176" s="61"/>
      <c r="H176" s="59"/>
      <c r="I176" s="37"/>
      <c r="J176" s="37"/>
      <c r="K176" s="162"/>
      <c r="L176" s="162"/>
      <c r="M176" s="162"/>
      <c r="N176" s="162"/>
      <c r="O176" s="162"/>
      <c r="P176" s="162"/>
      <c r="Q176" s="162"/>
      <c r="R176" s="162"/>
      <c r="S176" s="162"/>
      <c r="T176" s="162"/>
      <c r="U176" s="162"/>
      <c r="V176" s="162"/>
      <c r="W176" s="162"/>
      <c r="X176" s="162"/>
      <c r="Y176" s="162"/>
      <c r="Z176" s="162"/>
      <c r="AA176" s="162"/>
      <c r="AB176" s="162"/>
      <c r="AC176" s="162"/>
      <c r="AD176" s="162"/>
      <c r="AE176" s="162"/>
      <c r="AF176" s="162"/>
      <c r="AG176" s="162"/>
      <c r="AH176" s="162"/>
    </row>
    <row r="177" spans="1:34" s="52" customFormat="1" ht="14.45" customHeight="1" x14ac:dyDescent="0.15">
      <c r="A177" s="37"/>
      <c r="B177" s="60"/>
      <c r="C177" s="59"/>
      <c r="D177" s="57"/>
      <c r="E177" s="61"/>
      <c r="F177" s="61"/>
      <c r="G177" s="61"/>
      <c r="H177" s="59" t="s">
        <v>113</v>
      </c>
      <c r="I177" s="37"/>
      <c r="J177" s="37"/>
      <c r="K177" s="162"/>
      <c r="L177" s="162"/>
      <c r="M177" s="162"/>
      <c r="N177" s="162"/>
      <c r="O177" s="162"/>
      <c r="P177" s="162"/>
      <c r="Q177" s="162"/>
      <c r="R177" s="162"/>
      <c r="S177" s="162"/>
      <c r="T177" s="162"/>
      <c r="U177" s="162"/>
      <c r="V177" s="162"/>
      <c r="W177" s="162"/>
      <c r="X177" s="162"/>
      <c r="Y177" s="162"/>
      <c r="Z177" s="162"/>
      <c r="AA177" s="162"/>
      <c r="AB177" s="162"/>
      <c r="AC177" s="162"/>
      <c r="AD177" s="162"/>
      <c r="AE177" s="162"/>
      <c r="AF177" s="162"/>
      <c r="AG177" s="162"/>
      <c r="AH177" s="162"/>
    </row>
    <row r="178" spans="1:34" s="52" customFormat="1" ht="14.45" customHeight="1" x14ac:dyDescent="0.15">
      <c r="A178" s="37"/>
      <c r="B178" s="60"/>
      <c r="C178" s="59"/>
      <c r="D178" s="57"/>
      <c r="E178" s="61"/>
      <c r="F178" s="61"/>
      <c r="G178" s="61"/>
      <c r="H178" s="59" t="s">
        <v>107</v>
      </c>
      <c r="I178" s="37"/>
      <c r="J178" s="37"/>
      <c r="K178" s="162"/>
      <c r="L178" s="162"/>
      <c r="M178" s="162"/>
      <c r="N178" s="162"/>
      <c r="O178" s="162"/>
      <c r="P178" s="162"/>
      <c r="Q178" s="162"/>
      <c r="R178" s="162"/>
      <c r="S178" s="162"/>
      <c r="T178" s="162"/>
      <c r="U178" s="162"/>
      <c r="V178" s="162"/>
      <c r="W178" s="162"/>
      <c r="X178" s="162"/>
      <c r="Y178" s="162"/>
      <c r="Z178" s="162"/>
      <c r="AA178" s="162"/>
      <c r="AB178" s="162"/>
      <c r="AC178" s="162"/>
      <c r="AD178" s="162"/>
      <c r="AE178" s="162"/>
      <c r="AF178" s="162"/>
      <c r="AG178" s="162"/>
      <c r="AH178" s="162"/>
    </row>
    <row r="179" spans="1:34" s="52" customFormat="1" ht="14.45" customHeight="1" x14ac:dyDescent="0.15">
      <c r="A179" s="37"/>
      <c r="B179" s="60"/>
      <c r="C179" s="59"/>
      <c r="D179" s="57"/>
      <c r="E179" s="61"/>
      <c r="F179" s="61"/>
      <c r="G179" s="61"/>
      <c r="H179" s="59"/>
      <c r="I179" s="37"/>
      <c r="J179" s="37"/>
      <c r="K179" s="162"/>
      <c r="L179" s="162"/>
      <c r="M179" s="162"/>
      <c r="N179" s="162"/>
      <c r="O179" s="162"/>
      <c r="P179" s="162"/>
      <c r="Q179" s="162"/>
      <c r="R179" s="162"/>
      <c r="S179" s="162"/>
      <c r="T179" s="162"/>
      <c r="U179" s="162"/>
      <c r="V179" s="162"/>
      <c r="W179" s="162"/>
      <c r="X179" s="162"/>
      <c r="Y179" s="162"/>
      <c r="Z179" s="162"/>
      <c r="AA179" s="162"/>
      <c r="AB179" s="162"/>
      <c r="AC179" s="162"/>
      <c r="AD179" s="162"/>
      <c r="AE179" s="162"/>
      <c r="AF179" s="162"/>
      <c r="AG179" s="162"/>
      <c r="AH179" s="162"/>
    </row>
    <row r="180" spans="1:34" ht="14.45" customHeight="1" x14ac:dyDescent="0.2">
      <c r="B180" s="53"/>
      <c r="C180" s="54"/>
      <c r="D180" s="51"/>
      <c r="E180" s="37"/>
      <c r="F180" s="51"/>
      <c r="G180" s="37"/>
      <c r="H180" s="50"/>
      <c r="I180" s="145"/>
    </row>
    <row r="181" spans="1:34" ht="14.45" customHeight="1" x14ac:dyDescent="0.2">
      <c r="B181" s="37"/>
      <c r="C181" s="37"/>
      <c r="D181" s="50" t="s">
        <v>138</v>
      </c>
      <c r="E181" s="51"/>
      <c r="F181" s="51"/>
      <c r="G181" s="37"/>
      <c r="H181" s="37"/>
      <c r="I181" s="146"/>
    </row>
    <row r="182" spans="1:34" ht="14.45" customHeight="1" x14ac:dyDescent="0.2">
      <c r="B182" s="37"/>
      <c r="C182" s="37"/>
      <c r="D182" s="51"/>
      <c r="E182" s="51"/>
      <c r="F182" s="51"/>
      <c r="G182" s="51"/>
      <c r="H182" s="51"/>
      <c r="I182" s="37"/>
    </row>
    <row r="183" spans="1:34" ht="14.45" customHeight="1" x14ac:dyDescent="0.2">
      <c r="B183" s="37" t="s">
        <v>127</v>
      </c>
      <c r="C183" s="55" t="s">
        <v>117</v>
      </c>
      <c r="D183" s="55" t="s">
        <v>118</v>
      </c>
      <c r="E183" s="55" t="s">
        <v>119</v>
      </c>
      <c r="F183" s="51"/>
      <c r="G183" s="51"/>
      <c r="H183" s="37"/>
      <c r="I183" s="37"/>
    </row>
    <row r="184" spans="1:34" ht="14.45" customHeight="1" x14ac:dyDescent="0.2">
      <c r="B184" s="37" t="s">
        <v>137</v>
      </c>
      <c r="C184" s="140" t="s">
        <v>35</v>
      </c>
      <c r="D184" s="140" t="s">
        <v>117</v>
      </c>
      <c r="E184" s="140" t="s">
        <v>35</v>
      </c>
      <c r="F184" s="141" t="s">
        <v>120</v>
      </c>
      <c r="G184" s="142"/>
      <c r="H184" s="37"/>
      <c r="I184" s="37"/>
    </row>
    <row r="185" spans="1:34" ht="14.45" customHeight="1" x14ac:dyDescent="0.2">
      <c r="B185" s="37" t="s">
        <v>121</v>
      </c>
      <c r="C185" s="56"/>
      <c r="D185" s="56"/>
      <c r="E185" s="56"/>
      <c r="F185" s="143"/>
      <c r="G185" s="36"/>
      <c r="H185" s="37"/>
      <c r="I185" s="37"/>
    </row>
    <row r="186" spans="1:34" ht="14.45" customHeight="1" x14ac:dyDescent="0.2">
      <c r="B186" s="37" t="s">
        <v>122</v>
      </c>
      <c r="C186" s="144"/>
      <c r="D186" s="57">
        <v>0</v>
      </c>
      <c r="E186" s="58"/>
      <c r="F186" s="144"/>
      <c r="G186" s="144"/>
      <c r="H186" s="59"/>
      <c r="I186" s="37"/>
    </row>
    <row r="187" spans="1:34" ht="14.45" customHeight="1" x14ac:dyDescent="0.2">
      <c r="B187" s="60"/>
      <c r="C187" s="144"/>
      <c r="D187" s="57">
        <v>0</v>
      </c>
      <c r="E187" s="58"/>
      <c r="F187" s="144"/>
      <c r="G187" s="144"/>
      <c r="H187" s="59"/>
      <c r="I187" s="37"/>
    </row>
    <row r="188" spans="1:34" ht="14.45" customHeight="1" x14ac:dyDescent="0.2">
      <c r="B188" s="60"/>
      <c r="C188" s="59"/>
      <c r="D188" s="57">
        <v>0</v>
      </c>
      <c r="E188" s="61"/>
      <c r="F188" s="59"/>
      <c r="G188" s="59"/>
      <c r="H188" s="59"/>
      <c r="I188" s="37"/>
    </row>
    <row r="190" spans="1:34" ht="14.45" customHeight="1" x14ac:dyDescent="0.2">
      <c r="A190" s="147"/>
      <c r="B190" s="37"/>
      <c r="C190" s="37"/>
      <c r="D190" s="50" t="s">
        <v>142</v>
      </c>
      <c r="E190" s="51"/>
      <c r="F190" s="51"/>
      <c r="G190" s="37"/>
      <c r="H190" s="147"/>
      <c r="I190" s="147"/>
      <c r="J190" s="147"/>
    </row>
    <row r="191" spans="1:34" ht="14.45" customHeight="1" x14ac:dyDescent="0.2">
      <c r="A191" s="147"/>
      <c r="B191" s="37"/>
      <c r="C191" s="37"/>
      <c r="D191" s="51"/>
      <c r="E191" s="51"/>
      <c r="F191" s="51"/>
      <c r="G191" s="51"/>
      <c r="H191" s="147"/>
      <c r="I191" s="147"/>
      <c r="J191" s="147"/>
    </row>
    <row r="192" spans="1:34" ht="14.45" customHeight="1" x14ac:dyDescent="0.2">
      <c r="A192" s="147"/>
      <c r="B192" s="37" t="s">
        <v>128</v>
      </c>
      <c r="C192" s="55" t="s">
        <v>117</v>
      </c>
      <c r="D192" s="55" t="s">
        <v>118</v>
      </c>
      <c r="E192" s="55" t="s">
        <v>119</v>
      </c>
      <c r="F192" s="51"/>
      <c r="G192" s="51"/>
      <c r="H192" s="147"/>
      <c r="I192" s="147"/>
      <c r="J192" s="147"/>
    </row>
    <row r="193" spans="1:10" ht="14.45" customHeight="1" x14ac:dyDescent="0.2">
      <c r="A193" s="147"/>
      <c r="B193" s="37" t="s">
        <v>137</v>
      </c>
      <c r="C193" s="140" t="s">
        <v>35</v>
      </c>
      <c r="D193" s="140" t="s">
        <v>117</v>
      </c>
      <c r="E193" s="140" t="s">
        <v>35</v>
      </c>
      <c r="F193" s="141" t="s">
        <v>120</v>
      </c>
      <c r="G193" s="142"/>
      <c r="H193" s="147"/>
      <c r="I193" s="147"/>
      <c r="J193" s="147"/>
    </row>
    <row r="194" spans="1:10" ht="14.45" customHeight="1" x14ac:dyDescent="0.2">
      <c r="A194" s="147"/>
      <c r="B194" s="37" t="s">
        <v>121</v>
      </c>
      <c r="C194" s="56"/>
      <c r="D194" s="56"/>
      <c r="E194" s="56"/>
      <c r="F194" s="143"/>
      <c r="G194" s="36"/>
      <c r="H194" s="147"/>
      <c r="I194" s="147"/>
      <c r="J194" s="147"/>
    </row>
    <row r="195" spans="1:10" ht="14.45" customHeight="1" x14ac:dyDescent="0.2">
      <c r="A195" s="147"/>
      <c r="B195" s="37" t="s">
        <v>122</v>
      </c>
      <c r="C195" s="144"/>
      <c r="D195" s="57">
        <v>0</v>
      </c>
      <c r="E195" s="58"/>
      <c r="F195" s="144"/>
      <c r="G195" s="144"/>
      <c r="H195" s="147"/>
      <c r="I195" s="147"/>
      <c r="J195" s="147"/>
    </row>
    <row r="196" spans="1:10" ht="14.45" customHeight="1" x14ac:dyDescent="0.2">
      <c r="A196" s="147"/>
      <c r="B196" s="60"/>
      <c r="C196" s="144"/>
      <c r="D196" s="57">
        <v>0</v>
      </c>
      <c r="E196" s="58"/>
      <c r="F196" s="144"/>
      <c r="G196" s="144"/>
      <c r="H196" s="147"/>
      <c r="I196" s="147"/>
      <c r="J196" s="147"/>
    </row>
    <row r="197" spans="1:10" ht="14.45" customHeight="1" x14ac:dyDescent="0.2">
      <c r="A197" s="147"/>
      <c r="B197" s="60"/>
      <c r="C197" s="59"/>
      <c r="D197" s="57">
        <v>0</v>
      </c>
      <c r="E197" s="61"/>
      <c r="F197" s="59"/>
      <c r="G197" s="59"/>
      <c r="H197" s="147"/>
      <c r="I197" s="147"/>
      <c r="J197" s="147"/>
    </row>
    <row r="198" spans="1:10" ht="14.45" customHeight="1" x14ac:dyDescent="0.2">
      <c r="A198" s="147"/>
      <c r="C198" s="147"/>
      <c r="D198" s="147"/>
      <c r="E198" s="147"/>
      <c r="G198" s="147"/>
      <c r="H198" s="147"/>
      <c r="I198" s="147"/>
      <c r="J198" s="147"/>
    </row>
    <row r="199" spans="1:10" ht="14.45" customHeight="1" x14ac:dyDescent="0.2">
      <c r="A199" s="147"/>
      <c r="C199" s="147"/>
      <c r="D199" s="147"/>
      <c r="E199" s="147"/>
      <c r="G199" s="147"/>
      <c r="H199" s="147"/>
      <c r="I199" s="147"/>
      <c r="J199" s="147"/>
    </row>
    <row r="200" spans="1:10" ht="14.45" customHeight="1" x14ac:dyDescent="0.2">
      <c r="A200" s="147"/>
      <c r="B200" s="37"/>
      <c r="C200" s="37"/>
      <c r="D200" s="50" t="s">
        <v>139</v>
      </c>
      <c r="E200" s="51"/>
      <c r="F200" s="51"/>
      <c r="G200" s="37"/>
      <c r="H200" s="147"/>
      <c r="I200" s="147"/>
      <c r="J200" s="147"/>
    </row>
    <row r="201" spans="1:10" ht="14.45" customHeight="1" x14ac:dyDescent="0.2">
      <c r="A201" s="147"/>
      <c r="B201" s="37"/>
      <c r="C201" s="37"/>
      <c r="D201" s="51"/>
      <c r="E201" s="51"/>
      <c r="F201" s="51"/>
      <c r="G201" s="51"/>
      <c r="H201" s="147"/>
      <c r="I201" s="147"/>
      <c r="J201" s="147"/>
    </row>
    <row r="202" spans="1:10" ht="14.45" customHeight="1" x14ac:dyDescent="0.2">
      <c r="A202" s="147"/>
      <c r="B202" s="37" t="s">
        <v>129</v>
      </c>
      <c r="C202" s="55" t="s">
        <v>117</v>
      </c>
      <c r="D202" s="55" t="s">
        <v>118</v>
      </c>
      <c r="E202" s="55" t="s">
        <v>119</v>
      </c>
      <c r="F202" s="51"/>
      <c r="G202" s="51"/>
      <c r="H202" s="147"/>
      <c r="I202" s="147"/>
      <c r="J202" s="147"/>
    </row>
    <row r="203" spans="1:10" ht="14.45" customHeight="1" x14ac:dyDescent="0.2">
      <c r="A203" s="147"/>
      <c r="B203" s="37" t="s">
        <v>137</v>
      </c>
      <c r="C203" s="140" t="s">
        <v>35</v>
      </c>
      <c r="D203" s="140" t="s">
        <v>117</v>
      </c>
      <c r="E203" s="140" t="s">
        <v>35</v>
      </c>
      <c r="F203" s="141" t="s">
        <v>120</v>
      </c>
      <c r="G203" s="142"/>
      <c r="H203" s="147"/>
      <c r="I203" s="147"/>
      <c r="J203" s="147"/>
    </row>
    <row r="204" spans="1:10" ht="14.45" customHeight="1" x14ac:dyDescent="0.2">
      <c r="A204" s="147"/>
      <c r="B204" s="37" t="s">
        <v>121</v>
      </c>
      <c r="C204" s="56"/>
      <c r="D204" s="56"/>
      <c r="E204" s="56"/>
      <c r="F204" s="143"/>
      <c r="G204" s="36"/>
      <c r="H204" s="147"/>
      <c r="I204" s="147"/>
      <c r="J204" s="147"/>
    </row>
    <row r="205" spans="1:10" ht="14.45" customHeight="1" x14ac:dyDescent="0.2">
      <c r="A205" s="147"/>
      <c r="B205" s="37" t="s">
        <v>122</v>
      </c>
      <c r="C205" s="144"/>
      <c r="D205" s="57">
        <v>0</v>
      </c>
      <c r="E205" s="58"/>
      <c r="F205" s="144"/>
      <c r="G205" s="144"/>
      <c r="H205" s="147"/>
      <c r="I205" s="147"/>
      <c r="J205" s="147"/>
    </row>
    <row r="206" spans="1:10" ht="14.45" customHeight="1" x14ac:dyDescent="0.2">
      <c r="A206" s="147"/>
      <c r="B206" s="60"/>
      <c r="C206" s="144"/>
      <c r="D206" s="57">
        <v>0</v>
      </c>
      <c r="E206" s="58"/>
      <c r="F206" s="144"/>
      <c r="G206" s="144"/>
      <c r="H206" s="147"/>
      <c r="I206" s="147"/>
      <c r="J206" s="147"/>
    </row>
    <row r="207" spans="1:10" ht="14.45" customHeight="1" x14ac:dyDescent="0.2">
      <c r="A207" s="147"/>
      <c r="B207" s="60"/>
      <c r="C207" s="59"/>
      <c r="D207" s="57">
        <v>0</v>
      </c>
      <c r="E207" s="61"/>
      <c r="F207" s="59"/>
      <c r="G207" s="59"/>
      <c r="H207" s="147"/>
      <c r="I207" s="147"/>
      <c r="J207" s="147"/>
    </row>
    <row r="208" spans="1:10" ht="14.45" customHeight="1" x14ac:dyDescent="0.2">
      <c r="A208" s="147"/>
      <c r="C208" s="147"/>
      <c r="D208" s="147"/>
      <c r="E208" s="147"/>
      <c r="G208" s="147"/>
      <c r="H208" s="147"/>
      <c r="I208" s="147"/>
      <c r="J208" s="147"/>
    </row>
    <row r="209" spans="1:10" ht="14.45" customHeight="1" x14ac:dyDescent="0.2">
      <c r="A209" s="147"/>
      <c r="C209" s="147"/>
      <c r="D209" s="147"/>
      <c r="E209" s="147"/>
      <c r="G209" s="147"/>
      <c r="H209" s="147"/>
      <c r="I209" s="147"/>
      <c r="J209" s="147"/>
    </row>
    <row r="210" spans="1:10" ht="14.45" customHeight="1" x14ac:dyDescent="0.2">
      <c r="A210" s="147"/>
      <c r="B210" s="181"/>
      <c r="C210" s="147"/>
      <c r="D210" s="147"/>
      <c r="E210" s="147"/>
      <c r="G210" s="147"/>
      <c r="H210" s="147"/>
      <c r="I210" s="147"/>
      <c r="J210" s="147"/>
    </row>
    <row r="211" spans="1:10" ht="14.45" customHeight="1" x14ac:dyDescent="0.2">
      <c r="A211" s="147"/>
      <c r="B211" s="184" t="s">
        <v>150</v>
      </c>
      <c r="C211" s="183"/>
      <c r="D211" s="183"/>
      <c r="E211" s="147"/>
      <c r="G211" s="147"/>
      <c r="H211" s="147"/>
      <c r="I211" s="147"/>
      <c r="J211" s="147"/>
    </row>
    <row r="212" spans="1:10" ht="14.45" customHeight="1" x14ac:dyDescent="0.2">
      <c r="A212" s="147"/>
      <c r="B212" s="184"/>
      <c r="C212" s="183"/>
      <c r="D212" s="183"/>
      <c r="E212" s="147"/>
      <c r="G212" s="147"/>
      <c r="H212" s="147"/>
      <c r="I212" s="147"/>
      <c r="J212" s="147"/>
    </row>
    <row r="213" spans="1:10" ht="14.45" customHeight="1" x14ac:dyDescent="0.2">
      <c r="A213" s="147"/>
      <c r="B213" s="184"/>
      <c r="C213" s="183"/>
      <c r="D213" s="183"/>
      <c r="E213" s="147"/>
      <c r="G213" s="147"/>
      <c r="H213" s="147"/>
      <c r="I213" s="147"/>
      <c r="J213" s="147"/>
    </row>
    <row r="214" spans="1:10" ht="14.45" customHeight="1" x14ac:dyDescent="0.2">
      <c r="A214" s="147"/>
      <c r="B214" s="185" t="s">
        <v>148</v>
      </c>
      <c r="C214" s="186" t="s">
        <v>149</v>
      </c>
      <c r="D214" s="183"/>
      <c r="E214" s="147"/>
      <c r="G214" s="147"/>
      <c r="H214" s="147"/>
      <c r="I214" s="147"/>
      <c r="J214" s="147"/>
    </row>
    <row r="215" spans="1:10" ht="14.45" customHeight="1" x14ac:dyDescent="0.2">
      <c r="B215" s="184" t="s">
        <v>146</v>
      </c>
      <c r="C215" s="187" t="s">
        <v>147</v>
      </c>
      <c r="D215" s="183"/>
    </row>
    <row r="216" spans="1:10" ht="14.45" customHeight="1" x14ac:dyDescent="0.2">
      <c r="B216" s="150"/>
      <c r="C216" s="148"/>
      <c r="D216" s="149"/>
      <c r="E216" s="149"/>
      <c r="F216" s="148"/>
      <c r="G216" s="148"/>
    </row>
    <row r="217" spans="1:10" ht="14.45" customHeight="1" x14ac:dyDescent="0.2">
      <c r="B217" s="150"/>
      <c r="C217" s="151"/>
      <c r="D217" s="149"/>
      <c r="E217" s="149"/>
      <c r="F217" s="148"/>
      <c r="G217" s="148"/>
    </row>
    <row r="218" spans="1:10" ht="14.45" customHeight="1" x14ac:dyDescent="0.2">
      <c r="B218" s="150"/>
      <c r="C218" s="151"/>
      <c r="D218" s="149"/>
      <c r="E218" s="149"/>
      <c r="F218" s="148"/>
      <c r="G218" s="148"/>
    </row>
    <row r="219" spans="1:10" ht="14.45" customHeight="1" x14ac:dyDescent="0.2">
      <c r="B219" s="150"/>
      <c r="C219" s="151"/>
      <c r="D219" s="149"/>
      <c r="E219" s="149"/>
      <c r="F219" s="148"/>
      <c r="G219" s="148"/>
    </row>
    <row r="220" spans="1:10" ht="14.45" customHeight="1" x14ac:dyDescent="0.2">
      <c r="B220" s="150"/>
      <c r="C220" s="151"/>
      <c r="D220" s="149"/>
      <c r="E220" s="149"/>
      <c r="F220" s="148"/>
      <c r="G220" s="148"/>
    </row>
    <row r="221" spans="1:10" ht="14.45" customHeight="1" x14ac:dyDescent="0.2">
      <c r="B221" s="150"/>
      <c r="C221" s="151"/>
      <c r="D221" s="149"/>
      <c r="E221" s="149"/>
      <c r="F221" s="148"/>
      <c r="G221" s="148"/>
    </row>
    <row r="222" spans="1:10" ht="14.45" customHeight="1" x14ac:dyDescent="0.2">
      <c r="B222" s="150"/>
      <c r="C222" s="151"/>
      <c r="D222" s="149"/>
      <c r="E222" s="149"/>
      <c r="F222" s="148"/>
      <c r="G222" s="148"/>
    </row>
  </sheetData>
  <sheetProtection insertColumns="0" insertRows="0" selectLockedCells="1"/>
  <mergeCells count="5">
    <mergeCell ref="B166:E167"/>
    <mergeCell ref="F166:G167"/>
    <mergeCell ref="I169:I170"/>
    <mergeCell ref="H166:H168"/>
    <mergeCell ref="J169:J170"/>
  </mergeCells>
  <phoneticPr fontId="1" type="noConversion"/>
  <printOptions horizontalCentered="1"/>
  <pageMargins left="0" right="0" top="0.65" bottom="0.4" header="0.36" footer="0.25"/>
  <pageSetup scale="66" fitToHeight="11" orientation="landscape" r:id="rId1"/>
  <headerFooter alignWithMargins="0">
    <oddHeader xml:space="preserve">&amp;L&amp;"Lucida Bright,Regular"&amp;9&amp;D &amp;T&amp;R
</oddHeader>
  </headerFooter>
  <rowBreaks count="4" manualBreakCount="4">
    <brk id="39" min="1" max="9" man="1"/>
    <brk id="79" min="1" max="9" man="1"/>
    <brk id="118" min="1" max="9" man="1"/>
    <brk id="159" min="1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 REPORT</vt:lpstr>
      <vt:lpstr>'CASH REPORT'!Print_Area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2000 Customer</dc:creator>
  <cp:lastModifiedBy>Ernestine Saucedo</cp:lastModifiedBy>
  <cp:lastPrinted>2014-02-19T23:41:31Z</cp:lastPrinted>
  <dcterms:created xsi:type="dcterms:W3CDTF">1997-06-26T21:39:47Z</dcterms:created>
  <dcterms:modified xsi:type="dcterms:W3CDTF">2019-07-08T22:40:46Z</dcterms:modified>
</cp:coreProperties>
</file>