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 K-12 Math &amp; CTE\Rubrics_2019\Math\Math Drafts\Math Unlocked\"/>
    </mc:Choice>
  </mc:AlternateContent>
  <bookViews>
    <workbookView xWindow="0" yWindow="0" windowWidth="9915" windowHeight="9045"/>
  </bookViews>
  <sheets>
    <sheet name="Cover" sheetId="5" r:id="rId1"/>
    <sheet name="All Content Review" sheetId="9" r:id="rId2"/>
    <sheet name="Math Content Review" sheetId="8" r:id="rId3"/>
    <sheet name="7th Grd. Acc. Trad. Stds Review" sheetId="7" r:id="rId4"/>
    <sheet name="SMP Chart" sheetId="11" r:id="rId5"/>
    <sheet name="Scores" sheetId="2" state="hidden" r:id="rId6"/>
  </sheets>
  <externalReferences>
    <externalReference r:id="rId7"/>
  </externalReferences>
  <definedNames>
    <definedName name="List">[1]Sheet2!$C$1:$C$4</definedName>
    <definedName name="_xlnm.Print_Area" localSheetId="1">'All Content Review'!$A$1:$I$61</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2" i="7" l="1"/>
  <c r="W90" i="7"/>
  <c r="W89" i="7"/>
  <c r="W88" i="7"/>
  <c r="W87" i="7"/>
  <c r="W86" i="7"/>
  <c r="W85" i="7"/>
  <c r="W84" i="7"/>
  <c r="W83" i="7"/>
  <c r="W80" i="7"/>
  <c r="W79" i="7"/>
  <c r="W78" i="7"/>
  <c r="W76" i="7"/>
  <c r="W75" i="7"/>
  <c r="W73" i="7"/>
  <c r="W72" i="7"/>
  <c r="W71" i="7"/>
  <c r="W70" i="7"/>
  <c r="W67" i="7"/>
  <c r="W66" i="7"/>
  <c r="W63" i="7"/>
  <c r="W62" i="7"/>
  <c r="W61" i="7"/>
  <c r="W60" i="7"/>
  <c r="W59" i="7"/>
  <c r="W58" i="7"/>
  <c r="W57" i="7"/>
  <c r="W56" i="7"/>
  <c r="W55" i="7"/>
  <c r="W53" i="7"/>
  <c r="W52" i="7"/>
  <c r="W50" i="7"/>
  <c r="W49" i="7"/>
  <c r="W46" i="7"/>
  <c r="W45" i="7"/>
  <c r="W44" i="7"/>
  <c r="W42" i="7"/>
  <c r="W41" i="7"/>
  <c r="W40" i="7"/>
  <c r="W37" i="7"/>
  <c r="W36" i="7"/>
  <c r="W35" i="7"/>
  <c r="W34" i="7"/>
  <c r="W32" i="7"/>
  <c r="W31" i="7"/>
  <c r="W28" i="7"/>
  <c r="W27" i="7"/>
  <c r="W26" i="7"/>
  <c r="W25" i="7"/>
  <c r="W24" i="7"/>
  <c r="W23" i="7"/>
  <c r="W22" i="7"/>
  <c r="W21" i="7"/>
  <c r="W20" i="7"/>
  <c r="W19" i="7"/>
  <c r="W18" i="7"/>
  <c r="W15" i="7"/>
  <c r="W14" i="7"/>
  <c r="W13" i="7"/>
  <c r="W12" i="7"/>
  <c r="W11" i="7"/>
  <c r="W10" i="7"/>
  <c r="W9" i="7"/>
  <c r="AA9" i="7" l="1"/>
  <c r="AD16" i="7" l="1"/>
  <c r="AD15" i="7"/>
  <c r="AD14" i="7"/>
  <c r="AD13" i="7"/>
  <c r="AD12" i="7"/>
  <c r="AD11" i="7"/>
  <c r="AD10" i="7"/>
  <c r="AD9" i="7"/>
  <c r="AA16" i="7"/>
  <c r="AA15" i="7"/>
  <c r="AA14" i="7"/>
  <c r="AA13" i="7"/>
  <c r="AA12" i="7"/>
  <c r="AA11" i="7"/>
  <c r="AA10" i="7"/>
  <c r="W94" i="7" l="1"/>
  <c r="J108" i="7" s="1"/>
  <c r="X101" i="7"/>
  <c r="X100" i="7"/>
  <c r="X99" i="7"/>
  <c r="X98" i="7"/>
  <c r="AE16" i="7"/>
  <c r="AB16" i="7"/>
  <c r="AE15" i="7"/>
  <c r="AB15" i="7"/>
  <c r="AE14" i="7"/>
  <c r="AB14" i="7"/>
  <c r="AE13" i="7"/>
  <c r="AB13" i="7"/>
  <c r="AE12" i="7"/>
  <c r="AB12" i="7"/>
  <c r="AE11" i="7"/>
  <c r="AB11" i="7"/>
  <c r="AE10" i="7"/>
  <c r="AB10" i="7"/>
  <c r="AE9" i="7"/>
  <c r="AB9" i="7"/>
  <c r="X104" i="7" l="1"/>
  <c r="J110" i="7" s="1"/>
  <c r="X93" i="7"/>
  <c r="X94" i="7" s="1"/>
  <c r="J57" i="9"/>
  <c r="J56" i="9"/>
  <c r="J55" i="9"/>
  <c r="J54" i="9"/>
  <c r="J53" i="9"/>
  <c r="J51" i="9"/>
  <c r="J50" i="9"/>
  <c r="J49" i="9"/>
  <c r="J47" i="9"/>
  <c r="J46" i="9"/>
  <c r="J45" i="9"/>
  <c r="J43" i="9"/>
  <c r="J42" i="9"/>
  <c r="J41" i="9"/>
  <c r="J40" i="9"/>
  <c r="J39" i="9"/>
  <c r="J38" i="9"/>
  <c r="J36" i="9"/>
  <c r="J35" i="9"/>
  <c r="J34" i="9"/>
  <c r="J33" i="9"/>
  <c r="J31" i="9"/>
  <c r="J30" i="9"/>
  <c r="J29" i="9"/>
  <c r="J28" i="9"/>
  <c r="J27" i="9"/>
  <c r="J26" i="9"/>
  <c r="J25" i="9"/>
  <c r="J23" i="9"/>
  <c r="J22" i="9"/>
  <c r="J21" i="9"/>
  <c r="J20" i="9"/>
  <c r="J18" i="9"/>
  <c r="J17" i="9"/>
  <c r="J15" i="9"/>
  <c r="J14" i="9"/>
  <c r="J13" i="9"/>
  <c r="J12" i="9"/>
  <c r="J11" i="9"/>
  <c r="J10" i="9"/>
  <c r="J9" i="9"/>
  <c r="J14" i="8"/>
  <c r="J13" i="8"/>
  <c r="J12" i="8"/>
  <c r="J11" i="8"/>
  <c r="J10" i="8"/>
  <c r="J9" i="8"/>
  <c r="J8" i="8"/>
  <c r="I61" i="9" l="1"/>
  <c r="B10" i="5" s="1"/>
  <c r="I18" i="8"/>
  <c r="B11" i="5" s="1"/>
  <c r="J109" i="7"/>
  <c r="J111" i="7" s="1"/>
  <c r="B12" i="5" s="1"/>
  <c r="B13" i="5" l="1"/>
  <c r="B14" i="5" s="1"/>
</calcChain>
</file>

<file path=xl/sharedStrings.xml><?xml version="1.0" encoding="utf-8"?>
<sst xmlns="http://schemas.openxmlformats.org/spreadsheetml/2006/main" count="354" uniqueCount="317">
  <si>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</si>
  <si>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</si>
  <si>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</si>
  <si>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</si>
  <si>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Supporting content enhances focus and coherence simultaneously by engaging students in the content of the grade.</t>
  </si>
  <si>
    <t>Instructional material spends the majority of class time on the content of each grade.</t>
  </si>
  <si>
    <t>The amount of content designated for one grade level is viable for one school year in order to foster coherence between grades.</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</si>
  <si>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</si>
  <si>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</si>
  <si>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</si>
  <si>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</si>
  <si>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</si>
  <si>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</si>
  <si>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</si>
  <si>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</si>
  <si>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</si>
  <si>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</si>
  <si>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</si>
  <si>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Materials are consistent with the progressions in the standards.</t>
  </si>
  <si>
    <t>Materials foster coherence through connections at a single grade, where appropriate and required by the standards.</t>
  </si>
  <si>
    <t>Rigor and Balance</t>
  </si>
  <si>
    <t>Materials integrate opportunities for digital learning into the text.</t>
  </si>
  <si>
    <t>Materials relate grade level concepts explicitly to prior knowledge from earlier grades.</t>
  </si>
  <si>
    <t>Materials include problems and/or activities that serve to connect two or more standards in cases where these connections are natural and important.</t>
  </si>
  <si>
    <t>The design of the assignments is not haphazard; content is given in intentional sequences.</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</si>
  <si>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</si>
  <si>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</si>
  <si>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</si>
  <si>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</si>
  <si>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gathering information on students' prior knowledge and across grade levels.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</si>
  <si>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</si>
  <si>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</si>
  <si>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</si>
  <si>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</si>
  <si>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</si>
  <si>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</si>
  <si>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Materials suggest support, accommodations, and modifications for English Language Learners and other special populations that will support their regular and active participation in learning content (e.g., modifying vocabulary).</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</si>
  <si>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</si>
  <si>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</si>
  <si>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</si>
  <si>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</si>
  <si>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</si>
  <si>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</si>
  <si>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</si>
  <si>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</si>
  <si>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</si>
  <si>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</si>
  <si>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</si>
  <si>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</si>
  <si>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</si>
  <si>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Digital materials (either included as part of the core materials or as part of a digital curriculum) are web-based and compatible with multiple internet browsers (e.g., Internet Explorer, Firefox, Google Chrome). In addition, materials are “platform neutral” (i.e., are compatible with multiple operating systems such as Windows and Apple and are not proprietary to any single platform) and allow the use of tablets and mobile devices.</t>
  </si>
  <si>
    <t>The instructional material assesses* the grade‐level content and, if applicable, content from earlier grades.
*Content from future grades may be introduced but students should not be held accountable on assessments for future expectations.</t>
  </si>
  <si>
    <t>Materials develop according to the grade‐by‐grade progressions in the standards.  If there is content from prior or future grades, that content is clearly identified and related to grade‐level work.</t>
  </si>
  <si>
    <t>A variety of materials give all students extensive work with grade‐level content.</t>
  </si>
  <si>
    <t>Materials include learning objectives that
are visibly shaped by the content standards.</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</si>
  <si>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</si>
  <si>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</si>
  <si>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</si>
  <si>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</si>
  <si>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</si>
  <si>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</si>
  <si>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Materials contain a teacher's edition with ample and useful annotations and suggestions on how to present the content in the student edition and in the ancillary materials.  Where applicable, materials include teacher guidance for the use of embedded technology to support and enhance student learning.</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</si>
  <si>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</si>
  <si>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</si>
  <si>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</si>
  <si>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</si>
  <si>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</si>
  <si>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</si>
  <si>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</si>
  <si>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</si>
  <si>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</si>
  <si>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</si>
  <si>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</si>
  <si>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</si>
  <si>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</si>
  <si>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</si>
  <si>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</si>
  <si>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</si>
  <si>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</si>
  <si>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</si>
  <si>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</si>
  <si>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</si>
  <si>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</si>
  <si>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</si>
  <si>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</si>
  <si>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</si>
  <si>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</si>
  <si>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Verified 89% or Lower  (Y/N)</t>
  </si>
  <si>
    <t>Provider/Publisher Criteria for All Content</t>
  </si>
  <si>
    <t>Provider/Publisher / Imprint:</t>
  </si>
  <si>
    <t>Provider/Publisher Criteria K-8 Math Content</t>
  </si>
  <si>
    <t>PROVIDER/PUBLISHER   / MATERIAL INFORMATION (TO BE COMPLETED BY PROVIDER/PUBLISHER)</t>
  </si>
  <si>
    <t>Provider/ Publisher Citation</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</si>
  <si>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</si>
  <si>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</si>
  <si>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</si>
  <si>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</si>
  <si>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 xml:space="preserve">Reviewer's Evidence </t>
  </si>
  <si>
    <t xml:space="preserve"> Score</t>
  </si>
  <si>
    <t>Score</t>
  </si>
  <si>
    <r>
      <rPr>
        <b/>
        <sz val="12"/>
        <color theme="1"/>
        <rFont val="Arial"/>
        <family val="2"/>
      </rPr>
      <t xml:space="preserve">Attention to Procedural Skill and Fluency: </t>
    </r>
    <r>
      <rPr>
        <sz val="12"/>
        <color theme="1"/>
        <rFont val="Arial"/>
        <family val="2"/>
      </rPr>
      <t xml:space="preserve">Materials give attention throughout the year to individual standards that set an expectation of procedural skill </t>
    </r>
    <r>
      <rPr>
        <sz val="12"/>
        <rFont val="Arial"/>
        <family val="2"/>
      </rPr>
      <t>and fluency.</t>
    </r>
  </si>
  <si>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</si>
  <si>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</si>
  <si>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</si>
  <si>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</si>
  <si>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</si>
  <si>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r>
      <t>Reviewer Citation</t>
    </r>
    <r>
      <rPr>
        <sz val="12"/>
        <rFont val="Arial"/>
        <family val="2"/>
      </rPr>
      <t xml:space="preserve"> from Student Workbook/Materials</t>
    </r>
  </si>
  <si>
    <t>Comments, other citations, or feedback</t>
  </si>
  <si>
    <t>Math Content Review Score</t>
  </si>
  <si>
    <t>All Content Review Score</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</si>
  <si>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</si>
  <si>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</si>
  <si>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</si>
  <si>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</si>
  <si>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</si>
  <si>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</si>
  <si>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</si>
  <si>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</si>
  <si>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</si>
  <si>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</si>
  <si>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</si>
  <si>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</si>
  <si>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</si>
  <si>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</si>
  <si>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</si>
  <si>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</si>
  <si>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</si>
  <si>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</si>
  <si>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</si>
  <si>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Aspects of Rigor</t>
  </si>
  <si>
    <t>7.RP - Ratios and Proportional Relationships</t>
  </si>
  <si>
    <t>Procedural Skill</t>
  </si>
  <si>
    <t>7.RP.A.1</t>
  </si>
  <si>
    <r>
      <t xml:space="preserve">Compute unit rates associated with ratios of fractions, including ratios of lengths, areas and other quantities measured in like or different units. </t>
    </r>
    <r>
      <rPr>
        <i/>
        <sz val="12"/>
        <color rgb="FF231F20"/>
        <rFont val="Arial"/>
        <family val="2"/>
      </rPr>
      <t xml:space="preserve">For example, if a person walks 1/2 mile in each 1/4 hour, compute the unit rate as the complex fraction </t>
    </r>
    <r>
      <rPr>
        <i/>
        <vertAlign val="superscript"/>
        <sz val="12"/>
        <color rgb="FF231F20"/>
        <rFont val="Arial"/>
        <family val="2"/>
      </rPr>
      <t>1/2</t>
    </r>
    <r>
      <rPr>
        <i/>
        <sz val="12"/>
        <color rgb="FF231F20"/>
        <rFont val="Arial"/>
        <family val="2"/>
      </rPr>
      <t>/</t>
    </r>
    <r>
      <rPr>
        <i/>
        <vertAlign val="subscript"/>
        <sz val="12"/>
        <color rgb="FF231F20"/>
        <rFont val="Arial"/>
        <family val="2"/>
      </rPr>
      <t>1/4</t>
    </r>
    <r>
      <rPr>
        <i/>
        <sz val="12"/>
        <color rgb="FF231F20"/>
        <rFont val="Arial"/>
        <family val="2"/>
      </rPr>
      <t xml:space="preserve"> miles per hour, equivalently 2 miles per hour.</t>
    </r>
  </si>
  <si>
    <t>7.RP.A.2</t>
  </si>
  <si>
    <t>Recognize and represent proportional relationships between quantities.</t>
  </si>
  <si>
    <t>7.RP.A.2.a</t>
  </si>
  <si>
    <t>Decide whether two quantities are in a proportional relationship, e.g., by testing for equivalent ratios in a table or graphing on a coordinate plane and observing whether the graph is a straight line through the origin.</t>
  </si>
  <si>
    <t>7.RP.A.2.b</t>
  </si>
  <si>
    <t>Identify the constant of proportionality (unit rate) in tables, graphs, equations, diagrams, and verbal descriptions of proportional relationships.</t>
  </si>
  <si>
    <t>7.RP.A.2.c</t>
  </si>
  <si>
    <r>
      <t>Represent proportional relationships by equations.</t>
    </r>
    <r>
      <rPr>
        <i/>
        <sz val="12"/>
        <color rgb="FF231F20"/>
        <rFont val="Arial"/>
        <family val="2"/>
      </rPr>
      <t xml:space="preserve"> For example, if total cost t is proportional to the number n of items purchased at a constant price p, the relationship between the total cost and the number of items can be expressed as t = pn.</t>
    </r>
  </si>
  <si>
    <t>7.RP.A.2.d</t>
  </si>
  <si>
    <r>
      <t xml:space="preserve">Explain what a point </t>
    </r>
    <r>
      <rPr>
        <i/>
        <sz val="12"/>
        <color rgb="FF231F20"/>
        <rFont val="Arial"/>
        <family val="2"/>
      </rPr>
      <t>(x, y)</t>
    </r>
    <r>
      <rPr>
        <sz val="12"/>
        <color rgb="FF231F20"/>
        <rFont val="Arial"/>
        <family val="2"/>
      </rPr>
      <t xml:space="preserve"> on the graph of a proportional relationship means in terms of the situation, with special attention to the points (0, 0) and (1, </t>
    </r>
    <r>
      <rPr>
        <i/>
        <sz val="12"/>
        <color rgb="FF231F20"/>
        <rFont val="Arial"/>
        <family val="2"/>
      </rPr>
      <t>r</t>
    </r>
    <r>
      <rPr>
        <sz val="12"/>
        <color rgb="FF231F20"/>
        <rFont val="Arial"/>
        <family val="2"/>
      </rPr>
      <t xml:space="preserve">) where </t>
    </r>
    <r>
      <rPr>
        <i/>
        <sz val="12"/>
        <color rgb="FF231F20"/>
        <rFont val="Arial"/>
        <family val="2"/>
      </rPr>
      <t>r</t>
    </r>
    <r>
      <rPr>
        <sz val="12"/>
        <color rgb="FF231F20"/>
        <rFont val="Arial"/>
        <family val="2"/>
      </rPr>
      <t xml:space="preserve"> is the unit rate.</t>
    </r>
  </si>
  <si>
    <t>7.RP.A.3</t>
  </si>
  <si>
    <t>7.NS - The Number System</t>
  </si>
  <si>
    <t>Apply and extend previous understandings of operations with fractions to add, subtract, multiply, and divide rational numbers.</t>
  </si>
  <si>
    <t>7.NS.A.1</t>
  </si>
  <si>
    <t>Apply and extend previous understandings of addition and subtraction to add and subtract rational numbers; represent addition and subtraction on a horizontal or vertical number line diagram.</t>
  </si>
  <si>
    <t>7.NS.A.1.a</t>
  </si>
  <si>
    <r>
      <t xml:space="preserve">Describe situations in which opposite quantities combine to make 0. </t>
    </r>
    <r>
      <rPr>
        <i/>
        <sz val="12"/>
        <color rgb="FF231F20"/>
        <rFont val="Arial"/>
        <family val="2"/>
      </rPr>
      <t>For example, a hydrogen atom has 0 charge because its two constituents are oppositely charged.</t>
    </r>
  </si>
  <si>
    <t>7.NS.A.1.b</t>
  </si>
  <si>
    <r>
      <t xml:space="preserve">Understand </t>
    </r>
    <r>
      <rPr>
        <i/>
        <sz val="12"/>
        <color rgb="FF231F20"/>
        <rFont val="Arial"/>
        <family val="2"/>
      </rPr>
      <t xml:space="preserve">p </t>
    </r>
    <r>
      <rPr>
        <sz val="12"/>
        <color rgb="FF231F20"/>
        <rFont val="Arial"/>
        <family val="2"/>
      </rPr>
      <t xml:space="preserve">+ </t>
    </r>
    <r>
      <rPr>
        <i/>
        <sz val="12"/>
        <color rgb="FF231F20"/>
        <rFont val="Arial"/>
        <family val="2"/>
      </rPr>
      <t xml:space="preserve">q </t>
    </r>
    <r>
      <rPr>
        <sz val="12"/>
        <color rgb="FF231F20"/>
        <rFont val="Arial"/>
        <family val="2"/>
      </rPr>
      <t>as the number located a distance |</t>
    </r>
    <r>
      <rPr>
        <i/>
        <sz val="12"/>
        <color rgb="FF231F20"/>
        <rFont val="Arial"/>
        <family val="2"/>
      </rPr>
      <t>q</t>
    </r>
    <r>
      <rPr>
        <sz val="12"/>
        <color rgb="FF231F20"/>
        <rFont val="Arial"/>
        <family val="2"/>
      </rPr>
      <t xml:space="preserve">| from </t>
    </r>
    <r>
      <rPr>
        <i/>
        <sz val="12"/>
        <color rgb="FF231F20"/>
        <rFont val="Arial"/>
        <family val="2"/>
      </rPr>
      <t>p</t>
    </r>
    <r>
      <rPr>
        <sz val="12"/>
        <color rgb="FF231F20"/>
        <rFont val="Arial"/>
        <family val="2"/>
      </rPr>
      <t xml:space="preserve">, in the positive or negative direction depending on whether </t>
    </r>
    <r>
      <rPr>
        <i/>
        <sz val="12"/>
        <color rgb="FF231F20"/>
        <rFont val="Arial"/>
        <family val="2"/>
      </rPr>
      <t xml:space="preserve">q </t>
    </r>
    <r>
      <rPr>
        <sz val="12"/>
        <color rgb="FF231F20"/>
        <rFont val="Arial"/>
        <family val="2"/>
      </rPr>
      <t>is positive or negative. Show that a number and its opposite have a sum of 0 (are additive inverses). Interpret sums of rational numbers by describing real-world contexts.</t>
    </r>
  </si>
  <si>
    <t>7.NS.A.1.c</t>
  </si>
  <si>
    <r>
      <t xml:space="preserve">Understand subtraction of rational numbers as adding the additive inverse, </t>
    </r>
    <r>
      <rPr>
        <i/>
        <sz val="12"/>
        <color rgb="FF231F20"/>
        <rFont val="Arial"/>
        <family val="2"/>
      </rPr>
      <t xml:space="preserve">p </t>
    </r>
    <r>
      <rPr>
        <sz val="12"/>
        <color rgb="FF231F20"/>
        <rFont val="Arial"/>
        <family val="2"/>
      </rPr>
      <t xml:space="preserve">– </t>
    </r>
    <r>
      <rPr>
        <i/>
        <sz val="12"/>
        <color rgb="FF231F20"/>
        <rFont val="Arial"/>
        <family val="2"/>
      </rPr>
      <t xml:space="preserve">q </t>
    </r>
    <r>
      <rPr>
        <sz val="12"/>
        <color rgb="FF231F20"/>
        <rFont val="Arial"/>
        <family val="2"/>
      </rPr>
      <t xml:space="preserve">= </t>
    </r>
    <r>
      <rPr>
        <i/>
        <sz val="12"/>
        <color rgb="FF231F20"/>
        <rFont val="Arial"/>
        <family val="2"/>
      </rPr>
      <t xml:space="preserve">p </t>
    </r>
    <r>
      <rPr>
        <sz val="12"/>
        <color rgb="FF231F20"/>
        <rFont val="Arial"/>
        <family val="2"/>
      </rPr>
      <t>+ (–</t>
    </r>
    <r>
      <rPr>
        <i/>
        <sz val="12"/>
        <color rgb="FF231F20"/>
        <rFont val="Arial"/>
        <family val="2"/>
      </rPr>
      <t>q</t>
    </r>
    <r>
      <rPr>
        <sz val="12"/>
        <color rgb="FF231F20"/>
        <rFont val="Arial"/>
        <family val="2"/>
      </rPr>
      <t>). Show that the distance between two rational numbers on the number line is the absolute value of their difference, and apply this principle in real-world contexts.</t>
    </r>
  </si>
  <si>
    <t>7.NS.A.1.d</t>
  </si>
  <si>
    <t>Apply properties of operations as strategies to add and subtract rational numbers.</t>
  </si>
  <si>
    <t>7.NS.A.2</t>
  </si>
  <si>
    <t>Apply and extend previous understandings of multiplication and division and of fractions to multiply and divide rational numbers.</t>
  </si>
  <si>
    <t>7.NS.A.2.a</t>
  </si>
  <si>
    <t>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</si>
  <si>
    <t>7.NS.A.2.b</t>
  </si>
  <si>
    <r>
      <t xml:space="preserve">Understand that integers can be divided, provided that the divisor is not zero, and every quotient of integers (with non-zero divisor) is a rational number. If </t>
    </r>
    <r>
      <rPr>
        <i/>
        <sz val="12"/>
        <color rgb="FF231F20"/>
        <rFont val="Arial"/>
        <family val="2"/>
      </rPr>
      <t xml:space="preserve">p </t>
    </r>
    <r>
      <rPr>
        <sz val="12"/>
        <color rgb="FF231F20"/>
        <rFont val="Arial"/>
        <family val="2"/>
      </rPr>
      <t xml:space="preserve">and </t>
    </r>
    <r>
      <rPr>
        <i/>
        <sz val="12"/>
        <color rgb="FF231F20"/>
        <rFont val="Arial"/>
        <family val="2"/>
      </rPr>
      <t xml:space="preserve">q </t>
    </r>
    <r>
      <rPr>
        <sz val="12"/>
        <color rgb="FF231F20"/>
        <rFont val="Arial"/>
        <family val="2"/>
      </rPr>
      <t>are integers, then –(</t>
    </r>
    <r>
      <rPr>
        <i/>
        <sz val="12"/>
        <color rgb="FF231F20"/>
        <rFont val="Arial"/>
        <family val="2"/>
      </rPr>
      <t>p</t>
    </r>
    <r>
      <rPr>
        <sz val="12"/>
        <color rgb="FF231F20"/>
        <rFont val="Arial"/>
        <family val="2"/>
      </rPr>
      <t>/</t>
    </r>
    <r>
      <rPr>
        <i/>
        <sz val="12"/>
        <color rgb="FF231F20"/>
        <rFont val="Arial"/>
        <family val="2"/>
      </rPr>
      <t>q</t>
    </r>
    <r>
      <rPr>
        <sz val="12"/>
        <color rgb="FF231F20"/>
        <rFont val="Arial"/>
        <family val="2"/>
      </rPr>
      <t>) = (–</t>
    </r>
    <r>
      <rPr>
        <i/>
        <sz val="12"/>
        <color rgb="FF231F20"/>
        <rFont val="Arial"/>
        <family val="2"/>
      </rPr>
      <t>p</t>
    </r>
    <r>
      <rPr>
        <sz val="12"/>
        <color rgb="FF231F20"/>
        <rFont val="Arial"/>
        <family val="2"/>
      </rPr>
      <t>)/</t>
    </r>
    <r>
      <rPr>
        <i/>
        <sz val="12"/>
        <color rgb="FF231F20"/>
        <rFont val="Arial"/>
        <family val="2"/>
      </rPr>
      <t xml:space="preserve">q </t>
    </r>
    <r>
      <rPr>
        <sz val="12"/>
        <color rgb="FF231F20"/>
        <rFont val="Arial"/>
        <family val="2"/>
      </rPr>
      <t xml:space="preserve">= </t>
    </r>
    <r>
      <rPr>
        <i/>
        <sz val="12"/>
        <color rgb="FF231F20"/>
        <rFont val="Arial"/>
        <family val="2"/>
      </rPr>
      <t>p</t>
    </r>
    <r>
      <rPr>
        <sz val="12"/>
        <color rgb="FF231F20"/>
        <rFont val="Arial"/>
        <family val="2"/>
      </rPr>
      <t>/(–</t>
    </r>
    <r>
      <rPr>
        <i/>
        <sz val="12"/>
        <color rgb="FF231F20"/>
        <rFont val="Arial"/>
        <family val="2"/>
      </rPr>
      <t>q</t>
    </r>
    <r>
      <rPr>
        <sz val="12"/>
        <color rgb="FF231F20"/>
        <rFont val="Arial"/>
        <family val="2"/>
      </rPr>
      <t>). Interpret quotients of rational numbers by describing real- world contexts.</t>
    </r>
  </si>
  <si>
    <t>7.NS.A.2.c</t>
  </si>
  <si>
    <t>Apply properties of operations as strategies to multiply and divide rational numbers.</t>
  </si>
  <si>
    <t>7.NS.A.2.d</t>
  </si>
  <si>
    <t>Convert a rational number to a decimal using long division; know that the decimal form of a rational number terminates in 0s or eventually repeats.</t>
  </si>
  <si>
    <t>7.NS.A.3</t>
  </si>
  <si>
    <t>Solve real-world and mathematical problems involving the four operations with rational numbers.</t>
  </si>
  <si>
    <t>7.EE - Expressions and Equations</t>
  </si>
  <si>
    <t>Use properties of operations to generate equivalent expressions.</t>
  </si>
  <si>
    <t>7.EE.A.1</t>
  </si>
  <si>
    <t>Apply properties of operations as strategies to add, subtract, factor, and expand linear expressions with rational coefficients.</t>
  </si>
  <si>
    <t>7.EE.A.2</t>
  </si>
  <si>
    <r>
      <rPr>
        <sz val="12"/>
        <color rgb="FF231F20"/>
        <rFont val="Arial"/>
        <family val="2"/>
      </rPr>
      <t xml:space="preserve">Understand that rewriting an expression in different forms in a problem context can shed light on the problem and how the quantities in it are related.  </t>
    </r>
    <r>
      <rPr>
        <i/>
        <sz val="12"/>
        <color rgb="FF231F20"/>
        <rFont val="Arial"/>
        <family val="2"/>
      </rPr>
      <t>For example, a + 0.05a = 1.05a means that “increase by 5%” is the same as “multiply by 1.05.”</t>
    </r>
  </si>
  <si>
    <t>Solve real-life and mathematical problems using numerical and algebraic expressions and equations.</t>
  </si>
  <si>
    <t>7.EE.B.3</t>
  </si>
  <si>
    <r>
      <t xml:space="preserve">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t>
    </r>
    <r>
      <rPr>
        <i/>
        <sz val="12"/>
        <color rgb="FF231F20"/>
        <rFont val="Arial"/>
        <family val="2"/>
      </rPr>
      <t>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</si>
  <si>
    <t>7.EE.B.4</t>
  </si>
  <si>
    <t>Use variables to represent quantities in a real-world or mathematical problem, and construct simple equations and inequalities to solve problems by reasoning about the quantities.</t>
  </si>
  <si>
    <t>7.EE.B.4.a</t>
  </si>
  <si>
    <r>
      <t xml:space="preserve">Solve word problems leading to equations of the form </t>
    </r>
    <r>
      <rPr>
        <i/>
        <sz val="12"/>
        <color rgb="FF231F20"/>
        <rFont val="Century Gothic"/>
        <family val="2"/>
      </rPr>
      <t xml:space="preserve">px </t>
    </r>
    <r>
      <rPr>
        <sz val="12"/>
        <color rgb="FF231F20"/>
        <rFont val="Arial"/>
        <family val="2"/>
      </rPr>
      <t xml:space="preserve">+ </t>
    </r>
    <r>
      <rPr>
        <i/>
        <sz val="12"/>
        <color rgb="FF231F20"/>
        <rFont val="Century Gothic"/>
        <family val="2"/>
      </rPr>
      <t xml:space="preserve">q </t>
    </r>
    <r>
      <rPr>
        <sz val="12"/>
        <color rgb="FF231F20"/>
        <rFont val="Arial"/>
        <family val="2"/>
      </rPr>
      <t xml:space="preserve">= </t>
    </r>
    <r>
      <rPr>
        <i/>
        <sz val="12"/>
        <color rgb="FF231F20"/>
        <rFont val="Century Gothic"/>
        <family val="2"/>
      </rPr>
      <t xml:space="preserve">r </t>
    </r>
    <r>
      <rPr>
        <sz val="12"/>
        <color rgb="FF231F20"/>
        <rFont val="Arial"/>
        <family val="2"/>
      </rPr>
      <t xml:space="preserve">and </t>
    </r>
    <r>
      <rPr>
        <i/>
        <sz val="12"/>
        <color rgb="FF231F20"/>
        <rFont val="Century Gothic"/>
        <family val="2"/>
      </rPr>
      <t>p</t>
    </r>
    <r>
      <rPr>
        <sz val="12"/>
        <color rgb="FF231F20"/>
        <rFont val="Arial"/>
        <family val="2"/>
      </rPr>
      <t>(</t>
    </r>
    <r>
      <rPr>
        <i/>
        <sz val="12"/>
        <color rgb="FF231F20"/>
        <rFont val="Century Gothic"/>
        <family val="2"/>
      </rPr>
      <t xml:space="preserve">x </t>
    </r>
    <r>
      <rPr>
        <sz val="12"/>
        <color rgb="FF231F20"/>
        <rFont val="Arial"/>
        <family val="2"/>
      </rPr>
      <t xml:space="preserve">+ </t>
    </r>
    <r>
      <rPr>
        <i/>
        <sz val="12"/>
        <color rgb="FF231F20"/>
        <rFont val="Century Gothic"/>
        <family val="2"/>
      </rPr>
      <t>q</t>
    </r>
    <r>
      <rPr>
        <sz val="12"/>
        <color rgb="FF231F20"/>
        <rFont val="Arial"/>
        <family val="2"/>
      </rPr>
      <t xml:space="preserve">) = </t>
    </r>
    <r>
      <rPr>
        <i/>
        <sz val="12"/>
        <color rgb="FF231F20"/>
        <rFont val="Century Gothic"/>
        <family val="2"/>
      </rPr>
      <t>r</t>
    </r>
    <r>
      <rPr>
        <sz val="12"/>
        <color rgb="FF231F20"/>
        <rFont val="Arial"/>
        <family val="2"/>
      </rPr>
      <t xml:space="preserve">, where </t>
    </r>
    <r>
      <rPr>
        <i/>
        <sz val="12"/>
        <color rgb="FF231F20"/>
        <rFont val="Century Gothic"/>
        <family val="2"/>
      </rPr>
      <t>p</t>
    </r>
    <r>
      <rPr>
        <sz val="12"/>
        <color rgb="FF231F20"/>
        <rFont val="Arial"/>
        <family val="2"/>
      </rPr>
      <t xml:space="preserve">, </t>
    </r>
    <r>
      <rPr>
        <i/>
        <sz val="12"/>
        <color rgb="FF231F20"/>
        <rFont val="Century Gothic"/>
        <family val="2"/>
      </rPr>
      <t>q</t>
    </r>
    <r>
      <rPr>
        <sz val="12"/>
        <color rgb="FF231F20"/>
        <rFont val="Arial"/>
        <family val="2"/>
      </rPr>
      <t xml:space="preserve">, and </t>
    </r>
    <r>
      <rPr>
        <i/>
        <sz val="12"/>
        <color rgb="FF231F20"/>
        <rFont val="Century Gothic"/>
        <family val="2"/>
      </rPr>
      <t xml:space="preserve">r </t>
    </r>
    <r>
      <rPr>
        <sz val="12"/>
        <color rgb="FF231F20"/>
        <rFont val="Arial"/>
        <family val="2"/>
      </rPr>
      <t xml:space="preserve">are specific rational numbers. Solve equations of these forms fluently. Compare an algebraic solution to an arithmetic solution, identifying the sequence of the operations used in each approach. </t>
    </r>
    <r>
      <rPr>
        <i/>
        <sz val="12"/>
        <color rgb="FF231F20"/>
        <rFont val="Arial"/>
        <family val="2"/>
      </rPr>
      <t>For example, the perimeter of a rectangle is 54 cm. Its length is 6 cm. What is its width?</t>
    </r>
  </si>
  <si>
    <t>7.EE.B.4.b</t>
  </si>
  <si>
    <r>
      <t xml:space="preserve">Solve word problems leading to inequalities of the form px + q &gt; r or px + q &lt; r, where p, q, and r are specific rational numbers. Graph the solution set of the inequality and interpret it in the context of   the problem. </t>
    </r>
    <r>
      <rPr>
        <i/>
        <sz val="12"/>
        <color rgb="FF231F20"/>
        <rFont val="Arial"/>
        <family val="2"/>
      </rPr>
      <t>For example: As a salesperson, you are paid $50 per week plus $3 per sale.  This week you want your pay to be at least $100.  Write an inequality for the number of sales you need to make, and describe the solutions.</t>
    </r>
  </si>
  <si>
    <t>7.G -  Geometry</t>
  </si>
  <si>
    <t>Draw, construct, and describe geometrical figures and describe the relationships between them.</t>
  </si>
  <si>
    <t>7.G.A.1</t>
  </si>
  <si>
    <t>Solve problems involving scale drawings of geometric figures, including computing actual lengths and areas from a scale drawing and reproducing a scale drawing at a different scale.</t>
  </si>
  <si>
    <t>7.G.A.2</t>
  </si>
  <si>
    <t>Draw (freehand, with ruler and protractor, and with technology) geometric shapes with given conditions. Focus on constructing triangles from three measures of angles or sides, noticing when the conditions determine a unique triangle, more than one triangle, or no triangle.</t>
  </si>
  <si>
    <t>7.G.A.3</t>
  </si>
  <si>
    <t>Describe the two-dimensional figures that result from slicing three- dimensional figures, as in plane sections of right rectangular prisms and right rectangular pyramids.</t>
  </si>
  <si>
    <t>Solve real-life and mathematical problems involving angle measure, area, surface area, and volume.</t>
  </si>
  <si>
    <t>7.G.A.4</t>
  </si>
  <si>
    <t>Know the formulas for the area and circumference of a circle and use them to solve problems; give an informal derivation of the relationship between the circumference and area of a circle.</t>
  </si>
  <si>
    <t>7.G.A.5</t>
  </si>
  <si>
    <t>Use facts about supplementary, complementary, vertical, and adjacent angles in a multi-step problem to write and solve simple equations for an unknown angle in a figure.</t>
  </si>
  <si>
    <t>7.G.A.6</t>
  </si>
  <si>
    <t>Solve real-world and mathematical problems involving area, volume and surface area of two- and three-dimensional objects composed of triangles, quadrilaterals, polygons, cubes, and right prisms.</t>
  </si>
  <si>
    <t>7.SP - Statistics and Probability</t>
  </si>
  <si>
    <t>Use random sampling to draw inferences about a population.</t>
  </si>
  <si>
    <t>7.SP.A.1</t>
  </si>
  <si>
    <t>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</si>
  <si>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t>7.SP.A.2</t>
  </si>
  <si>
    <r>
      <t xml:space="preserve">Use data from a random sample to draw inferences about a population with an unknown characteristic of interest. Generate multiple samples (or simulated samples) of the same size to gauge the variation in estimates or predictions. </t>
    </r>
    <r>
      <rPr>
        <i/>
        <sz val="12"/>
        <color rgb="FF231F20"/>
        <rFont val="Arial"/>
        <family val="2"/>
      </rPr>
      <t>For example, estimate the mean word length in a book by randomly sampling words from the book; predict the winner of a school election based on randomly sampled survey data. Gauge how far off the estimate or prediction might be.</t>
    </r>
  </si>
  <si>
    <t>Draw informal comparative inferences about two populations.</t>
  </si>
  <si>
    <t>7.SP.B.3</t>
  </si>
  <si>
    <r>
      <t>Informally assess the degree of visual overlap of two numerical data distributions with similar variabilities, measuring the difference between the centers by expressing it as a multiple of a measure of variability.</t>
    </r>
    <r>
      <rPr>
        <i/>
        <sz val="12"/>
        <color theme="1"/>
        <rFont val="Arial"/>
        <family val="2"/>
      </rPr>
      <t xml:space="preserve">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t>
    </r>
  </si>
  <si>
    <t>7.SP.B.4</t>
  </si>
  <si>
    <r>
      <t xml:space="preserve">Use measures of center and measures of variability for numerical data from random samples to draw informal comparative inferences about two populations. </t>
    </r>
    <r>
      <rPr>
        <i/>
        <sz val="12"/>
        <color rgb="FF231F20"/>
        <rFont val="Arial"/>
        <family val="2"/>
      </rPr>
      <t>For example, decide whether the words in a chapter of a seventh-grade science book are generally longer than the words in a chapter of a fourth-grade science book.</t>
    </r>
  </si>
  <si>
    <t>Investigate chance processes and develop, use, and evaluate probability models.</t>
  </si>
  <si>
    <t>7.SP.C.5</t>
  </si>
  <si>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</si>
  <si>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t>7.SP.C.6</t>
  </si>
  <si>
    <r>
      <t>Approximate the probability of a chance event by collecting data on the chance process that produces it and observing its long-run relative frequency, and predict the approximate relative frequency given the probability.</t>
    </r>
    <r>
      <rPr>
        <i/>
        <sz val="12"/>
        <color theme="1"/>
        <rFont val="Arial"/>
        <family val="2"/>
      </rPr>
      <t xml:space="preserve"> For example, when rolling a number cube 600 times, predict that a 3 or 6 would be rolled roughly 200 times, but probably not exactly 200 times.</t>
    </r>
  </si>
  <si>
    <t>7.SP.C.7</t>
  </si>
  <si>
    <t>Develop a probability model and use it to find probabilities of events. Compare probabilities from a model to observed frequencies; if the agreement is not good, explain possible sources of the discrepancy.</t>
  </si>
  <si>
    <t>7.SP.C.7.a</t>
  </si>
  <si>
    <r>
      <t xml:space="preserve">Develop a uniform probability model by assigning equal probability to all outcomes, and use the model to determine probabilities of events. </t>
    </r>
    <r>
      <rPr>
        <i/>
        <sz val="12"/>
        <color theme="1"/>
        <rFont val="Arial"/>
        <family val="2"/>
      </rPr>
      <t>For example, if a student is selected at random from a class, find the probability that Jane will be selected and the probability that a girl will be selected.</t>
    </r>
  </si>
  <si>
    <t>7.SP.C.7.b</t>
  </si>
  <si>
    <r>
      <t xml:space="preserve">Develop a probability model (which may not be uniform) by observing frequencies in data generated from a chance process. </t>
    </r>
    <r>
      <rPr>
        <i/>
        <sz val="12"/>
        <color theme="1"/>
        <rFont val="Arial"/>
        <family val="2"/>
      </rPr>
      <t xml:space="preserve"> For example, find the approximate probability that a spinning penny will land heads up or that a tossed paper cup will land open-end down. Do the outcomes for the spinning penny appear to be equally likely based on the observed frequencies?</t>
    </r>
  </si>
  <si>
    <t>7.SP.C.8</t>
  </si>
  <si>
    <t>Find probabilities of compound events using organized lists, tables, tree diagrams, and simulation.</t>
  </si>
  <si>
    <t>7.SP.C.8.a</t>
  </si>
  <si>
    <t>Understand that, just as with simple events, the probability of a compound event is the fraction of outcomes in the sample space for which the compound event occurs.</t>
  </si>
  <si>
    <t>7.SP.C.8.b</t>
  </si>
  <si>
    <t>Represent sample spaces for compound events using methods such as organized lists, tables and tree diagrams. For an event described in everyday language (e.g., “rolling double sixes”), identify the outcomes in the sample space which compose the event.</t>
  </si>
  <si>
    <t>7.SP.C.8.c</t>
  </si>
  <si>
    <r>
      <t>Design and use a simulation to generate frequencies for compound events.</t>
    </r>
    <r>
      <rPr>
        <i/>
        <sz val="12"/>
        <color theme="1"/>
        <rFont val="Arial"/>
        <family val="2"/>
      </rPr>
      <t xml:space="preserve"> For example, use random digits as a simulation tool to approximate the answer to the question: If 40% of donors have type A blood, what is the probability that it will take at least 4 donors to find one with type A blood?</t>
    </r>
  </si>
  <si>
    <t>Standards Score</t>
  </si>
  <si>
    <t>SMP Score</t>
  </si>
  <si>
    <t>Standards for Mathematical Practices Scoring Table</t>
  </si>
  <si>
    <t>Publisher Cite</t>
  </si>
  <si>
    <t>COUNT</t>
  </si>
  <si>
    <t>SUM COL</t>
  </si>
  <si>
    <t>1 and M</t>
  </si>
  <si>
    <t>2 and M</t>
  </si>
  <si>
    <t>3 and M</t>
  </si>
  <si>
    <t>4 and M</t>
  </si>
  <si>
    <t>5 and M</t>
  </si>
  <si>
    <t>6 and M</t>
  </si>
  <si>
    <t>7 and M</t>
  </si>
  <si>
    <t>8 and M</t>
  </si>
  <si>
    <t>Rigor and Balance Score</t>
  </si>
  <si>
    <t>Math Standards Review Score</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</si>
  <si>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</si>
  <si>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</si>
  <si>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</si>
  <si>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</si>
  <si>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</si>
  <si>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</si>
  <si>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</si>
  <si>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</si>
  <si>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</si>
  <si>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</si>
  <si>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</si>
  <si>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</si>
  <si>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</si>
  <si>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Reviewer Cite</t>
  </si>
  <si>
    <t>M occurrences</t>
  </si>
  <si>
    <t>Analyze proportional relationships and use them to solve real-world and mathematical problems.</t>
  </si>
  <si>
    <r>
      <t>Use proportional relationships to solve multistep ratio and percent problems.</t>
    </r>
    <r>
      <rPr>
        <i/>
        <sz val="12"/>
        <color rgb="FF231F20"/>
        <rFont val="Arial"/>
        <family val="2"/>
      </rPr>
      <t xml:space="preserve"> Examples: simple interest, tax, markups and markdowns, gratuities and commissions, fees, percent increase and decrease, percent error.</t>
    </r>
  </si>
  <si>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</si>
  <si>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8.NS - The Number System</t>
  </si>
  <si>
    <t>Know that there are numbers that are not rational, and approximate them by rational numbers.</t>
  </si>
  <si>
    <t>8.NS.A.1</t>
  </si>
  <si>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</si>
  <si>
    <t>8.NS.A.2</t>
  </si>
  <si>
    <r>
      <t>Use rational approximations of irrational numbers to compare the size of irrational numbers, locate them approximately on a number line diagram, and estimate the value of expressions (e.g., π</t>
    </r>
    <r>
      <rPr>
        <vertAlign val="superscript"/>
        <sz val="12"/>
        <color rgb="FF231F20"/>
        <rFont val="Arial"/>
        <family val="2"/>
      </rPr>
      <t>2</t>
    </r>
    <r>
      <rPr>
        <sz val="12"/>
        <color rgb="FF231F20"/>
        <rFont val="Arial"/>
        <family val="2"/>
      </rPr>
      <t>).</t>
    </r>
    <r>
      <rPr>
        <i/>
        <sz val="12"/>
        <color rgb="FF231F20"/>
        <rFont val="Arial"/>
        <family val="2"/>
      </rPr>
      <t xml:space="preserve"> For example, by truncating the decimal expansion of </t>
    </r>
    <r>
      <rPr>
        <sz val="12"/>
        <color rgb="FF231F20"/>
        <rFont val="Arial"/>
        <family val="2"/>
      </rPr>
      <t>√</t>
    </r>
    <r>
      <rPr>
        <i/>
        <sz val="12"/>
        <color rgb="FF231F20"/>
        <rFont val="Arial"/>
        <family val="2"/>
      </rPr>
      <t xml:space="preserve">2, show that </t>
    </r>
    <r>
      <rPr>
        <sz val="12"/>
        <color rgb="FF231F20"/>
        <rFont val="Arial"/>
        <family val="2"/>
      </rPr>
      <t>√</t>
    </r>
    <r>
      <rPr>
        <i/>
        <sz val="12"/>
        <color rgb="FF231F20"/>
        <rFont val="Arial"/>
        <family val="2"/>
      </rPr>
      <t>2 is between 1 and 2, then between 1.4 and 1.5, and explain how to continue on to get better approximations.</t>
    </r>
  </si>
  <si>
    <t>8.EE - Expressions and Equations</t>
  </si>
  <si>
    <t>Work with radicals and integer exponents.</t>
  </si>
  <si>
    <t>8.EE.A.1</t>
  </si>
  <si>
    <r>
      <t xml:space="preserve">Know and apply the properties of integer exponents to generate equivalent numerical expressions.  </t>
    </r>
    <r>
      <rPr>
        <i/>
        <sz val="12"/>
        <color rgb="FF231F20"/>
        <rFont val="Arial"/>
        <family val="2"/>
      </rPr>
      <t>For example, 3</t>
    </r>
    <r>
      <rPr>
        <i/>
        <vertAlign val="superscript"/>
        <sz val="12"/>
        <color rgb="FF231F20"/>
        <rFont val="Arial"/>
        <family val="2"/>
      </rPr>
      <t>2</t>
    </r>
    <r>
      <rPr>
        <sz val="12"/>
        <color rgb="FF231F20"/>
        <rFont val="Calibri"/>
        <family val="2"/>
      </rPr>
      <t>×</t>
    </r>
    <r>
      <rPr>
        <i/>
        <sz val="11.75"/>
        <color rgb="FF231F20"/>
        <rFont val="Arial"/>
        <family val="2"/>
      </rPr>
      <t>3</t>
    </r>
    <r>
      <rPr>
        <i/>
        <vertAlign val="superscript"/>
        <sz val="11.75"/>
        <color rgb="FF231F20"/>
        <rFont val="Arial"/>
        <family val="2"/>
      </rPr>
      <t>-5</t>
    </r>
    <r>
      <rPr>
        <i/>
        <sz val="11.75"/>
        <color rgb="FF231F20"/>
        <rFont val="Arial"/>
        <family val="2"/>
      </rPr>
      <t>=3</t>
    </r>
    <r>
      <rPr>
        <i/>
        <vertAlign val="superscript"/>
        <sz val="11.75"/>
        <color rgb="FF231F20"/>
        <rFont val="Arial"/>
        <family val="2"/>
      </rPr>
      <t>-3</t>
    </r>
    <r>
      <rPr>
        <i/>
        <sz val="11.75"/>
        <color rgb="FF231F20"/>
        <rFont val="Arial"/>
        <family val="2"/>
      </rPr>
      <t>=1/3</t>
    </r>
    <r>
      <rPr>
        <i/>
        <vertAlign val="superscript"/>
        <sz val="11.75"/>
        <color rgb="FF231F20"/>
        <rFont val="Arial"/>
        <family val="2"/>
      </rPr>
      <t>3</t>
    </r>
    <r>
      <rPr>
        <i/>
        <sz val="11.75"/>
        <color rgb="FF231F20"/>
        <rFont val="Arial"/>
        <family val="2"/>
      </rPr>
      <t>=1/27.</t>
    </r>
  </si>
  <si>
    <t>8.EE.A.2</t>
  </si>
  <si>
    <r>
      <t>Use square root and cube root symbols to represent solutions to equations of the form x</t>
    </r>
    <r>
      <rPr>
        <vertAlign val="superscript"/>
        <sz val="12"/>
        <color rgb="FF231F20"/>
        <rFont val="Arial"/>
        <family val="2"/>
      </rPr>
      <t xml:space="preserve">2 </t>
    </r>
    <r>
      <rPr>
        <sz val="12"/>
        <color rgb="FF231F20"/>
        <rFont val="Arial"/>
        <family val="2"/>
      </rPr>
      <t>= p and x</t>
    </r>
    <r>
      <rPr>
        <vertAlign val="superscript"/>
        <sz val="12"/>
        <color rgb="FF231F20"/>
        <rFont val="Arial"/>
        <family val="2"/>
      </rPr>
      <t>3</t>
    </r>
    <r>
      <rPr>
        <sz val="12"/>
        <color rgb="FF231F20"/>
        <rFont val="Arial"/>
        <family val="2"/>
      </rPr>
      <t xml:space="preserve"> = p, where p is a positive rational number. Evaluate square roots of small perfect squares and cube roots of small perfect cubes. Know that √2 is irrational.</t>
    </r>
  </si>
  <si>
    <t>8.EE.A.3</t>
  </si>
  <si>
    <r>
      <t xml:space="preserve">Use numbers expressed in the form of a single digit times an integer power of 10 to estimate very large or very small quantities, and to express how many times as much one is than the other.  </t>
    </r>
    <r>
      <rPr>
        <i/>
        <sz val="12"/>
        <color rgb="FF231F20"/>
        <rFont val="Arial"/>
        <family val="2"/>
      </rPr>
      <t>For example, estimate the population of the United States as 3 × 10</t>
    </r>
    <r>
      <rPr>
        <i/>
        <vertAlign val="superscript"/>
        <sz val="12"/>
        <color rgb="FF231F20"/>
        <rFont val="Arial"/>
        <family val="2"/>
      </rPr>
      <t>8</t>
    </r>
    <r>
      <rPr>
        <i/>
        <sz val="12"/>
        <color rgb="FF231F20"/>
        <rFont val="Arial"/>
        <family val="2"/>
      </rPr>
      <t xml:space="preserve"> and the population of the world as 7 × 10</t>
    </r>
    <r>
      <rPr>
        <i/>
        <vertAlign val="superscript"/>
        <sz val="12"/>
        <color rgb="FF231F20"/>
        <rFont val="Arial"/>
        <family val="2"/>
      </rPr>
      <t>9</t>
    </r>
    <r>
      <rPr>
        <i/>
        <sz val="12"/>
        <color rgb="FF231F20"/>
        <rFont val="Arial"/>
        <family val="2"/>
      </rPr>
      <t>, and determine that the world population is more than 20 times larger.</t>
    </r>
  </si>
  <si>
    <t>8.EE.A.4</t>
  </si>
  <si>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</si>
  <si>
    <t>Understand the connections between proportional relationships, line, and linear equations.</t>
  </si>
  <si>
    <t>8.EE.B.5</t>
  </si>
  <si>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</si>
  <si>
    <t>8.EE.B.6</t>
  </si>
  <si>
    <r>
      <t xml:space="preserve">Use similar triangles to explain why the slope </t>
    </r>
    <r>
      <rPr>
        <i/>
        <sz val="12"/>
        <color rgb="FF231F20"/>
        <rFont val="Arial"/>
        <family val="2"/>
      </rPr>
      <t xml:space="preserve">m </t>
    </r>
    <r>
      <rPr>
        <sz val="12"/>
        <color rgb="FF231F20"/>
        <rFont val="Arial"/>
        <family val="2"/>
      </rPr>
      <t xml:space="preserve">is the same between any two distinct points on a non-vertical line in the coordinate plane; derive the equation </t>
    </r>
    <r>
      <rPr>
        <i/>
        <sz val="12"/>
        <color rgb="FF231F20"/>
        <rFont val="Arial"/>
        <family val="2"/>
      </rPr>
      <t xml:space="preserve">y </t>
    </r>
    <r>
      <rPr>
        <sz val="12"/>
        <color rgb="FF231F20"/>
        <rFont val="Arial"/>
        <family val="2"/>
      </rPr>
      <t xml:space="preserve">= </t>
    </r>
    <r>
      <rPr>
        <i/>
        <sz val="12"/>
        <color rgb="FF231F20"/>
        <rFont val="Arial"/>
        <family val="2"/>
      </rPr>
      <t xml:space="preserve">mx </t>
    </r>
    <r>
      <rPr>
        <sz val="12"/>
        <color rgb="FF231F20"/>
        <rFont val="Arial"/>
        <family val="2"/>
      </rPr>
      <t xml:space="preserve">for a line through the origin and the equation </t>
    </r>
    <r>
      <rPr>
        <i/>
        <sz val="12"/>
        <color rgb="FF231F20"/>
        <rFont val="Arial"/>
        <family val="2"/>
      </rPr>
      <t xml:space="preserve">y </t>
    </r>
    <r>
      <rPr>
        <sz val="12"/>
        <color rgb="FF231F20"/>
        <rFont val="Arial"/>
        <family val="2"/>
      </rPr>
      <t xml:space="preserve">= </t>
    </r>
    <r>
      <rPr>
        <i/>
        <sz val="12"/>
        <color rgb="FF231F20"/>
        <rFont val="Arial"/>
        <family val="2"/>
      </rPr>
      <t xml:space="preserve">mx </t>
    </r>
    <r>
      <rPr>
        <sz val="12"/>
        <color rgb="FF231F20"/>
        <rFont val="Arial"/>
        <family val="2"/>
      </rPr>
      <t xml:space="preserve">+ </t>
    </r>
    <r>
      <rPr>
        <i/>
        <sz val="12"/>
        <color rgb="FF231F20"/>
        <rFont val="Arial"/>
        <family val="2"/>
      </rPr>
      <t xml:space="preserve">b </t>
    </r>
    <r>
      <rPr>
        <sz val="12"/>
        <color rgb="FF231F20"/>
        <rFont val="Arial"/>
        <family val="2"/>
      </rPr>
      <t xml:space="preserve">for a line intercepting the vertical axis at </t>
    </r>
    <r>
      <rPr>
        <i/>
        <sz val="12"/>
        <color rgb="FF231F20"/>
        <rFont val="Arial"/>
        <family val="2"/>
      </rPr>
      <t>b.</t>
    </r>
  </si>
  <si>
    <t>Analyze and solve linear equations and pairs of simultaneous linear equations.</t>
  </si>
  <si>
    <t>8.EE.C.7</t>
  </si>
  <si>
    <t>Solve linear equations in one variable.</t>
  </si>
  <si>
    <t>8.EE.C.7.a</t>
  </si>
  <si>
    <r>
      <t xml:space="preserve">Give examples of linear equations in one variable with one solution, infinitely many solutions, or no solutions. Show which of these possibilities is the case by successively transforming the given equation into simpler forms, until an equivalent equation of the form </t>
    </r>
    <r>
      <rPr>
        <i/>
        <sz val="12"/>
        <color theme="1"/>
        <rFont val="Arial"/>
        <family val="2"/>
      </rPr>
      <t>x = a</t>
    </r>
    <r>
      <rPr>
        <sz val="12"/>
        <color theme="1"/>
        <rFont val="Arial"/>
        <family val="2"/>
      </rPr>
      <t>,</t>
    </r>
    <r>
      <rPr>
        <i/>
        <sz val="12"/>
        <color theme="1"/>
        <rFont val="Arial"/>
        <family val="2"/>
      </rPr>
      <t xml:space="preserve"> a = a</t>
    </r>
    <r>
      <rPr>
        <sz val="12"/>
        <color theme="1"/>
        <rFont val="Arial"/>
        <family val="2"/>
      </rPr>
      <t>, or</t>
    </r>
    <r>
      <rPr>
        <i/>
        <sz val="12"/>
        <color theme="1"/>
        <rFont val="Arial"/>
        <family val="2"/>
      </rPr>
      <t xml:space="preserve"> a = b</t>
    </r>
    <r>
      <rPr>
        <sz val="12"/>
        <color theme="1"/>
        <rFont val="Arial"/>
        <family val="2"/>
      </rPr>
      <t xml:space="preserve"> results (where</t>
    </r>
    <r>
      <rPr>
        <i/>
        <sz val="12"/>
        <color theme="1"/>
        <rFont val="Arial"/>
        <family val="2"/>
      </rPr>
      <t xml:space="preserve"> a</t>
    </r>
    <r>
      <rPr>
        <sz val="12"/>
        <color theme="1"/>
        <rFont val="Arial"/>
        <family val="2"/>
      </rPr>
      <t xml:space="preserve"> and </t>
    </r>
    <r>
      <rPr>
        <i/>
        <sz val="12"/>
        <color theme="1"/>
        <rFont val="Arial"/>
        <family val="2"/>
      </rPr>
      <t>b</t>
    </r>
    <r>
      <rPr>
        <sz val="12"/>
        <color theme="1"/>
        <rFont val="Arial"/>
        <family val="2"/>
      </rPr>
      <t xml:space="preserve"> are different numbers).</t>
    </r>
  </si>
  <si>
    <t>8.EE.C.7.b</t>
  </si>
  <si>
    <t>Solve linear equations with rational number coefficients, including equations whose solutions require expanding expressions using the distributive property and collecting like terms.</t>
  </si>
  <si>
    <t>8.G -  Geometry</t>
  </si>
  <si>
    <t>Understand congruence and similarity using physical models, transparencies, or geometry software.</t>
  </si>
  <si>
    <t>8.G.A.1</t>
  </si>
  <si>
    <t>Verify experimentally the properties of rotations, reflections, and translations:</t>
  </si>
  <si>
    <t>8.G.A.1.a</t>
  </si>
  <si>
    <t>Lines are taken to lines, and line segments to line segments of the same length.</t>
  </si>
  <si>
    <t>8.G.A.1.b</t>
  </si>
  <si>
    <t>Angles are taken to angles of the same measure.</t>
  </si>
  <si>
    <t>8.G.A.1.c</t>
  </si>
  <si>
    <t>Parallel lines are taken to parallel lines.</t>
  </si>
  <si>
    <t>8.G.A.2</t>
  </si>
  <si>
    <t>Understand that a two-dimensional figure is congruent to another if the second can be obtained from the first by a sequence of rotations, reflections, and translations; given two congruent figures, describe a sequence that exhibits the congruence between them.</t>
  </si>
  <si>
    <t>8.G.A.3</t>
  </si>
  <si>
    <t>Describe the effect of dilations, translations, rotations, and reflections on two-dimensional figures using coordinates.</t>
  </si>
  <si>
    <t>8.G.A.4</t>
  </si>
  <si>
    <t>Understand that a two-dimensional figure is similar to another if the second can be obtained from the first by a sequence of rotations, reflections, translations, and dilations; given two similar two- dimensional figures, describe a sequence that exhibits the similarity between them.</t>
  </si>
  <si>
    <t>8.G.A.5</t>
  </si>
  <si>
    <r>
      <t>Use informal arguments to establish facts about the angle sum and exterior angle of triangles, about the angles created when parallel lines are cut by a transversal, and the angle-angle criterion for similarity of triangles.</t>
    </r>
    <r>
      <rPr>
        <i/>
        <sz val="12"/>
        <color theme="1"/>
        <rFont val="Arial"/>
        <family val="2"/>
      </rPr>
      <t xml:space="preserve"> For example, arrange three copies of the same triangle so that the sum of the three angles appears to form a line, and give an argument in terms of transversals why this is so.</t>
    </r>
  </si>
  <si>
    <t>Solve real-world and mathematical problems involving volume of cylinders, cones, and spheres.</t>
  </si>
  <si>
    <t>8.G.C.9</t>
  </si>
  <si>
    <t>Know the formulas for the volumes of cones, cylinders, and spheres and use them to solve real-world and mathematical problems.</t>
  </si>
  <si>
    <t>Verified 79% or Lower  (Y/N)</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</si>
  <si>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</si>
  <si>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</si>
  <si>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r>
      <t xml:space="preserve">PROVIDER/PUBLISHER INSTRUCTIONS: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</si>
  <si>
    <t>F.10 Accelerated Traditional Mathematics - Grade 7 (2036)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</si>
</sst>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30"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i/>
      <sz val="12"/>
      <color theme="1"/>
      <name val="Arial"/>
      <family val="2"/>
    </font>
    <font>
      <b/>
      <sz val="16"/>
      <color theme="1"/>
      <name val="Arial"/>
      <family val="2"/>
    </font>
    <font>
      <sz val="12"/>
      <color rgb="FF231F20"/>
      <name val="Arial"/>
      <family val="2"/>
    </font>
    <font>
      <i/>
      <sz val="12"/>
      <color rgb="FF231F20"/>
      <name val="Arial"/>
      <family val="2"/>
    </font>
    <font>
      <i/>
      <vertAlign val="superscript"/>
      <sz val="12"/>
      <color rgb="FF231F20"/>
      <name val="Arial"/>
      <family val="2"/>
    </font>
    <font>
      <i/>
      <vertAlign val="subscript"/>
      <sz val="12"/>
      <color rgb="FF231F20"/>
      <name val="Arial"/>
      <family val="2"/>
    </font>
    <font>
      <i/>
      <sz val="12"/>
      <color rgb="FF231F20"/>
      <name val="Century Gothic"/>
      <family val="2"/>
    </font>
    <font>
      <sz val="11"/>
      <color rgb="FF7030A0"/>
      <name val="Calibri"/>
      <family val="2"/>
      <scheme val="minor"/>
    </font>
    <font>
      <b/>
      <u/>
      <sz val="16"/>
      <color theme="1"/>
      <name val="Arial"/>
      <family val="2"/>
    </font>
    <font>
      <sz val="14"/>
      <color theme="1"/>
      <name val="Arial"/>
      <family val="2"/>
    </font>
    <font>
      <b/>
      <sz val="14"/>
      <color theme="1"/>
      <name val="Arial"/>
      <family val="2"/>
    </font>
    <font>
      <vertAlign val="superscript"/>
      <sz val="12"/>
      <color rgb="FF231F20"/>
      <name val="Arial"/>
      <family val="2"/>
    </font>
    <font>
      <sz val="12"/>
      <color rgb="FF231F20"/>
      <name val="Calibri"/>
      <family val="2"/>
    </font>
    <font>
      <i/>
      <sz val="11.75"/>
      <color rgb="FF231F20"/>
      <name val="Arial"/>
      <family val="2"/>
    </font>
    <font>
      <i/>
      <vertAlign val="superscript"/>
      <sz val="11.75"/>
      <color rgb="FF231F20"/>
      <name val="Arial"/>
      <family val="2"/>
    </font>
    <font>
      <sz val="12"/>
      <color theme="0"/>
      <name val="Arial"/>
      <family val="2"/>
    </font>
  </fonts>
  <fills count="28">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4" tint="0.79998168889431442"/>
        <bgColor indexed="64"/>
      </patternFill>
    </fill>
    <fill>
      <patternFill patternType="solid">
        <fgColor rgb="FFD6FEFB"/>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370">
    <xf numFmtId="0" fontId="0" fillId="0" borderId="0" xfId="0"/>
    <xf numFmtId="0" fontId="0" fillId="0" borderId="0" xfId="0" applyAlignment="1">
      <alignment vertical="top" wrapText="1"/>
    </xf>
    <xf numFmtId="0" fontId="0" fillId="0" borderId="0" xfId="0" applyFill="1"/>
    <xf numFmtId="0" fontId="2" fillId="15" borderId="14" xfId="0" applyFont="1" applyFill="1" applyBorder="1" applyAlignment="1" applyProtection="1">
      <alignment vertical="center" wrapText="1"/>
      <protection locked="0"/>
    </xf>
    <xf numFmtId="0" fontId="2" fillId="15"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Alignment="1">
      <alignment vertical="top"/>
    </xf>
    <xf numFmtId="0" fontId="0" fillId="0" borderId="12" xfId="0" applyBorder="1"/>
    <xf numFmtId="0" fontId="8" fillId="0" borderId="14" xfId="0" applyFont="1" applyFill="1" applyBorder="1" applyAlignment="1" applyProtection="1">
      <alignment horizontal="center" vertical="center"/>
    </xf>
    <xf numFmtId="0" fontId="1" fillId="15" borderId="23" xfId="0" applyFont="1" applyFill="1" applyBorder="1" applyAlignment="1" applyProtection="1">
      <alignment horizontal="left" vertical="center" wrapText="1"/>
    </xf>
    <xf numFmtId="0" fontId="1" fillId="15" borderId="14" xfId="0" applyFont="1" applyFill="1" applyBorder="1" applyAlignment="1" applyProtection="1">
      <alignment vertical="center" wrapText="1"/>
    </xf>
    <xf numFmtId="0" fontId="1" fillId="15" borderId="14" xfId="0" applyFont="1" applyFill="1" applyBorder="1" applyAlignment="1" applyProtection="1">
      <alignment horizontal="left" vertical="center" wrapText="1"/>
    </xf>
    <xf numFmtId="0" fontId="1" fillId="15"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0" xfId="0" applyFont="1" applyFill="1" applyAlignment="1" applyProtection="1">
      <alignment horizontal="center" vertical="center"/>
    </xf>
    <xf numFmtId="0" fontId="0" fillId="3" borderId="0" xfId="0" applyFill="1" applyAlignment="1" applyProtection="1">
      <alignment vertical="top" wrapText="1"/>
    </xf>
    <xf numFmtId="0" fontId="1" fillId="17"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xf>
    <xf numFmtId="0" fontId="13" fillId="17"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7" borderId="0" xfId="0" applyFont="1" applyFill="1" applyBorder="1" applyAlignment="1" applyProtection="1">
      <alignment vertical="top"/>
    </xf>
    <xf numFmtId="0" fontId="0" fillId="17" borderId="0" xfId="0" applyFill="1" applyAlignment="1" applyProtection="1">
      <alignment vertical="top" wrapText="1"/>
    </xf>
    <xf numFmtId="0" fontId="3" fillId="17" borderId="0" xfId="0" applyFont="1" applyFill="1" applyBorder="1" applyProtection="1"/>
    <xf numFmtId="0" fontId="3" fillId="17" borderId="0" xfId="0" applyFont="1" applyFill="1" applyBorder="1" applyAlignment="1" applyProtection="1">
      <alignment horizontal="center" vertical="center"/>
    </xf>
    <xf numFmtId="0" fontId="0" fillId="17" borderId="0" xfId="0" applyFill="1" applyProtection="1"/>
    <xf numFmtId="0" fontId="3" fillId="17" borderId="27" xfId="0" applyFont="1" applyFill="1" applyBorder="1" applyProtection="1"/>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2" fillId="4" borderId="9"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7" xfId="0" applyFont="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8" borderId="7" xfId="0" applyFont="1" applyFill="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vertical="center"/>
    </xf>
    <xf numFmtId="0" fontId="2" fillId="7" borderId="3" xfId="0" applyFont="1" applyFill="1" applyBorder="1" applyAlignment="1" applyProtection="1">
      <alignment horizontal="left" vertical="top"/>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8" borderId="9"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1" fillId="0" borderId="9"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7" borderId="3" xfId="0" applyFont="1" applyFill="1" applyBorder="1" applyAlignment="1" applyProtection="1">
      <alignment horizontal="left" vertical="center" wrapText="1"/>
    </xf>
    <xf numFmtId="0" fontId="0" fillId="7" borderId="3" xfId="0" applyFill="1" applyBorder="1" applyAlignment="1" applyProtection="1">
      <alignment horizontal="center"/>
    </xf>
    <xf numFmtId="0" fontId="0" fillId="0" borderId="0" xfId="0" applyFill="1" applyProtection="1"/>
    <xf numFmtId="0" fontId="2" fillId="0" borderId="0" xfId="0" applyFont="1" applyProtection="1"/>
    <xf numFmtId="0" fontId="0" fillId="7" borderId="2" xfId="0" applyFill="1" applyBorder="1" applyProtection="1"/>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1" xfId="0" applyFont="1" applyFill="1" applyBorder="1" applyAlignment="1" applyProtection="1">
      <alignmen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6" fillId="3" borderId="2" xfId="0" applyFont="1" applyFill="1" applyBorder="1" applyAlignment="1" applyProtection="1">
      <alignment horizontal="left" vertical="top"/>
    </xf>
    <xf numFmtId="0" fontId="6" fillId="17" borderId="11" xfId="0" applyFont="1" applyFill="1" applyBorder="1" applyAlignment="1" applyProtection="1">
      <alignment vertical="top"/>
    </xf>
    <xf numFmtId="0" fontId="3" fillId="17" borderId="6" xfId="0" applyFont="1" applyFill="1" applyBorder="1" applyProtection="1"/>
    <xf numFmtId="0" fontId="3" fillId="17" borderId="6" xfId="0" applyFont="1" applyFill="1" applyBorder="1" applyAlignment="1" applyProtection="1">
      <alignment horizontal="center" vertical="center"/>
    </xf>
    <xf numFmtId="0" fontId="3" fillId="17"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0" borderId="0" xfId="0" applyFont="1" applyFill="1" applyBorder="1" applyAlignment="1" applyProtection="1">
      <alignment horizontal="left" vertical="center" wrapText="1"/>
    </xf>
    <xf numFmtId="0" fontId="0" fillId="0" borderId="0" xfId="0" applyFill="1" applyBorder="1" applyProtection="1"/>
    <xf numFmtId="0" fontId="0" fillId="0" borderId="12" xfId="0" applyBorder="1" applyProtection="1"/>
    <xf numFmtId="0" fontId="13" fillId="12" borderId="13"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2" fillId="14" borderId="6" xfId="0" applyFont="1" applyFill="1" applyBorder="1" applyAlignment="1" applyProtection="1">
      <alignment vertical="top" wrapText="1"/>
    </xf>
    <xf numFmtId="0" fontId="2" fillId="14" borderId="13"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13" borderId="27" xfId="0" applyFont="1" applyFill="1" applyBorder="1" applyAlignment="1" applyProtection="1">
      <alignment vertical="top" wrapText="1"/>
    </xf>
    <xf numFmtId="0" fontId="0" fillId="3" borderId="0" xfId="0" applyFill="1" applyAlignment="1" applyProtection="1">
      <alignment horizontal="center" vertical="center"/>
    </xf>
    <xf numFmtId="0" fontId="0" fillId="3" borderId="1" xfId="0" applyFill="1" applyBorder="1" applyProtection="1"/>
    <xf numFmtId="0" fontId="15" fillId="4" borderId="1" xfId="0" applyFont="1" applyFill="1" applyBorder="1" applyAlignment="1" applyProtection="1">
      <alignment horizontal="center" vertical="center" wrapText="1"/>
    </xf>
    <xf numFmtId="0" fontId="13" fillId="26" borderId="1"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5" fillId="3" borderId="3" xfId="0" applyFont="1" applyFill="1" applyBorder="1" applyAlignment="1" applyProtection="1">
      <alignment vertical="top" wrapText="1"/>
    </xf>
    <xf numFmtId="0" fontId="0" fillId="3" borderId="2" xfId="0" applyFill="1" applyBorder="1" applyProtection="1"/>
    <xf numFmtId="0" fontId="4" fillId="17" borderId="0" xfId="0" applyFont="1" applyFill="1" applyBorder="1" applyAlignment="1" applyProtection="1">
      <alignment horizontal="center" vertical="center"/>
    </xf>
    <xf numFmtId="0" fontId="6" fillId="17" borderId="3" xfId="0" applyFont="1" applyFill="1" applyBorder="1" applyAlignment="1" applyProtection="1">
      <alignment vertical="center"/>
    </xf>
    <xf numFmtId="0" fontId="13" fillId="17" borderId="9" xfId="0" applyFont="1" applyFill="1" applyBorder="1" applyAlignment="1" applyProtection="1">
      <alignment horizontal="center" vertical="center"/>
    </xf>
    <xf numFmtId="0" fontId="13" fillId="17" borderId="9" xfId="0" applyFont="1" applyFill="1" applyBorder="1" applyAlignment="1" applyProtection="1">
      <alignment horizontal="center" wrapText="1"/>
    </xf>
    <xf numFmtId="0" fontId="13" fillId="17" borderId="11" xfId="0" applyFont="1" applyFill="1" applyBorder="1" applyAlignment="1" applyProtection="1">
      <alignment horizontal="center" vertical="center" wrapText="1"/>
    </xf>
    <xf numFmtId="0" fontId="13" fillId="17" borderId="9" xfId="0" applyFont="1" applyFill="1" applyBorder="1" applyAlignment="1" applyProtection="1">
      <alignment horizontal="center" vertical="center" wrapText="1"/>
    </xf>
    <xf numFmtId="0" fontId="3" fillId="26" borderId="13" xfId="0" applyFont="1" applyFill="1" applyBorder="1" applyProtection="1"/>
    <xf numFmtId="0" fontId="0" fillId="26" borderId="1" xfId="0"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6" fillId="0" borderId="0" xfId="0" applyFont="1" applyAlignment="1" applyProtection="1">
      <alignment horizontal="left" vertical="top" wrapText="1"/>
    </xf>
    <xf numFmtId="0" fontId="2" fillId="2" borderId="2" xfId="0" applyFont="1" applyFill="1" applyBorder="1" applyAlignment="1" applyProtection="1">
      <alignment horizontal="left" vertical="top" wrapText="1"/>
    </xf>
    <xf numFmtId="0" fontId="2" fillId="23" borderId="2" xfId="0" applyFont="1" applyFill="1" applyBorder="1" applyAlignment="1" applyProtection="1">
      <alignment horizontal="left" vertical="top" wrapText="1"/>
    </xf>
    <xf numFmtId="0" fontId="2" fillId="20" borderId="8" xfId="0" applyFont="1" applyFill="1" applyBorder="1" applyAlignment="1" applyProtection="1">
      <alignment horizontal="center" vertical="center" wrapText="1"/>
    </xf>
    <xf numFmtId="0" fontId="2" fillId="24" borderId="8" xfId="0" applyFont="1" applyFill="1" applyBorder="1" applyAlignment="1" applyProtection="1">
      <alignment horizontal="center" vertical="center" wrapText="1"/>
    </xf>
    <xf numFmtId="0" fontId="4" fillId="25" borderId="9"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Fill="1" applyBorder="1" applyAlignment="1" applyProtection="1">
      <alignment vertical="top"/>
    </xf>
    <xf numFmtId="0" fontId="0" fillId="11" borderId="1" xfId="0" applyFill="1" applyBorder="1" applyAlignment="1" applyProtection="1">
      <alignment horizontal="center" vertical="center"/>
    </xf>
    <xf numFmtId="0" fontId="16" fillId="0" borderId="1" xfId="0" applyFont="1" applyBorder="1" applyAlignment="1" applyProtection="1">
      <alignment vertical="top" wrapText="1"/>
    </xf>
    <xf numFmtId="0" fontId="1" fillId="0" borderId="2" xfId="0" applyFont="1" applyBorder="1" applyAlignment="1" applyProtection="1">
      <alignment horizontal="center" vertical="center"/>
    </xf>
    <xf numFmtId="0" fontId="16" fillId="0" borderId="1" xfId="0" applyFont="1" applyBorder="1" applyAlignment="1" applyProtection="1">
      <alignment horizontal="left" vertical="top" wrapText="1"/>
    </xf>
    <xf numFmtId="0" fontId="2" fillId="23" borderId="1" xfId="0" applyFont="1" applyFill="1" applyBorder="1" applyAlignment="1" applyProtection="1">
      <alignment horizontal="left" vertical="top" wrapText="1"/>
    </xf>
    <xf numFmtId="0" fontId="4" fillId="25" borderId="4" xfId="0" applyFont="1" applyFill="1" applyBorder="1" applyAlignment="1" applyProtection="1">
      <alignment horizontal="center" vertical="center"/>
    </xf>
    <xf numFmtId="0" fontId="4" fillId="25" borderId="1" xfId="0" applyFont="1" applyFill="1" applyBorder="1" applyAlignment="1" applyProtection="1">
      <alignment horizontal="center" vertical="center"/>
    </xf>
    <xf numFmtId="0" fontId="1" fillId="11" borderId="1" xfId="0" applyFont="1" applyFill="1" applyBorder="1" applyAlignment="1" applyProtection="1">
      <alignment horizontal="center" vertical="center"/>
    </xf>
    <xf numFmtId="0" fontId="2" fillId="0" borderId="4"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6" fillId="3" borderId="10" xfId="0" applyFont="1" applyFill="1" applyBorder="1" applyAlignment="1" applyProtection="1">
      <alignment horizontal="left" vertical="top"/>
    </xf>
    <xf numFmtId="0" fontId="1" fillId="3" borderId="5" xfId="0" applyFont="1" applyFill="1" applyBorder="1" applyAlignment="1" applyProtection="1">
      <alignment horizontal="center" vertical="center" wrapText="1"/>
    </xf>
    <xf numFmtId="0" fontId="4" fillId="3" borderId="5" xfId="0" applyFont="1" applyFill="1" applyBorder="1" applyAlignment="1" applyProtection="1">
      <alignment vertical="top" wrapText="1"/>
    </xf>
    <xf numFmtId="0" fontId="6" fillId="17" borderId="2" xfId="0" applyFont="1" applyFill="1" applyBorder="1" applyAlignment="1" applyProtection="1">
      <alignment horizontal="left" vertical="top"/>
    </xf>
    <xf numFmtId="0" fontId="4" fillId="17" borderId="3" xfId="0" applyFont="1" applyFill="1" applyBorder="1" applyAlignment="1" applyProtection="1">
      <alignment horizontal="center" vertical="center" wrapText="1"/>
    </xf>
    <xf numFmtId="0" fontId="6" fillId="17" borderId="3" xfId="0" applyFont="1" applyFill="1" applyBorder="1" applyAlignment="1" applyProtection="1">
      <alignment vertical="top"/>
    </xf>
    <xf numFmtId="0" fontId="2" fillId="20" borderId="7" xfId="0" applyFont="1" applyFill="1" applyBorder="1" applyAlignment="1" applyProtection="1">
      <alignment vertical="center" wrapText="1"/>
    </xf>
    <xf numFmtId="0" fontId="2" fillId="24" borderId="7" xfId="0" applyFont="1" applyFill="1" applyBorder="1" applyAlignment="1" applyProtection="1">
      <alignment vertical="center" wrapText="1"/>
    </xf>
    <xf numFmtId="0" fontId="2" fillId="20" borderId="8" xfId="0" applyFont="1" applyFill="1" applyBorder="1" applyAlignment="1" applyProtection="1">
      <alignment vertical="center" wrapText="1"/>
    </xf>
    <xf numFmtId="0" fontId="2" fillId="24" borderId="8" xfId="0" applyFont="1" applyFill="1" applyBorder="1" applyAlignment="1" applyProtection="1">
      <alignment vertical="center" wrapText="1"/>
    </xf>
    <xf numFmtId="0" fontId="2" fillId="0" borderId="9" xfId="0" applyFont="1" applyBorder="1" applyAlignment="1" applyProtection="1">
      <alignment vertical="top" wrapText="1"/>
    </xf>
    <xf numFmtId="0" fontId="2" fillId="3" borderId="1" xfId="0" applyFont="1" applyFill="1" applyBorder="1" applyAlignment="1" applyProtection="1">
      <alignment vertical="top" wrapText="1"/>
    </xf>
    <xf numFmtId="0" fontId="6" fillId="17" borderId="2" xfId="0" applyFont="1" applyFill="1" applyBorder="1" applyAlignment="1" applyProtection="1">
      <alignment vertical="center"/>
    </xf>
    <xf numFmtId="0" fontId="6" fillId="17" borderId="3" xfId="0" applyFont="1" applyFill="1" applyBorder="1" applyAlignment="1" applyProtection="1">
      <alignment vertical="center" wrapText="1"/>
    </xf>
    <xf numFmtId="0" fontId="1" fillId="10" borderId="9" xfId="0" applyFont="1" applyFill="1" applyBorder="1" applyAlignment="1" applyProtection="1">
      <alignment horizontal="center" vertical="center" wrapText="1"/>
    </xf>
    <xf numFmtId="0" fontId="2" fillId="20" borderId="7" xfId="0" applyFont="1" applyFill="1" applyBorder="1" applyAlignment="1" applyProtection="1">
      <alignment vertical="center"/>
    </xf>
    <xf numFmtId="0" fontId="2" fillId="24" borderId="7" xfId="0" applyFont="1" applyFill="1" applyBorder="1" applyAlignment="1" applyProtection="1">
      <alignment vertical="center"/>
    </xf>
    <xf numFmtId="0" fontId="17" fillId="0" borderId="0" xfId="0" applyFont="1" applyAlignment="1" applyProtection="1">
      <alignment horizontal="left" vertical="top" wrapText="1"/>
    </xf>
    <xf numFmtId="0" fontId="2" fillId="20" borderId="8" xfId="0" applyFont="1" applyFill="1" applyBorder="1" applyAlignment="1" applyProtection="1">
      <alignment vertical="center"/>
    </xf>
    <xf numFmtId="0" fontId="2" fillId="4" borderId="8" xfId="0" applyFont="1" applyFill="1" applyBorder="1" applyAlignment="1" applyProtection="1">
      <alignment horizontal="center" vertical="center"/>
    </xf>
    <xf numFmtId="0" fontId="2" fillId="24" borderId="8" xfId="0" applyFont="1" applyFill="1" applyBorder="1" applyAlignment="1" applyProtection="1">
      <alignment vertical="center"/>
    </xf>
    <xf numFmtId="0" fontId="1" fillId="17" borderId="2" xfId="0" applyFont="1" applyFill="1" applyBorder="1" applyAlignment="1" applyProtection="1">
      <alignment horizontal="center" vertical="center"/>
    </xf>
    <xf numFmtId="0" fontId="1" fillId="17" borderId="3" xfId="0" applyFont="1" applyFill="1" applyBorder="1" applyAlignment="1" applyProtection="1">
      <alignment horizontal="center" vertical="center" wrapText="1"/>
    </xf>
    <xf numFmtId="0" fontId="2" fillId="0" borderId="1" xfId="0" applyFont="1" applyBorder="1" applyAlignment="1" applyProtection="1">
      <alignment vertical="top" wrapText="1"/>
    </xf>
    <xf numFmtId="0" fontId="2" fillId="23" borderId="9" xfId="0" applyFont="1" applyFill="1" applyBorder="1" applyAlignment="1" applyProtection="1">
      <alignment horizontal="left" vertical="top" wrapText="1"/>
    </xf>
    <xf numFmtId="0" fontId="2" fillId="3" borderId="8" xfId="0" applyFont="1" applyFill="1" applyBorder="1" applyAlignment="1" applyProtection="1"/>
    <xf numFmtId="0" fontId="2" fillId="3" borderId="8" xfId="0" applyFont="1" applyFill="1" applyBorder="1" applyAlignment="1" applyProtection="1">
      <alignment vertical="top" wrapText="1"/>
    </xf>
    <xf numFmtId="0" fontId="0" fillId="3" borderId="7" xfId="0" applyFill="1" applyBorder="1" applyProtection="1"/>
    <xf numFmtId="0" fontId="2" fillId="17" borderId="3" xfId="0" applyFont="1" applyFill="1" applyBorder="1" applyAlignment="1" applyProtection="1"/>
    <xf numFmtId="0" fontId="2" fillId="17" borderId="3" xfId="0" applyFont="1" applyFill="1" applyBorder="1" applyAlignment="1" applyProtection="1">
      <alignment vertical="top" wrapText="1"/>
    </xf>
    <xf numFmtId="0" fontId="2" fillId="17" borderId="3" xfId="0" applyFont="1" applyFill="1" applyBorder="1" applyAlignment="1" applyProtection="1">
      <alignment horizontal="center" vertical="center"/>
    </xf>
    <xf numFmtId="0" fontId="2" fillId="17" borderId="4" xfId="0" applyFont="1" applyFill="1" applyBorder="1" applyAlignment="1" applyProtection="1">
      <alignment horizontal="left" vertical="top" wrapText="1"/>
    </xf>
    <xf numFmtId="0" fontId="2" fillId="0" borderId="1" xfId="0" applyFont="1" applyFill="1" applyBorder="1" applyAlignment="1" applyProtection="1">
      <alignment vertical="top" wrapText="1"/>
    </xf>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1" xfId="0" applyFill="1" applyBorder="1" applyProtection="1"/>
    <xf numFmtId="0" fontId="0" fillId="7" borderId="1" xfId="0" applyFill="1" applyBorder="1" applyAlignment="1" applyProtection="1">
      <alignment horizontal="center" vertical="center"/>
    </xf>
    <xf numFmtId="0" fontId="0" fillId="7" borderId="10" xfId="0" applyFill="1" applyBorder="1" applyProtection="1"/>
    <xf numFmtId="0" fontId="0" fillId="7" borderId="28" xfId="0" applyFill="1" applyBorder="1" applyProtection="1"/>
    <xf numFmtId="0" fontId="2" fillId="7" borderId="1" xfId="0" applyFont="1" applyFill="1" applyBorder="1" applyProtection="1"/>
    <xf numFmtId="0" fontId="0" fillId="7" borderId="11" xfId="0" applyFill="1" applyBorder="1" applyProtection="1"/>
    <xf numFmtId="0" fontId="0" fillId="7" borderId="13"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21" fillId="0" borderId="0" xfId="0" applyFont="1" applyFill="1" applyBorder="1" applyProtection="1"/>
    <xf numFmtId="0" fontId="2" fillId="0" borderId="0" xfId="0" applyFont="1" applyFill="1" applyBorder="1" applyAlignment="1" applyProtection="1">
      <alignment vertical="center" wrapText="1"/>
    </xf>
    <xf numFmtId="0" fontId="1" fillId="18" borderId="1" xfId="0" applyFont="1" applyFill="1" applyBorder="1" applyAlignment="1" applyProtection="1">
      <alignment horizontal="center" vertical="center" wrapText="1"/>
    </xf>
    <xf numFmtId="0" fontId="2" fillId="19"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2" fillId="20" borderId="8" xfId="0" applyFont="1" applyFill="1" applyBorder="1" applyAlignment="1" applyProtection="1">
      <alignment horizontal="center" vertical="center" wrapText="1"/>
      <protection locked="0"/>
    </xf>
    <xf numFmtId="0" fontId="15"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23" fillId="0" borderId="0" xfId="0" applyFont="1" applyProtection="1"/>
    <xf numFmtId="0" fontId="0" fillId="0" borderId="0" xfId="0" applyBorder="1" applyAlignment="1">
      <alignment vertical="top" wrapText="1"/>
    </xf>
    <xf numFmtId="0" fontId="0" fillId="0" borderId="0" xfId="0" applyBorder="1" applyAlignment="1">
      <alignment vertical="top"/>
    </xf>
    <xf numFmtId="0" fontId="0" fillId="0" borderId="0" xfId="0" applyBorder="1"/>
    <xf numFmtId="0" fontId="2" fillId="7" borderId="1" xfId="0" applyFont="1" applyFill="1" applyBorder="1" applyAlignment="1" applyProtection="1">
      <alignment horizontal="center" vertical="center"/>
    </xf>
    <xf numFmtId="0" fontId="2" fillId="20" borderId="7" xfId="0" applyFont="1" applyFill="1" applyBorder="1" applyAlignment="1" applyProtection="1">
      <alignment vertical="top" wrapText="1"/>
      <protection locked="0"/>
    </xf>
    <xf numFmtId="0" fontId="2" fillId="20" borderId="8" xfId="0" applyFont="1" applyFill="1" applyBorder="1" applyAlignment="1" applyProtection="1">
      <alignment vertical="top" wrapText="1"/>
      <protection locked="0"/>
    </xf>
    <xf numFmtId="0" fontId="2" fillId="20" borderId="9" xfId="0" applyFont="1" applyFill="1" applyBorder="1" applyAlignment="1" applyProtection="1">
      <alignment vertical="top" wrapText="1"/>
      <protection locked="0"/>
    </xf>
    <xf numFmtId="0" fontId="2" fillId="24" borderId="8" xfId="0" applyFont="1" applyFill="1" applyBorder="1" applyAlignment="1" applyProtection="1">
      <alignment vertical="top" wrapText="1"/>
    </xf>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13" borderId="0" xfId="0" applyFont="1" applyFill="1" applyBorder="1" applyAlignment="1" applyProtection="1">
      <alignment vertical="top" wrapText="1"/>
    </xf>
    <xf numFmtId="0" fontId="13" fillId="12" borderId="6" xfId="0" applyFont="1" applyFill="1" applyBorder="1" applyAlignment="1" applyProtection="1">
      <alignment vertical="center" wrapText="1"/>
    </xf>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7" borderId="1" xfId="0" applyFont="1" applyFill="1" applyBorder="1" applyAlignment="1" applyProtection="1">
      <alignment horizontal="center" vertical="center"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2" fillId="20" borderId="8" xfId="0" applyFont="1" applyFill="1" applyBorder="1" applyAlignment="1" applyProtection="1">
      <alignment horizontal="left" vertical="top" wrapText="1"/>
      <protection locked="0"/>
    </xf>
    <xf numFmtId="0" fontId="1" fillId="11" borderId="2" xfId="0" applyFont="1" applyFill="1" applyBorder="1" applyAlignment="1" applyProtection="1">
      <alignment horizontal="center" vertical="center"/>
    </xf>
    <xf numFmtId="0" fontId="2" fillId="3" borderId="1" xfId="0" applyFont="1" applyFill="1" applyBorder="1" applyAlignment="1" applyProtection="1">
      <alignment vertical="top" wrapText="1"/>
      <protection locked="0"/>
    </xf>
    <xf numFmtId="0" fontId="2" fillId="3" borderId="8" xfId="0" applyFont="1" applyFill="1" applyBorder="1" applyAlignment="1" applyProtection="1">
      <protection locked="0"/>
    </xf>
    <xf numFmtId="0" fontId="2" fillId="17" borderId="3" xfId="0" applyFont="1" applyFill="1" applyBorder="1" applyAlignment="1" applyProtection="1">
      <protection locked="0"/>
    </xf>
    <xf numFmtId="164" fontId="2" fillId="15" borderId="14" xfId="0" applyNumberFormat="1" applyFont="1" applyFill="1" applyBorder="1" applyAlignment="1" applyProtection="1">
      <alignment horizontal="center" vertical="center" wrapText="1"/>
      <protection locked="0"/>
    </xf>
    <xf numFmtId="0" fontId="3" fillId="0" borderId="0" xfId="0" applyFont="1" applyFill="1" applyBorder="1" applyProtection="1"/>
    <xf numFmtId="0" fontId="2" fillId="17" borderId="3" xfId="0" applyFont="1" applyFill="1" applyBorder="1" applyAlignment="1" applyProtection="1">
      <alignment horizontal="center"/>
    </xf>
    <xf numFmtId="0" fontId="2" fillId="4" borderId="7" xfId="0" applyFont="1" applyFill="1" applyBorder="1" applyAlignment="1" applyProtection="1">
      <alignment horizontal="center"/>
    </xf>
    <xf numFmtId="0" fontId="2" fillId="4" borderId="8" xfId="0" applyFont="1" applyFill="1" applyBorder="1" applyAlignment="1" applyProtection="1">
      <alignment horizontal="center"/>
    </xf>
    <xf numFmtId="0" fontId="2" fillId="14" borderId="3" xfId="0" applyFont="1" applyFill="1" applyBorder="1" applyAlignment="1" applyProtection="1">
      <alignment vertical="top" wrapText="1"/>
    </xf>
    <xf numFmtId="0" fontId="2" fillId="13" borderId="5" xfId="0" applyFont="1" applyFill="1" applyBorder="1" applyAlignment="1" applyProtection="1">
      <alignment vertical="top" wrapText="1"/>
    </xf>
    <xf numFmtId="0" fontId="2" fillId="20" borderId="8" xfId="0" applyFont="1" applyFill="1" applyBorder="1" applyAlignment="1" applyProtection="1">
      <alignment horizontal="left" vertical="top" wrapText="1"/>
    </xf>
    <xf numFmtId="0" fontId="2" fillId="24" borderId="8"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1" fillId="11" borderId="9" xfId="0" applyFont="1" applyFill="1" applyBorder="1" applyAlignment="1" applyProtection="1">
      <alignment horizontal="center" vertical="center"/>
    </xf>
    <xf numFmtId="0" fontId="2" fillId="24" borderId="7" xfId="0" applyFont="1" applyFill="1" applyBorder="1" applyAlignment="1" applyProtection="1">
      <alignment vertical="top" wrapText="1"/>
    </xf>
    <xf numFmtId="0" fontId="2" fillId="24" borderId="9" xfId="0" applyFont="1" applyFill="1" applyBorder="1" applyAlignment="1" applyProtection="1">
      <alignment vertical="top" wrapText="1"/>
    </xf>
    <xf numFmtId="0" fontId="2" fillId="3" borderId="5" xfId="0" applyFont="1" applyFill="1" applyBorder="1" applyProtection="1">
      <protection locked="0"/>
    </xf>
    <xf numFmtId="0" fontId="2" fillId="3" borderId="5" xfId="0" applyFont="1" applyFill="1" applyBorder="1" applyAlignment="1" applyProtection="1">
      <alignment horizontal="center" vertical="center"/>
    </xf>
    <xf numFmtId="0" fontId="2" fillId="3" borderId="5" xfId="0" applyFont="1" applyFill="1" applyBorder="1" applyProtection="1"/>
    <xf numFmtId="0" fontId="2" fillId="3" borderId="0" xfId="0" applyFont="1" applyFill="1" applyAlignment="1" applyProtection="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horizontal="center" vertical="top" wrapText="1"/>
    </xf>
    <xf numFmtId="0" fontId="2" fillId="3" borderId="1" xfId="0" applyFont="1" applyFill="1" applyBorder="1" applyProtection="1"/>
    <xf numFmtId="0" fontId="2" fillId="3" borderId="2" xfId="0" applyFont="1" applyFill="1" applyBorder="1" applyProtection="1"/>
    <xf numFmtId="0" fontId="4" fillId="17" borderId="3" xfId="0" applyFont="1" applyFill="1" applyBorder="1" applyAlignment="1" applyProtection="1">
      <alignment vertical="top"/>
      <protection locked="0"/>
    </xf>
    <xf numFmtId="0" fontId="4" fillId="17" borderId="3" xfId="0" applyFont="1" applyFill="1" applyBorder="1" applyAlignment="1" applyProtection="1">
      <alignment vertical="top"/>
    </xf>
    <xf numFmtId="0" fontId="29" fillId="17" borderId="3" xfId="0" applyFont="1" applyFill="1" applyBorder="1" applyProtection="1"/>
    <xf numFmtId="0" fontId="29" fillId="17" borderId="3" xfId="0" applyFont="1" applyFill="1" applyBorder="1" applyAlignment="1" applyProtection="1"/>
    <xf numFmtId="0" fontId="29" fillId="17" borderId="4" xfId="0" applyFont="1" applyFill="1" applyBorder="1" applyAlignment="1" applyProtection="1"/>
    <xf numFmtId="0" fontId="2" fillId="3" borderId="3" xfId="0" applyFont="1" applyFill="1" applyBorder="1" applyAlignment="1" applyProtection="1">
      <alignment vertical="top" wrapText="1"/>
    </xf>
    <xf numFmtId="0" fontId="2" fillId="3" borderId="4" xfId="0" applyFont="1" applyFill="1" applyBorder="1" applyAlignment="1" applyProtection="1">
      <alignment horizontal="center" vertical="top" wrapText="1"/>
    </xf>
    <xf numFmtId="0" fontId="2" fillId="17" borderId="3" xfId="0" applyFont="1" applyFill="1" applyBorder="1" applyProtection="1">
      <protection locked="0"/>
    </xf>
    <xf numFmtId="0" fontId="2" fillId="17" borderId="3" xfId="0" applyFont="1" applyFill="1" applyBorder="1" applyProtection="1"/>
    <xf numFmtId="0" fontId="2" fillId="17" borderId="4" xfId="0" applyFont="1" applyFill="1" applyBorder="1" applyAlignment="1" applyProtection="1">
      <alignment vertical="top" wrapText="1"/>
    </xf>
    <xf numFmtId="0" fontId="2" fillId="17" borderId="4" xfId="0" applyFont="1" applyFill="1" applyBorder="1" applyAlignment="1" applyProtection="1"/>
    <xf numFmtId="0" fontId="2" fillId="3" borderId="7" xfId="0" applyFont="1" applyFill="1" applyBorder="1" applyProtection="1"/>
    <xf numFmtId="0" fontId="2" fillId="3" borderId="10" xfId="0" applyFont="1" applyFill="1" applyBorder="1" applyProtection="1"/>
    <xf numFmtId="0" fontId="2" fillId="20" borderId="8" xfId="0" applyFont="1" applyFill="1" applyBorder="1" applyAlignment="1" applyProtection="1">
      <alignment horizontal="center" vertical="center"/>
    </xf>
    <xf numFmtId="0" fontId="2" fillId="24" borderId="8" xfId="0" applyFont="1" applyFill="1" applyBorder="1" applyAlignment="1" applyProtection="1">
      <alignment horizontal="center" vertical="top" wrapText="1"/>
    </xf>
    <xf numFmtId="0" fontId="2" fillId="24" borderId="8" xfId="0" applyFont="1" applyFill="1" applyBorder="1" applyAlignment="1" applyProtection="1">
      <alignment horizontal="center" vertical="center"/>
    </xf>
    <xf numFmtId="0" fontId="2" fillId="3" borderId="3" xfId="0" applyFont="1" applyFill="1" applyBorder="1" applyProtection="1">
      <protection locked="0"/>
    </xf>
    <xf numFmtId="0" fontId="2" fillId="3" borderId="3" xfId="0" applyFont="1" applyFill="1" applyBorder="1" applyAlignment="1" applyProtection="1">
      <alignment horizontal="center" vertical="center"/>
    </xf>
    <xf numFmtId="0" fontId="2" fillId="3" borderId="3" xfId="0" applyFont="1" applyFill="1" applyBorder="1" applyProtection="1"/>
    <xf numFmtId="0" fontId="2" fillId="3" borderId="3" xfId="0" applyFont="1" applyFill="1" applyBorder="1" applyAlignment="1" applyProtection="1">
      <alignment vertical="top" wrapText="1"/>
      <protection locked="0"/>
    </xf>
    <xf numFmtId="0" fontId="2" fillId="3" borderId="3" xfId="0" applyFont="1" applyFill="1" applyBorder="1" applyAlignment="1" applyProtection="1">
      <alignment horizontal="center" vertical="top" wrapText="1"/>
    </xf>
    <xf numFmtId="0" fontId="4" fillId="17" borderId="3" xfId="0" applyFont="1" applyFill="1" applyBorder="1" applyAlignment="1" applyProtection="1">
      <alignment vertical="center"/>
      <protection locked="0"/>
    </xf>
    <xf numFmtId="0" fontId="29" fillId="17" borderId="6" xfId="0" applyFont="1" applyFill="1" applyBorder="1" applyAlignment="1" applyProtection="1">
      <alignment horizontal="center" vertical="center"/>
    </xf>
    <xf numFmtId="0" fontId="4" fillId="17" borderId="3" xfId="0" applyFont="1" applyFill="1" applyBorder="1" applyAlignment="1" applyProtection="1">
      <alignment vertical="center"/>
    </xf>
    <xf numFmtId="0" fontId="29" fillId="17" borderId="0" xfId="0" applyFont="1" applyFill="1" applyBorder="1" applyAlignment="1" applyProtection="1">
      <alignment horizontal="center" vertical="center"/>
    </xf>
    <xf numFmtId="0" fontId="29" fillId="17" borderId="3" xfId="0" applyFont="1" applyFill="1" applyBorder="1" applyAlignment="1" applyProtection="1">
      <alignment vertical="center"/>
    </xf>
    <xf numFmtId="0" fontId="29" fillId="17" borderId="3" xfId="0" applyFont="1" applyFill="1" applyBorder="1" applyAlignment="1" applyProtection="1">
      <alignment horizontal="center" vertical="center"/>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7" borderId="23" xfId="0" applyFont="1" applyFill="1" applyBorder="1" applyAlignment="1" applyProtection="1">
      <alignment horizontal="center" vertical="center" wrapText="1"/>
    </xf>
    <xf numFmtId="0" fontId="9" fillId="27" borderId="24" xfId="0" applyFont="1" applyFill="1" applyBorder="1" applyAlignment="1" applyProtection="1">
      <alignment horizontal="center" vertical="center" wrapText="1"/>
    </xf>
    <xf numFmtId="0" fontId="9" fillId="27" borderId="25" xfId="0" applyFont="1" applyFill="1" applyBorder="1" applyAlignment="1" applyProtection="1">
      <alignment horizontal="center" vertical="center" wrapText="1"/>
    </xf>
    <xf numFmtId="0" fontId="1" fillId="15" borderId="23" xfId="0" applyFont="1" applyFill="1" applyBorder="1" applyAlignment="1" applyProtection="1">
      <alignment horizontal="center" vertical="center"/>
    </xf>
    <xf numFmtId="0" fontId="1" fillId="15" borderId="24" xfId="0" applyFont="1" applyFill="1" applyBorder="1" applyAlignment="1" applyProtection="1">
      <alignment horizontal="center" vertical="center"/>
    </xf>
    <xf numFmtId="0" fontId="1" fillId="15"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6" borderId="15" xfId="0" applyFont="1" applyFill="1" applyBorder="1" applyAlignment="1" applyProtection="1">
      <alignment horizontal="center" vertical="center" wrapText="1"/>
    </xf>
    <xf numFmtId="0" fontId="1" fillId="16" borderId="16" xfId="0" applyFont="1" applyFill="1" applyBorder="1" applyAlignment="1" applyProtection="1">
      <alignment horizontal="center" vertical="center" wrapText="1"/>
    </xf>
    <xf numFmtId="0" fontId="1" fillId="16"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2" fillId="14" borderId="1" xfId="0" applyFont="1" applyFill="1" applyBorder="1" applyAlignment="1" applyProtection="1">
      <alignment horizontal="left" vertical="top" wrapText="1"/>
    </xf>
    <xf numFmtId="0" fontId="2" fillId="14" borderId="1" xfId="0" applyFont="1" applyFill="1" applyBorder="1" applyAlignment="1" applyProtection="1">
      <alignment horizontal="left" vertical="top"/>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2" fillId="24" borderId="7" xfId="0" applyFont="1" applyFill="1" applyBorder="1" applyAlignment="1" applyProtection="1">
      <alignment horizontal="left" vertical="top" wrapText="1"/>
    </xf>
    <xf numFmtId="0" fontId="2" fillId="24" borderId="9" xfId="0" applyFont="1" applyFill="1" applyBorder="1" applyAlignment="1" applyProtection="1">
      <alignment horizontal="left" vertical="top" wrapText="1"/>
    </xf>
    <xf numFmtId="0" fontId="1" fillId="11" borderId="7" xfId="0" applyFont="1" applyFill="1" applyBorder="1" applyAlignment="1" applyProtection="1">
      <alignment horizontal="center" vertical="center"/>
    </xf>
    <xf numFmtId="0" fontId="1" fillId="11" borderId="9" xfId="0" applyFont="1" applyFill="1" applyBorder="1" applyAlignment="1" applyProtection="1">
      <alignment horizontal="center" vertical="center"/>
    </xf>
    <xf numFmtId="0" fontId="0" fillId="26" borderId="6" xfId="0" applyFill="1" applyBorder="1" applyAlignment="1" applyProtection="1">
      <alignment horizontal="center"/>
    </xf>
    <xf numFmtId="0" fontId="2" fillId="13" borderId="0" xfId="0" applyFont="1" applyFill="1" applyBorder="1" applyAlignment="1" applyProtection="1">
      <alignment vertical="top" wrapText="1"/>
    </xf>
    <xf numFmtId="0" fontId="2" fillId="17" borderId="2" xfId="0" applyFont="1" applyFill="1" applyBorder="1" applyAlignment="1" applyProtection="1">
      <alignment horizontal="center" vertical="center" wrapText="1"/>
    </xf>
    <xf numFmtId="0" fontId="2" fillId="17" borderId="3" xfId="0" applyFont="1" applyFill="1" applyBorder="1" applyAlignment="1" applyProtection="1">
      <alignment horizontal="center" vertical="center" wrapText="1"/>
    </xf>
    <xf numFmtId="0" fontId="2" fillId="17" borderId="4" xfId="0" applyFont="1" applyFill="1" applyBorder="1" applyAlignment="1" applyProtection="1">
      <alignment horizontal="center" vertical="center" wrapText="1"/>
    </xf>
    <xf numFmtId="0" fontId="2" fillId="20" borderId="7" xfId="0" applyFont="1" applyFill="1" applyBorder="1" applyAlignment="1" applyProtection="1">
      <alignment horizontal="left" vertical="top" wrapText="1"/>
    </xf>
    <xf numFmtId="0" fontId="2" fillId="20" borderId="8" xfId="0" applyFont="1" applyFill="1" applyBorder="1" applyAlignment="1" applyProtection="1">
      <alignment horizontal="left" vertical="top" wrapText="1"/>
    </xf>
    <xf numFmtId="0" fontId="2" fillId="24" borderId="8" xfId="0" applyFont="1" applyFill="1" applyBorder="1" applyAlignment="1" applyProtection="1">
      <alignment horizontal="left" vertical="top" wrapText="1"/>
    </xf>
    <xf numFmtId="0" fontId="2" fillId="24" borderId="28" xfId="0" applyFont="1" applyFill="1" applyBorder="1" applyAlignment="1" applyProtection="1">
      <alignment horizontal="left" vertical="top" wrapText="1"/>
    </xf>
    <xf numFmtId="0" fontId="2" fillId="24" borderId="27" xfId="0" applyFont="1" applyFill="1" applyBorder="1" applyAlignment="1" applyProtection="1">
      <alignment horizontal="left" vertical="top" wrapText="1"/>
    </xf>
    <xf numFmtId="0" fontId="2" fillId="24" borderId="13" xfId="0" applyFont="1" applyFill="1" applyBorder="1" applyAlignment="1" applyProtection="1">
      <alignment horizontal="left" vertical="top" wrapText="1"/>
    </xf>
    <xf numFmtId="0" fontId="2" fillId="20" borderId="9" xfId="0" applyFont="1" applyFill="1" applyBorder="1" applyAlignment="1" applyProtection="1">
      <alignment horizontal="left" vertical="top" wrapText="1"/>
    </xf>
    <xf numFmtId="0" fontId="2" fillId="20" borderId="28" xfId="0" applyFont="1" applyFill="1" applyBorder="1" applyAlignment="1" applyProtection="1">
      <alignment horizontal="left" vertical="top" wrapText="1"/>
    </xf>
    <xf numFmtId="0" fontId="2" fillId="20" borderId="27" xfId="0" applyFont="1" applyFill="1" applyBorder="1" applyAlignment="1" applyProtection="1">
      <alignment horizontal="left" vertical="top" wrapText="1"/>
    </xf>
    <xf numFmtId="0" fontId="2" fillId="20" borderId="13" xfId="0" applyFont="1" applyFill="1" applyBorder="1" applyAlignment="1" applyProtection="1">
      <alignment horizontal="left" vertical="top" wrapText="1"/>
    </xf>
    <xf numFmtId="0" fontId="1" fillId="11" borderId="8" xfId="0" applyFont="1" applyFill="1" applyBorder="1" applyAlignment="1" applyProtection="1">
      <alignment horizontal="center" vertical="center"/>
    </xf>
    <xf numFmtId="0" fontId="13" fillId="12" borderId="6" xfId="0" applyFont="1" applyFill="1" applyBorder="1" applyAlignment="1" applyProtection="1">
      <alignment vertical="center" wrapText="1"/>
    </xf>
    <xf numFmtId="0" fontId="2" fillId="20" borderId="7" xfId="0" applyFont="1" applyFill="1" applyBorder="1" applyAlignment="1" applyProtection="1">
      <alignment vertical="top" wrapText="1"/>
    </xf>
    <xf numFmtId="0" fontId="2" fillId="20" borderId="9" xfId="0" applyFont="1" applyFill="1" applyBorder="1" applyAlignment="1" applyProtection="1">
      <alignment vertical="top" wrapText="1"/>
    </xf>
    <xf numFmtId="0" fontId="2" fillId="14" borderId="3" xfId="0" applyFont="1" applyFill="1" applyBorder="1" applyAlignment="1" applyProtection="1">
      <alignment horizontal="left" vertical="top" wrapText="1"/>
    </xf>
    <xf numFmtId="0" fontId="2" fillId="13" borderId="5" xfId="0" applyFont="1" applyFill="1" applyBorder="1" applyAlignment="1" applyProtection="1">
      <alignment horizontal="left" vertical="top" wrapText="1"/>
    </xf>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9" borderId="2" xfId="0" applyFont="1" applyFill="1" applyBorder="1" applyAlignment="1" applyProtection="1">
      <alignment horizontal="left" vertical="top" wrapText="1"/>
    </xf>
    <xf numFmtId="0" fontId="2" fillId="19"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2" fillId="24" borderId="7" xfId="0" applyFont="1" applyFill="1" applyBorder="1" applyAlignment="1" applyProtection="1">
      <alignment vertical="top" wrapText="1"/>
    </xf>
    <xf numFmtId="0" fontId="2" fillId="24" borderId="9" xfId="0" applyFont="1" applyFill="1" applyBorder="1" applyAlignment="1" applyProtection="1">
      <alignment vertical="top" wrapText="1"/>
    </xf>
    <xf numFmtId="0" fontId="2" fillId="17" borderId="1" xfId="0" applyFont="1" applyFill="1" applyBorder="1" applyAlignment="1" applyProtection="1">
      <alignment horizontal="center" vertical="center" wrapText="1"/>
    </xf>
    <xf numFmtId="0" fontId="2" fillId="0" borderId="1" xfId="0" applyFont="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2" fillId="22" borderId="4" xfId="0" applyFont="1" applyFill="1" applyBorder="1" applyAlignment="1" applyProtection="1">
      <alignment horizontal="left" vertical="top" wrapText="1"/>
    </xf>
    <xf numFmtId="0" fontId="0" fillId="3" borderId="1" xfId="0" applyFill="1" applyBorder="1" applyAlignment="1" applyProtection="1">
      <alignment horizontal="center"/>
    </xf>
    <xf numFmtId="0" fontId="2" fillId="22" borderId="2" xfId="0" applyFont="1" applyFill="1" applyBorder="1" applyAlignment="1" applyProtection="1">
      <alignment vertical="top" wrapText="1"/>
    </xf>
    <xf numFmtId="0" fontId="2" fillId="22" borderId="4" xfId="0" applyFont="1" applyFill="1" applyBorder="1" applyAlignment="1" applyProtection="1">
      <alignment vertical="top" wrapText="1"/>
    </xf>
    <xf numFmtId="0" fontId="0" fillId="0" borderId="0" xfId="0" applyAlignment="1" applyProtection="1">
      <alignment horizontal="left" vertical="top" wrapText="1"/>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FEFB"/>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B25" sqref="B25"/>
    </sheetView>
  </sheetViews>
  <sheetFormatPr defaultRowHeight="15" x14ac:dyDescent="0.25"/>
  <cols>
    <col min="1" max="4" width="40.7109375" customWidth="1"/>
  </cols>
  <sheetData>
    <row r="1" spans="1:4" ht="80.25" customHeight="1" thickBot="1" x14ac:dyDescent="0.3">
      <c r="A1" s="25"/>
      <c r="B1" s="300" t="s">
        <v>316</v>
      </c>
      <c r="C1" s="301"/>
      <c r="D1" s="302"/>
    </row>
    <row r="2" spans="1:4" ht="48" customHeight="1" thickBot="1" x14ac:dyDescent="0.3">
      <c r="A2" s="303" t="s">
        <v>91</v>
      </c>
      <c r="B2" s="304"/>
      <c r="C2" s="304"/>
      <c r="D2" s="305"/>
    </row>
    <row r="3" spans="1:4" ht="63.75" customHeight="1" thickBot="1" x14ac:dyDescent="0.3">
      <c r="A3" s="26" t="s">
        <v>89</v>
      </c>
      <c r="B3" s="3"/>
      <c r="C3" s="27" t="s">
        <v>67</v>
      </c>
      <c r="D3" s="4"/>
    </row>
    <row r="4" spans="1:4" ht="16.5" thickBot="1" x14ac:dyDescent="0.3">
      <c r="A4" s="28" t="s">
        <v>68</v>
      </c>
      <c r="B4" s="3"/>
      <c r="C4" s="27" t="s">
        <v>69</v>
      </c>
      <c r="D4" s="248"/>
    </row>
    <row r="5" spans="1:4" ht="16.5" thickBot="1" x14ac:dyDescent="0.3">
      <c r="A5" s="26" t="s">
        <v>70</v>
      </c>
      <c r="B5" s="3"/>
      <c r="C5" s="27" t="s">
        <v>71</v>
      </c>
      <c r="D5" s="248"/>
    </row>
    <row r="6" spans="1:4" ht="16.5" thickBot="1" x14ac:dyDescent="0.3">
      <c r="A6" s="26" t="s">
        <v>72</v>
      </c>
      <c r="B6" s="3"/>
      <c r="C6" s="29" t="s">
        <v>73</v>
      </c>
      <c r="D6" s="248"/>
    </row>
    <row r="7" spans="1:4" ht="16.5" customHeight="1" thickBot="1" x14ac:dyDescent="0.3">
      <c r="A7" s="306" t="s">
        <v>74</v>
      </c>
      <c r="B7" s="307"/>
      <c r="C7" s="307"/>
      <c r="D7" s="308"/>
    </row>
    <row r="8" spans="1:4" ht="16.5" thickBot="1" x14ac:dyDescent="0.3">
      <c r="A8" s="5" t="s">
        <v>75</v>
      </c>
      <c r="B8" s="6"/>
      <c r="C8" s="7" t="s">
        <v>76</v>
      </c>
      <c r="D8" s="8"/>
    </row>
    <row r="9" spans="1:4" ht="16.5" thickBot="1" x14ac:dyDescent="0.3">
      <c r="A9" s="9" t="s">
        <v>77</v>
      </c>
      <c r="B9" s="10" t="s">
        <v>78</v>
      </c>
      <c r="C9" s="10" t="s">
        <v>79</v>
      </c>
      <c r="D9" s="10" t="s">
        <v>80</v>
      </c>
    </row>
    <row r="10" spans="1:4" ht="16.5" thickBot="1" x14ac:dyDescent="0.3">
      <c r="A10" s="11" t="s">
        <v>110</v>
      </c>
      <c r="B10" s="12" t="e">
        <f>'All Content Review'!$I$61</f>
        <v>#VALUE!</v>
      </c>
      <c r="C10" s="10">
        <v>164</v>
      </c>
      <c r="D10" s="10"/>
    </row>
    <row r="11" spans="1:4" ht="16.5" thickBot="1" x14ac:dyDescent="0.3">
      <c r="A11" s="11" t="s">
        <v>111</v>
      </c>
      <c r="B11" s="13" t="e">
        <f>'Math Content Review'!$I$18</f>
        <v>#VALUE!</v>
      </c>
      <c r="C11" s="10">
        <v>28</v>
      </c>
      <c r="D11" s="10"/>
    </row>
    <row r="12" spans="1:4" ht="16.5" thickBot="1" x14ac:dyDescent="0.3">
      <c r="A12" s="11" t="s">
        <v>112</v>
      </c>
      <c r="B12" s="13" t="e">
        <f>'7th Grd. Acc. Trad. Stds Review'!$J$111</f>
        <v>#VALUE!</v>
      </c>
      <c r="C12" s="10">
        <v>408</v>
      </c>
      <c r="D12" s="10"/>
    </row>
    <row r="13" spans="1:4" ht="16.5" thickBot="1" x14ac:dyDescent="0.3">
      <c r="A13" s="11" t="s">
        <v>81</v>
      </c>
      <c r="B13" s="14" t="e">
        <f>SUM(B10:B12)</f>
        <v>#VALUE!</v>
      </c>
      <c r="C13" s="15">
        <v>600</v>
      </c>
      <c r="D13" s="15"/>
    </row>
    <row r="14" spans="1:4" ht="16.5" thickBot="1" x14ac:dyDescent="0.3">
      <c r="A14" s="11" t="s">
        <v>82</v>
      </c>
      <c r="B14" s="16" t="e">
        <f>B13/600</f>
        <v>#VALUE!</v>
      </c>
      <c r="C14" s="17"/>
      <c r="D14" s="18"/>
    </row>
    <row r="15" spans="1:4" ht="16.5" customHeight="1" thickBot="1" x14ac:dyDescent="0.3">
      <c r="A15" s="309" t="s">
        <v>83</v>
      </c>
      <c r="B15" s="310"/>
      <c r="C15" s="310"/>
      <c r="D15" s="311"/>
    </row>
    <row r="16" spans="1:4" ht="16.5" thickBot="1" x14ac:dyDescent="0.3">
      <c r="A16" s="19" t="s">
        <v>84</v>
      </c>
      <c r="B16" s="20"/>
      <c r="C16" s="312" t="s">
        <v>85</v>
      </c>
      <c r="D16" s="313"/>
    </row>
    <row r="17" spans="1:4" ht="16.5" thickBot="1" x14ac:dyDescent="0.3">
      <c r="A17" s="21" t="s">
        <v>87</v>
      </c>
      <c r="B17" s="20"/>
      <c r="C17" s="296"/>
      <c r="D17" s="297"/>
    </row>
    <row r="18" spans="1:4" ht="16.5" thickBot="1" x14ac:dyDescent="0.3">
      <c r="A18" s="21" t="s">
        <v>312</v>
      </c>
      <c r="B18" s="20"/>
      <c r="C18" s="296"/>
      <c r="D18" s="297"/>
    </row>
    <row r="19" spans="1:4" ht="16.5" thickBot="1" x14ac:dyDescent="0.3">
      <c r="A19" s="19" t="s">
        <v>86</v>
      </c>
      <c r="B19" s="22"/>
      <c r="C19" s="298"/>
      <c r="D19" s="299"/>
    </row>
  </sheetData>
  <mergeCells count="6">
    <mergeCell ref="C17:D19"/>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B17:B18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B1" sqref="B1:I1"/>
    </sheetView>
  </sheetViews>
  <sheetFormatPr defaultRowHeight="15" x14ac:dyDescent="0.25"/>
  <cols>
    <col min="1" max="1" width="16" customWidth="1"/>
    <col min="2" max="2" width="64.140625" customWidth="1"/>
    <col min="3" max="3" width="27.85546875" customWidth="1"/>
    <col min="4" max="4" width="17.140625" customWidth="1"/>
    <col min="5" max="5" width="45.5703125" customWidth="1"/>
    <col min="6" max="6" width="27.28515625" customWidth="1"/>
    <col min="7" max="7" width="15.5703125" customWidth="1"/>
    <col min="8" max="8" width="35" customWidth="1"/>
    <col min="9" max="9" width="27.5703125" customWidth="1"/>
    <col min="10" max="10" width="18.28515625" hidden="1" customWidth="1"/>
  </cols>
  <sheetData>
    <row r="1" spans="1:10" ht="15.75" x14ac:dyDescent="0.25">
      <c r="A1" s="30"/>
      <c r="B1" s="314" t="s">
        <v>119</v>
      </c>
      <c r="C1" s="315"/>
      <c r="D1" s="315"/>
      <c r="E1" s="315"/>
      <c r="F1" s="315"/>
      <c r="G1" s="315"/>
      <c r="H1" s="315"/>
      <c r="I1" s="315"/>
      <c r="J1" s="31"/>
    </row>
    <row r="2" spans="1:10" ht="91.5" customHeight="1" x14ac:dyDescent="0.25">
      <c r="A2" s="30"/>
      <c r="B2" s="316" t="s">
        <v>313</v>
      </c>
      <c r="C2" s="317"/>
      <c r="D2" s="317"/>
      <c r="E2" s="317"/>
      <c r="F2" s="317"/>
      <c r="G2" s="317"/>
      <c r="H2" s="317"/>
      <c r="I2" s="317"/>
      <c r="J2" s="31"/>
    </row>
    <row r="3" spans="1:10" ht="171" customHeight="1" x14ac:dyDescent="0.25">
      <c r="A3" s="30"/>
      <c r="B3" s="318" t="s">
        <v>256</v>
      </c>
      <c r="C3" s="319"/>
      <c r="D3" s="319"/>
      <c r="E3" s="319"/>
      <c r="F3" s="319"/>
      <c r="G3" s="319"/>
      <c r="H3" s="319"/>
      <c r="I3" s="319"/>
      <c r="J3" s="31"/>
    </row>
    <row r="4" spans="1:10" ht="15.75" x14ac:dyDescent="0.25">
      <c r="A4" s="32"/>
      <c r="B4" s="33"/>
      <c r="C4" s="30"/>
      <c r="D4" s="30"/>
      <c r="E4" s="30"/>
      <c r="F4" s="30"/>
      <c r="G4" s="30"/>
      <c r="H4" s="30"/>
      <c r="I4" s="30"/>
      <c r="J4" s="31"/>
    </row>
    <row r="5" spans="1:10" ht="30" x14ac:dyDescent="0.25">
      <c r="A5" s="34" t="s">
        <v>0</v>
      </c>
      <c r="B5" s="35" t="s">
        <v>88</v>
      </c>
      <c r="C5" s="36" t="s">
        <v>103</v>
      </c>
      <c r="D5" s="36" t="s">
        <v>98</v>
      </c>
      <c r="E5" s="37" t="s">
        <v>113</v>
      </c>
      <c r="F5" s="36" t="s">
        <v>104</v>
      </c>
      <c r="G5" s="36" t="s">
        <v>99</v>
      </c>
      <c r="H5" s="37" t="s">
        <v>97</v>
      </c>
      <c r="I5" s="38" t="s">
        <v>107</v>
      </c>
      <c r="J5" s="31"/>
    </row>
    <row r="6" spans="1:10" ht="20.25" x14ac:dyDescent="0.25">
      <c r="A6" s="39"/>
      <c r="B6" s="40"/>
      <c r="C6" s="41"/>
      <c r="D6" s="42"/>
      <c r="E6" s="41"/>
      <c r="F6" s="41"/>
      <c r="G6" s="42"/>
      <c r="H6" s="41"/>
      <c r="I6" s="41"/>
      <c r="J6" s="31"/>
    </row>
    <row r="7" spans="1:10" ht="20.25" x14ac:dyDescent="0.25">
      <c r="A7" s="43"/>
      <c r="B7" s="44"/>
      <c r="C7" s="45"/>
      <c r="D7" s="46"/>
      <c r="E7" s="45"/>
      <c r="F7" s="47"/>
      <c r="G7" s="46"/>
      <c r="H7" s="47"/>
      <c r="I7" s="48"/>
      <c r="J7" s="31"/>
    </row>
    <row r="8" spans="1:10" ht="31.5" x14ac:dyDescent="0.25">
      <c r="A8" s="49"/>
      <c r="B8" s="50" t="s">
        <v>18</v>
      </c>
      <c r="C8" s="51"/>
      <c r="D8" s="52"/>
      <c r="E8" s="51"/>
      <c r="F8" s="53"/>
      <c r="G8" s="52"/>
      <c r="H8" s="53"/>
      <c r="I8" s="54"/>
      <c r="J8" s="31"/>
    </row>
    <row r="9" spans="1:10" ht="90" x14ac:dyDescent="0.25">
      <c r="A9" s="55">
        <v>1</v>
      </c>
      <c r="B9" s="56" t="s">
        <v>51</v>
      </c>
      <c r="C9" s="91"/>
      <c r="D9" s="57"/>
      <c r="E9" s="73"/>
      <c r="F9" s="74"/>
      <c r="G9" s="57"/>
      <c r="H9" s="74"/>
      <c r="I9" s="56"/>
      <c r="J9" s="31" t="e">
        <f>CONCATENATE(IF(AND(D9="M",G9="M"),4,),IF(AND(D9="P",G9="P"),2,),IF(AND(D9="D",G9="D"),0,),IF(AND(D9="M",G9="P"),3,),IF(AND(D9="M",G9="D"),2,),IF(AND(D9="P",G9="M"),3,),IF(AND(D9="P",G9="D"),1,),IF(AND(D9="D",G9="M"),2,),IF(AND(D9="D",G9="P"),1,))+0</f>
        <v>#VALUE!</v>
      </c>
    </row>
    <row r="10" spans="1:10" ht="30" x14ac:dyDescent="0.25">
      <c r="A10" s="58">
        <v>2</v>
      </c>
      <c r="B10" s="59" t="s">
        <v>5</v>
      </c>
      <c r="C10" s="92"/>
      <c r="D10" s="57"/>
      <c r="E10" s="60"/>
      <c r="F10" s="61"/>
      <c r="G10" s="57"/>
      <c r="H10" s="61"/>
      <c r="I10" s="59"/>
      <c r="J10" s="31" t="e">
        <f t="shared" ref="J10:J57" si="0">CONCATENATE(IF(AND(D10="M",G10="M"),4,),IF(AND(D10="P",G10="P"),2,),IF(AND(D10="D",G10="D"),0,),IF(AND(D10="M",G10="P"),3,),IF(AND(D10="M",G10="D"),2,),IF(AND(D10="P",G10="M"),3,),IF(AND(D10="P",G10="D"),1,),IF(AND(D10="D",G10="M"),2,),IF(AND(D10="D",G10="P"),1,))+0</f>
        <v>#VALUE!</v>
      </c>
    </row>
    <row r="11" spans="1:10" ht="45" x14ac:dyDescent="0.25">
      <c r="A11" s="58">
        <v>3</v>
      </c>
      <c r="B11" s="59" t="s">
        <v>4</v>
      </c>
      <c r="C11" s="92"/>
      <c r="D11" s="57"/>
      <c r="E11" s="60"/>
      <c r="F11" s="61"/>
      <c r="G11" s="57"/>
      <c r="H11" s="61"/>
      <c r="I11" s="59"/>
      <c r="J11" s="31" t="e">
        <f t="shared" si="0"/>
        <v>#VALUE!</v>
      </c>
    </row>
    <row r="12" spans="1:10" ht="45" x14ac:dyDescent="0.25">
      <c r="A12" s="58">
        <v>4</v>
      </c>
      <c r="B12" s="59" t="s">
        <v>6</v>
      </c>
      <c r="C12" s="92"/>
      <c r="D12" s="57"/>
      <c r="E12" s="60"/>
      <c r="F12" s="61"/>
      <c r="G12" s="57"/>
      <c r="H12" s="61"/>
      <c r="I12" s="59"/>
      <c r="J12" s="31" t="e">
        <f t="shared" si="0"/>
        <v>#VALUE!</v>
      </c>
    </row>
    <row r="13" spans="1:10" ht="60" x14ac:dyDescent="0.25">
      <c r="A13" s="58">
        <v>5</v>
      </c>
      <c r="B13" s="62" t="s">
        <v>52</v>
      </c>
      <c r="C13" s="92"/>
      <c r="D13" s="57"/>
      <c r="E13" s="60"/>
      <c r="F13" s="61"/>
      <c r="G13" s="57"/>
      <c r="H13" s="61"/>
      <c r="I13" s="59"/>
      <c r="J13" s="31" t="e">
        <f t="shared" si="0"/>
        <v>#VALUE!</v>
      </c>
    </row>
    <row r="14" spans="1:10" ht="30" x14ac:dyDescent="0.25">
      <c r="A14" s="58">
        <v>6</v>
      </c>
      <c r="B14" s="59" t="s">
        <v>53</v>
      </c>
      <c r="C14" s="92"/>
      <c r="D14" s="57"/>
      <c r="E14" s="60"/>
      <c r="F14" s="61"/>
      <c r="G14" s="57"/>
      <c r="H14" s="61"/>
      <c r="I14" s="59"/>
      <c r="J14" s="31" t="e">
        <f t="shared" si="0"/>
        <v>#VALUE!</v>
      </c>
    </row>
    <row r="15" spans="1:10" ht="30" x14ac:dyDescent="0.25">
      <c r="A15" s="63">
        <v>7</v>
      </c>
      <c r="B15" s="64" t="s">
        <v>22</v>
      </c>
      <c r="C15" s="93"/>
      <c r="D15" s="57"/>
      <c r="E15" s="65"/>
      <c r="F15" s="66"/>
      <c r="G15" s="57"/>
      <c r="H15" s="66"/>
      <c r="I15" s="64"/>
      <c r="J15" s="31" t="e">
        <f t="shared" si="0"/>
        <v>#VALUE!</v>
      </c>
    </row>
    <row r="16" spans="1:10" ht="47.25" x14ac:dyDescent="0.25">
      <c r="A16" s="49"/>
      <c r="B16" s="67" t="s">
        <v>19</v>
      </c>
      <c r="C16" s="51"/>
      <c r="D16" s="68"/>
      <c r="E16" s="51"/>
      <c r="F16" s="69"/>
      <c r="G16" s="70"/>
      <c r="H16" s="69"/>
      <c r="I16" s="71"/>
      <c r="J16" s="31"/>
    </row>
    <row r="17" spans="1:10" ht="30" x14ac:dyDescent="0.25">
      <c r="A17" s="55">
        <v>8</v>
      </c>
      <c r="B17" s="72" t="s">
        <v>54</v>
      </c>
      <c r="C17" s="91"/>
      <c r="D17" s="57"/>
      <c r="E17" s="73"/>
      <c r="F17" s="74"/>
      <c r="G17" s="57"/>
      <c r="H17" s="74"/>
      <c r="I17" s="56"/>
      <c r="J17" s="31" t="e">
        <f t="shared" si="0"/>
        <v>#VALUE!</v>
      </c>
    </row>
    <row r="18" spans="1:10" ht="45" x14ac:dyDescent="0.25">
      <c r="A18" s="63">
        <v>9</v>
      </c>
      <c r="B18" s="75" t="s">
        <v>23</v>
      </c>
      <c r="C18" s="93"/>
      <c r="D18" s="57"/>
      <c r="E18" s="65"/>
      <c r="F18" s="66"/>
      <c r="G18" s="57"/>
      <c r="H18" s="66"/>
      <c r="I18" s="64"/>
      <c r="J18" s="31" t="e">
        <f t="shared" si="0"/>
        <v>#VALUE!</v>
      </c>
    </row>
    <row r="19" spans="1:10" ht="31.5" x14ac:dyDescent="0.25">
      <c r="A19" s="49"/>
      <c r="B19" s="67" t="s">
        <v>9</v>
      </c>
      <c r="C19" s="51"/>
      <c r="D19" s="70"/>
      <c r="E19" s="51"/>
      <c r="F19" s="76"/>
      <c r="G19" s="70"/>
      <c r="H19" s="76"/>
      <c r="I19" s="71"/>
      <c r="J19" s="31"/>
    </row>
    <row r="20" spans="1:10" ht="30" x14ac:dyDescent="0.25">
      <c r="A20" s="55">
        <v>10</v>
      </c>
      <c r="B20" s="72" t="s">
        <v>24</v>
      </c>
      <c r="C20" s="91"/>
      <c r="D20" s="57"/>
      <c r="E20" s="73"/>
      <c r="F20" s="74"/>
      <c r="G20" s="57"/>
      <c r="H20" s="74"/>
      <c r="I20" s="56"/>
      <c r="J20" s="31" t="e">
        <f t="shared" si="0"/>
        <v>#VALUE!</v>
      </c>
    </row>
    <row r="21" spans="1:10" ht="30" x14ac:dyDescent="0.25">
      <c r="A21" s="58">
        <v>11</v>
      </c>
      <c r="B21" s="59" t="s">
        <v>55</v>
      </c>
      <c r="C21" s="92"/>
      <c r="D21" s="57"/>
      <c r="E21" s="60"/>
      <c r="F21" s="61"/>
      <c r="G21" s="57"/>
      <c r="H21" s="61"/>
      <c r="I21" s="59"/>
      <c r="J21" s="31" t="e">
        <f t="shared" si="0"/>
        <v>#VALUE!</v>
      </c>
    </row>
    <row r="22" spans="1:10" ht="45" x14ac:dyDescent="0.25">
      <c r="A22" s="58">
        <v>12</v>
      </c>
      <c r="B22" s="59" t="s">
        <v>25</v>
      </c>
      <c r="C22" s="92"/>
      <c r="D22" s="57"/>
      <c r="E22" s="60"/>
      <c r="F22" s="61"/>
      <c r="G22" s="57"/>
      <c r="H22" s="61"/>
      <c r="I22" s="59"/>
      <c r="J22" s="31" t="e">
        <f t="shared" si="0"/>
        <v>#VALUE!</v>
      </c>
    </row>
    <row r="23" spans="1:10" ht="45" x14ac:dyDescent="0.25">
      <c r="A23" s="63">
        <v>13</v>
      </c>
      <c r="B23" s="64" t="s">
        <v>26</v>
      </c>
      <c r="C23" s="93"/>
      <c r="D23" s="57"/>
      <c r="E23" s="65"/>
      <c r="F23" s="66"/>
      <c r="G23" s="57"/>
      <c r="H23" s="66"/>
      <c r="I23" s="64"/>
      <c r="J23" s="31" t="e">
        <f t="shared" si="0"/>
        <v>#VALUE!</v>
      </c>
    </row>
    <row r="24" spans="1:10" ht="31.5" x14ac:dyDescent="0.25">
      <c r="A24" s="49"/>
      <c r="B24" s="67" t="s">
        <v>10</v>
      </c>
      <c r="C24" s="51"/>
      <c r="D24" s="70"/>
      <c r="E24" s="51"/>
      <c r="F24" s="76"/>
      <c r="G24" s="70"/>
      <c r="H24" s="76"/>
      <c r="I24" s="71"/>
      <c r="J24" s="31"/>
    </row>
    <row r="25" spans="1:10" ht="75" x14ac:dyDescent="0.25">
      <c r="A25" s="55">
        <v>14</v>
      </c>
      <c r="B25" s="56" t="s">
        <v>56</v>
      </c>
      <c r="C25" s="91"/>
      <c r="D25" s="57"/>
      <c r="E25" s="73"/>
      <c r="F25" s="74"/>
      <c r="G25" s="57"/>
      <c r="H25" s="74"/>
      <c r="I25" s="56"/>
      <c r="J25" s="31" t="e">
        <f t="shared" si="0"/>
        <v>#VALUE!</v>
      </c>
    </row>
    <row r="26" spans="1:10" ht="90" x14ac:dyDescent="0.25">
      <c r="A26" s="58">
        <v>15</v>
      </c>
      <c r="B26" s="59" t="s">
        <v>61</v>
      </c>
      <c r="C26" s="92"/>
      <c r="D26" s="57"/>
      <c r="E26" s="60"/>
      <c r="F26" s="61"/>
      <c r="G26" s="57"/>
      <c r="H26" s="61"/>
      <c r="I26" s="59"/>
      <c r="J26" s="31" t="e">
        <f t="shared" si="0"/>
        <v>#VALUE!</v>
      </c>
    </row>
    <row r="27" spans="1:10" ht="75" x14ac:dyDescent="0.25">
      <c r="A27" s="58">
        <v>16</v>
      </c>
      <c r="B27" s="62" t="s">
        <v>27</v>
      </c>
      <c r="C27" s="92"/>
      <c r="D27" s="57"/>
      <c r="E27" s="60"/>
      <c r="F27" s="61"/>
      <c r="G27" s="57"/>
      <c r="H27" s="61"/>
      <c r="I27" s="59"/>
      <c r="J27" s="31" t="e">
        <f t="shared" si="0"/>
        <v>#VALUE!</v>
      </c>
    </row>
    <row r="28" spans="1:10" ht="45" x14ac:dyDescent="0.25">
      <c r="A28" s="58">
        <v>17</v>
      </c>
      <c r="B28" s="59" t="s">
        <v>28</v>
      </c>
      <c r="C28" s="92"/>
      <c r="D28" s="57"/>
      <c r="E28" s="60"/>
      <c r="F28" s="61"/>
      <c r="G28" s="57"/>
      <c r="H28" s="61"/>
      <c r="I28" s="59"/>
      <c r="J28" s="31" t="e">
        <f t="shared" si="0"/>
        <v>#VALUE!</v>
      </c>
    </row>
    <row r="29" spans="1:10" ht="30" x14ac:dyDescent="0.25">
      <c r="A29" s="58">
        <v>18</v>
      </c>
      <c r="B29" s="59" t="s">
        <v>29</v>
      </c>
      <c r="C29" s="92"/>
      <c r="D29" s="57"/>
      <c r="E29" s="60"/>
      <c r="F29" s="61"/>
      <c r="G29" s="57"/>
      <c r="H29" s="61"/>
      <c r="I29" s="59"/>
      <c r="J29" s="31" t="e">
        <f t="shared" si="0"/>
        <v>#VALUE!</v>
      </c>
    </row>
    <row r="30" spans="1:10" ht="30" x14ac:dyDescent="0.25">
      <c r="A30" s="58">
        <v>19</v>
      </c>
      <c r="B30" s="59" t="s">
        <v>30</v>
      </c>
      <c r="C30" s="92"/>
      <c r="D30" s="57"/>
      <c r="E30" s="60"/>
      <c r="F30" s="61"/>
      <c r="G30" s="57"/>
      <c r="H30" s="61"/>
      <c r="I30" s="59"/>
      <c r="J30" s="31" t="e">
        <f t="shared" si="0"/>
        <v>#VALUE!</v>
      </c>
    </row>
    <row r="31" spans="1:10" ht="45" x14ac:dyDescent="0.25">
      <c r="A31" s="63">
        <v>20</v>
      </c>
      <c r="B31" s="75" t="s">
        <v>31</v>
      </c>
      <c r="C31" s="93"/>
      <c r="D31" s="57"/>
      <c r="E31" s="65"/>
      <c r="F31" s="66"/>
      <c r="G31" s="57"/>
      <c r="H31" s="66"/>
      <c r="I31" s="64"/>
      <c r="J31" s="31" t="e">
        <f t="shared" si="0"/>
        <v>#VALUE!</v>
      </c>
    </row>
    <row r="32" spans="1:10" ht="31.5" x14ac:dyDescent="0.25">
      <c r="A32" s="49"/>
      <c r="B32" s="67" t="s">
        <v>14</v>
      </c>
      <c r="C32" s="77"/>
      <c r="D32" s="70"/>
      <c r="E32" s="77"/>
      <c r="F32" s="76"/>
      <c r="G32" s="70"/>
      <c r="H32" s="76"/>
      <c r="I32" s="71"/>
      <c r="J32" s="31"/>
    </row>
    <row r="33" spans="1:10" ht="30" x14ac:dyDescent="0.25">
      <c r="A33" s="55">
        <v>21</v>
      </c>
      <c r="B33" s="56" t="s">
        <v>32</v>
      </c>
      <c r="C33" s="91"/>
      <c r="D33" s="57"/>
      <c r="E33" s="73"/>
      <c r="F33" s="74"/>
      <c r="G33" s="57"/>
      <c r="H33" s="74"/>
      <c r="I33" s="56"/>
      <c r="J33" s="31" t="e">
        <f t="shared" si="0"/>
        <v>#VALUE!</v>
      </c>
    </row>
    <row r="34" spans="1:10" ht="45" x14ac:dyDescent="0.25">
      <c r="A34" s="58">
        <v>22</v>
      </c>
      <c r="B34" s="59" t="s">
        <v>57</v>
      </c>
      <c r="C34" s="92"/>
      <c r="D34" s="57"/>
      <c r="E34" s="60"/>
      <c r="F34" s="61"/>
      <c r="G34" s="57"/>
      <c r="H34" s="61"/>
      <c r="I34" s="59"/>
      <c r="J34" s="31" t="e">
        <f t="shared" si="0"/>
        <v>#VALUE!</v>
      </c>
    </row>
    <row r="35" spans="1:10" ht="60" x14ac:dyDescent="0.25">
      <c r="A35" s="55">
        <v>23</v>
      </c>
      <c r="B35" s="78" t="s">
        <v>33</v>
      </c>
      <c r="C35" s="92"/>
      <c r="D35" s="57"/>
      <c r="E35" s="60"/>
      <c r="F35" s="61"/>
      <c r="G35" s="57"/>
      <c r="H35" s="61"/>
      <c r="I35" s="59"/>
      <c r="J35" s="31" t="e">
        <f t="shared" si="0"/>
        <v>#VALUE!</v>
      </c>
    </row>
    <row r="36" spans="1:10" ht="15.75" x14ac:dyDescent="0.25">
      <c r="A36" s="63">
        <v>24</v>
      </c>
      <c r="B36" s="64" t="s">
        <v>48</v>
      </c>
      <c r="C36" s="93"/>
      <c r="D36" s="57"/>
      <c r="E36" s="65"/>
      <c r="F36" s="66"/>
      <c r="G36" s="57"/>
      <c r="H36" s="66"/>
      <c r="I36" s="64"/>
      <c r="J36" s="31" t="e">
        <f t="shared" si="0"/>
        <v>#VALUE!</v>
      </c>
    </row>
    <row r="37" spans="1:10" ht="31.5" x14ac:dyDescent="0.25">
      <c r="A37" s="49"/>
      <c r="B37" s="67" t="s">
        <v>15</v>
      </c>
      <c r="C37" s="77"/>
      <c r="D37" s="70"/>
      <c r="E37" s="77"/>
      <c r="F37" s="76"/>
      <c r="G37" s="70"/>
      <c r="H37" s="76"/>
      <c r="I37" s="71"/>
      <c r="J37" s="31"/>
    </row>
    <row r="38" spans="1:10" ht="45" x14ac:dyDescent="0.25">
      <c r="A38" s="55">
        <v>25</v>
      </c>
      <c r="B38" s="56" t="s">
        <v>34</v>
      </c>
      <c r="C38" s="91"/>
      <c r="D38" s="57"/>
      <c r="E38" s="73"/>
      <c r="F38" s="74"/>
      <c r="G38" s="57"/>
      <c r="H38" s="74"/>
      <c r="I38" s="56"/>
      <c r="J38" s="31" t="e">
        <f t="shared" si="0"/>
        <v>#VALUE!</v>
      </c>
    </row>
    <row r="39" spans="1:10" ht="30" x14ac:dyDescent="0.25">
      <c r="A39" s="58">
        <v>26</v>
      </c>
      <c r="B39" s="59" t="s">
        <v>35</v>
      </c>
      <c r="C39" s="92"/>
      <c r="D39" s="57"/>
      <c r="E39" s="60"/>
      <c r="F39" s="61"/>
      <c r="G39" s="57"/>
      <c r="H39" s="61"/>
      <c r="I39" s="59"/>
      <c r="J39" s="31" t="e">
        <f t="shared" si="0"/>
        <v>#VALUE!</v>
      </c>
    </row>
    <row r="40" spans="1:10" ht="60" x14ac:dyDescent="0.25">
      <c r="A40" s="55">
        <v>27</v>
      </c>
      <c r="B40" s="59" t="s">
        <v>36</v>
      </c>
      <c r="C40" s="92"/>
      <c r="D40" s="57"/>
      <c r="E40" s="60"/>
      <c r="F40" s="61"/>
      <c r="G40" s="57"/>
      <c r="H40" s="61"/>
      <c r="I40" s="59"/>
      <c r="J40" s="31" t="e">
        <f t="shared" si="0"/>
        <v>#VALUE!</v>
      </c>
    </row>
    <row r="41" spans="1:10" ht="30" x14ac:dyDescent="0.25">
      <c r="A41" s="58">
        <v>28</v>
      </c>
      <c r="B41" s="59" t="s">
        <v>49</v>
      </c>
      <c r="C41" s="92"/>
      <c r="D41" s="57"/>
      <c r="E41" s="60"/>
      <c r="F41" s="61"/>
      <c r="G41" s="57"/>
      <c r="H41" s="61"/>
      <c r="I41" s="59"/>
      <c r="J41" s="31" t="e">
        <f t="shared" si="0"/>
        <v>#VALUE!</v>
      </c>
    </row>
    <row r="42" spans="1:10" ht="30" x14ac:dyDescent="0.25">
      <c r="A42" s="55">
        <v>29</v>
      </c>
      <c r="B42" s="59" t="s">
        <v>37</v>
      </c>
      <c r="C42" s="92"/>
      <c r="D42" s="57"/>
      <c r="E42" s="60"/>
      <c r="F42" s="61"/>
      <c r="G42" s="57"/>
      <c r="H42" s="61"/>
      <c r="I42" s="59"/>
      <c r="J42" s="31" t="e">
        <f t="shared" si="0"/>
        <v>#VALUE!</v>
      </c>
    </row>
    <row r="43" spans="1:10" ht="30" x14ac:dyDescent="0.25">
      <c r="A43" s="63">
        <v>30</v>
      </c>
      <c r="B43" s="64" t="s">
        <v>38</v>
      </c>
      <c r="C43" s="93"/>
      <c r="D43" s="57"/>
      <c r="E43" s="65"/>
      <c r="F43" s="66"/>
      <c r="G43" s="57"/>
      <c r="H43" s="66"/>
      <c r="I43" s="64"/>
      <c r="J43" s="31" t="e">
        <f t="shared" si="0"/>
        <v>#VALUE!</v>
      </c>
    </row>
    <row r="44" spans="1:10" ht="47.25" x14ac:dyDescent="0.25">
      <c r="A44" s="49"/>
      <c r="B44" s="67" t="s">
        <v>16</v>
      </c>
      <c r="C44" s="77"/>
      <c r="D44" s="70"/>
      <c r="E44" s="77"/>
      <c r="F44" s="76"/>
      <c r="G44" s="70"/>
      <c r="H44" s="76"/>
      <c r="I44" s="71"/>
      <c r="J44" s="31"/>
    </row>
    <row r="45" spans="1:10" ht="120" x14ac:dyDescent="0.25">
      <c r="A45" s="55">
        <v>31</v>
      </c>
      <c r="B45" s="56" t="s">
        <v>50</v>
      </c>
      <c r="C45" s="91"/>
      <c r="D45" s="57"/>
      <c r="E45" s="73"/>
      <c r="F45" s="74"/>
      <c r="G45" s="57"/>
      <c r="H45" s="74"/>
      <c r="I45" s="56"/>
      <c r="J45" s="31" t="e">
        <f t="shared" si="0"/>
        <v>#VALUE!</v>
      </c>
    </row>
    <row r="46" spans="1:10" ht="45" x14ac:dyDescent="0.25">
      <c r="A46" s="63">
        <v>32</v>
      </c>
      <c r="B46" s="64" t="s">
        <v>39</v>
      </c>
      <c r="C46" s="92"/>
      <c r="D46" s="57"/>
      <c r="E46" s="60"/>
      <c r="F46" s="61"/>
      <c r="G46" s="57"/>
      <c r="H46" s="61"/>
      <c r="I46" s="59"/>
      <c r="J46" s="31" t="e">
        <f t="shared" si="0"/>
        <v>#VALUE!</v>
      </c>
    </row>
    <row r="47" spans="1:10" ht="30" x14ac:dyDescent="0.25">
      <c r="A47" s="63">
        <v>33</v>
      </c>
      <c r="B47" s="64" t="s">
        <v>21</v>
      </c>
      <c r="C47" s="93"/>
      <c r="D47" s="57"/>
      <c r="E47" s="65"/>
      <c r="F47" s="66"/>
      <c r="G47" s="57"/>
      <c r="H47" s="66"/>
      <c r="I47" s="64"/>
      <c r="J47" s="31" t="e">
        <f t="shared" si="0"/>
        <v>#VALUE!</v>
      </c>
    </row>
    <row r="48" spans="1:10" ht="31.5" x14ac:dyDescent="0.25">
      <c r="A48" s="49"/>
      <c r="B48" s="67" t="s">
        <v>17</v>
      </c>
      <c r="C48" s="77"/>
      <c r="D48" s="70"/>
      <c r="E48" s="77"/>
      <c r="F48" s="76"/>
      <c r="G48" s="70"/>
      <c r="H48" s="76"/>
      <c r="I48" s="71"/>
      <c r="J48" s="31"/>
    </row>
    <row r="49" spans="1:10" ht="45" x14ac:dyDescent="0.25">
      <c r="A49" s="55">
        <v>34</v>
      </c>
      <c r="B49" s="56" t="s">
        <v>40</v>
      </c>
      <c r="C49" s="91"/>
      <c r="D49" s="57"/>
      <c r="E49" s="73"/>
      <c r="F49" s="74"/>
      <c r="G49" s="57"/>
      <c r="H49" s="74"/>
      <c r="I49" s="56"/>
      <c r="J49" s="31" t="e">
        <f t="shared" si="0"/>
        <v>#VALUE!</v>
      </c>
    </row>
    <row r="50" spans="1:10" ht="45" x14ac:dyDescent="0.25">
      <c r="A50" s="58">
        <v>35</v>
      </c>
      <c r="B50" s="59" t="s">
        <v>41</v>
      </c>
      <c r="C50" s="92"/>
      <c r="D50" s="57"/>
      <c r="E50" s="60"/>
      <c r="F50" s="61"/>
      <c r="G50" s="57"/>
      <c r="H50" s="61"/>
      <c r="I50" s="59"/>
      <c r="J50" s="31" t="e">
        <f t="shared" si="0"/>
        <v>#VALUE!</v>
      </c>
    </row>
    <row r="51" spans="1:10" ht="45" x14ac:dyDescent="0.25">
      <c r="A51" s="63">
        <v>36</v>
      </c>
      <c r="B51" s="64" t="s">
        <v>42</v>
      </c>
      <c r="C51" s="93"/>
      <c r="D51" s="57"/>
      <c r="E51" s="65"/>
      <c r="F51" s="66"/>
      <c r="G51" s="57"/>
      <c r="H51" s="66"/>
      <c r="I51" s="64"/>
      <c r="J51" s="31" t="e">
        <f>CONCATENATE(IF(AND(D51="M",G51="M"),4,),IF(AND(D51="P",G51="P"),2,),IF(AND(D51="D",G51="D"),0,),IF(AND(D51="M",G51="P"),3,),IF(AND(D51="M",G51="D"),2,),IF(AND(D51="P",G51="M"),3,),IF(AND(D51="P",G51="D"),1,),IF(AND(D51="D",G51="M"),2,),IF(AND(D51="D",G51="P"),1,))+0</f>
        <v>#VALUE!</v>
      </c>
    </row>
    <row r="52" spans="1:10" ht="15.75" x14ac:dyDescent="0.25">
      <c r="A52" s="49"/>
      <c r="B52" s="67" t="s">
        <v>64</v>
      </c>
      <c r="C52" s="77"/>
      <c r="D52" s="70"/>
      <c r="E52" s="77"/>
      <c r="F52" s="76"/>
      <c r="G52" s="70"/>
      <c r="H52" s="76"/>
      <c r="I52" s="71"/>
      <c r="J52" s="31"/>
    </row>
    <row r="53" spans="1:10" s="2" customFormat="1" ht="30" x14ac:dyDescent="0.25">
      <c r="A53" s="79">
        <v>37</v>
      </c>
      <c r="B53" s="72" t="s">
        <v>93</v>
      </c>
      <c r="C53" s="91"/>
      <c r="D53" s="57"/>
      <c r="E53" s="73"/>
      <c r="F53" s="74"/>
      <c r="G53" s="57"/>
      <c r="H53" s="74"/>
      <c r="I53" s="72"/>
      <c r="J53" s="31" t="e">
        <f t="shared" si="0"/>
        <v>#VALUE!</v>
      </c>
    </row>
    <row r="54" spans="1:10" ht="30" x14ac:dyDescent="0.25">
      <c r="A54" s="58">
        <v>38</v>
      </c>
      <c r="B54" s="62" t="s">
        <v>94</v>
      </c>
      <c r="C54" s="92"/>
      <c r="D54" s="80"/>
      <c r="E54" s="60"/>
      <c r="F54" s="61"/>
      <c r="G54" s="57"/>
      <c r="H54" s="61"/>
      <c r="I54" s="59"/>
      <c r="J54" s="31" t="e">
        <f t="shared" si="0"/>
        <v>#VALUE!</v>
      </c>
    </row>
    <row r="55" spans="1:10" ht="30" x14ac:dyDescent="0.25">
      <c r="A55" s="58">
        <v>39</v>
      </c>
      <c r="B55" s="62" t="s">
        <v>65</v>
      </c>
      <c r="C55" s="92"/>
      <c r="D55" s="80"/>
      <c r="E55" s="60"/>
      <c r="F55" s="61"/>
      <c r="G55" s="57"/>
      <c r="H55" s="61"/>
      <c r="I55" s="59"/>
      <c r="J55" s="31" t="e">
        <f t="shared" si="0"/>
        <v>#VALUE!</v>
      </c>
    </row>
    <row r="56" spans="1:10" ht="30" x14ac:dyDescent="0.25">
      <c r="A56" s="58">
        <v>40</v>
      </c>
      <c r="B56" s="62" t="s">
        <v>66</v>
      </c>
      <c r="C56" s="92"/>
      <c r="D56" s="80"/>
      <c r="E56" s="60"/>
      <c r="F56" s="61"/>
      <c r="G56" s="57"/>
      <c r="H56" s="61"/>
      <c r="I56" s="59"/>
      <c r="J56" s="31" t="e">
        <f t="shared" si="0"/>
        <v>#VALUE!</v>
      </c>
    </row>
    <row r="57" spans="1:10" ht="15.75" x14ac:dyDescent="0.25">
      <c r="A57" s="63">
        <v>41</v>
      </c>
      <c r="B57" s="75" t="s">
        <v>95</v>
      </c>
      <c r="C57" s="93"/>
      <c r="D57" s="81"/>
      <c r="E57" s="65"/>
      <c r="F57" s="66"/>
      <c r="G57" s="57"/>
      <c r="H57" s="66"/>
      <c r="I57" s="64"/>
      <c r="J57" s="31" t="e">
        <f t="shared" si="0"/>
        <v>#VALUE!</v>
      </c>
    </row>
    <row r="58" spans="1:10" s="2" customFormat="1" ht="15.75" x14ac:dyDescent="0.25">
      <c r="A58" s="49"/>
      <c r="B58" s="82"/>
      <c r="C58" s="53"/>
      <c r="D58" s="83"/>
      <c r="E58" s="53"/>
      <c r="F58" s="53"/>
      <c r="G58" s="83"/>
      <c r="H58" s="53"/>
      <c r="I58" s="54"/>
      <c r="J58" s="84"/>
    </row>
    <row r="59" spans="1:10" ht="15.75" x14ac:dyDescent="0.25">
      <c r="A59" s="31"/>
      <c r="B59" s="31"/>
      <c r="C59" s="31"/>
      <c r="D59" s="31"/>
      <c r="E59" s="31"/>
      <c r="F59" s="85"/>
      <c r="G59" s="85"/>
      <c r="H59" s="85"/>
      <c r="I59" s="31"/>
      <c r="J59" s="31"/>
    </row>
    <row r="60" spans="1:10" ht="15.75" x14ac:dyDescent="0.25">
      <c r="A60" s="31"/>
      <c r="B60" s="31"/>
      <c r="C60" s="31"/>
      <c r="D60" s="31"/>
      <c r="E60" s="31"/>
      <c r="F60" s="85"/>
      <c r="G60" s="85"/>
      <c r="H60" s="85"/>
      <c r="I60" s="31"/>
      <c r="J60" s="31"/>
    </row>
    <row r="61" spans="1:10" ht="15.75" hidden="1" x14ac:dyDescent="0.25">
      <c r="A61" s="86"/>
      <c r="B61" s="82"/>
      <c r="C61" s="53"/>
      <c r="D61" s="53"/>
      <c r="E61" s="53"/>
      <c r="F61" s="87"/>
      <c r="G61" s="88"/>
      <c r="H61" s="89" t="s">
        <v>109</v>
      </c>
      <c r="I61" s="90" t="e">
        <f>SUM(J9:J57)</f>
        <v>#VALUE!</v>
      </c>
      <c r="J61" s="31"/>
    </row>
  </sheetData>
  <mergeCells count="3">
    <mergeCell ref="B1:I1"/>
    <mergeCell ref="B2:I2"/>
    <mergeCell ref="B3:I3"/>
  </mergeCells>
  <pageMargins left="0.25" right="0.25" top="0.75" bottom="0.75" header="0.3" footer="0.3"/>
  <pageSetup paperSize="5"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D53:D57 D49:D51 D45:D47 D38:D43 D33:D36 D25:D31 D20:D23 D17:D18 D9:D15 G9:G15 G17:G18 G20:G23 G25:G31 G33:G36 G38:G43 G45:G47 G49:G51 G53:G57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B1" sqref="B1:I1"/>
    </sheetView>
  </sheetViews>
  <sheetFormatPr defaultRowHeight="15" x14ac:dyDescent="0.25"/>
  <cols>
    <col min="1" max="1" width="16" style="24"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1.7109375" hidden="1" customWidth="1"/>
  </cols>
  <sheetData>
    <row r="1" spans="1:10" ht="19.5" customHeight="1" x14ac:dyDescent="0.25">
      <c r="A1" s="95"/>
      <c r="B1" s="314" t="s">
        <v>118</v>
      </c>
      <c r="C1" s="315"/>
      <c r="D1" s="315"/>
      <c r="E1" s="315"/>
      <c r="F1" s="315"/>
      <c r="G1" s="315"/>
      <c r="H1" s="315"/>
      <c r="I1" s="315"/>
      <c r="J1" s="31"/>
    </row>
    <row r="2" spans="1:10" ht="100.5" customHeight="1" x14ac:dyDescent="0.25">
      <c r="A2" s="95"/>
      <c r="B2" s="316" t="s">
        <v>313</v>
      </c>
      <c r="C2" s="317"/>
      <c r="D2" s="317"/>
      <c r="E2" s="317"/>
      <c r="F2" s="317"/>
      <c r="G2" s="317"/>
      <c r="H2" s="317"/>
      <c r="I2" s="317"/>
      <c r="J2" s="31"/>
    </row>
    <row r="3" spans="1:10" ht="163.5" customHeight="1" x14ac:dyDescent="0.25">
      <c r="A3" s="95"/>
      <c r="B3" s="318" t="s">
        <v>257</v>
      </c>
      <c r="C3" s="319"/>
      <c r="D3" s="319"/>
      <c r="E3" s="319"/>
      <c r="F3" s="319"/>
      <c r="G3" s="319"/>
      <c r="H3" s="319"/>
      <c r="I3" s="319"/>
      <c r="J3" s="31"/>
    </row>
    <row r="4" spans="1:10" ht="15.75" x14ac:dyDescent="0.25">
      <c r="A4" s="96"/>
      <c r="B4" s="33"/>
      <c r="C4" s="30"/>
      <c r="D4" s="30"/>
      <c r="E4" s="30"/>
      <c r="F4" s="30"/>
      <c r="G4" s="30"/>
      <c r="H4" s="30"/>
      <c r="I4" s="30"/>
      <c r="J4" s="31"/>
    </row>
    <row r="5" spans="1:10" ht="30" x14ac:dyDescent="0.25">
      <c r="A5" s="34" t="s">
        <v>0</v>
      </c>
      <c r="B5" s="35" t="s">
        <v>90</v>
      </c>
      <c r="C5" s="36" t="s">
        <v>103</v>
      </c>
      <c r="D5" s="36" t="s">
        <v>99</v>
      </c>
      <c r="E5" s="37" t="s">
        <v>113</v>
      </c>
      <c r="F5" s="36" t="s">
        <v>104</v>
      </c>
      <c r="G5" s="36" t="s">
        <v>99</v>
      </c>
      <c r="H5" s="37" t="s">
        <v>113</v>
      </c>
      <c r="I5" s="38" t="s">
        <v>107</v>
      </c>
      <c r="J5" s="31"/>
    </row>
    <row r="6" spans="1:10" ht="20.25" x14ac:dyDescent="0.25">
      <c r="A6" s="97"/>
      <c r="B6" s="40"/>
      <c r="C6" s="41"/>
      <c r="D6" s="42"/>
      <c r="E6" s="41"/>
      <c r="F6" s="41"/>
      <c r="G6" s="41"/>
      <c r="H6" s="41"/>
      <c r="I6" s="41"/>
      <c r="J6" s="31"/>
    </row>
    <row r="7" spans="1:10" ht="20.25" x14ac:dyDescent="0.25">
      <c r="A7" s="98"/>
      <c r="B7" s="44"/>
      <c r="C7" s="99"/>
      <c r="D7" s="100"/>
      <c r="E7" s="99"/>
      <c r="F7" s="99"/>
      <c r="G7" s="99"/>
      <c r="H7" s="99"/>
      <c r="I7" s="101"/>
      <c r="J7" s="31"/>
    </row>
    <row r="8" spans="1:10" ht="75" x14ac:dyDescent="0.25">
      <c r="A8" s="58">
        <v>1</v>
      </c>
      <c r="B8" s="59" t="s">
        <v>96</v>
      </c>
      <c r="C8" s="92"/>
      <c r="D8" s="57"/>
      <c r="E8" s="232"/>
      <c r="F8" s="61"/>
      <c r="G8" s="57"/>
      <c r="H8" s="233"/>
      <c r="I8" s="102"/>
      <c r="J8" s="31" t="e">
        <f t="shared" ref="J8:J14" si="0">CONCATENATE(IF(AND(D8="M",G8="M"),4,),IF(AND(D8="P",G8="P"),2,),IF(AND(D8="D",G8="D"),0,),IF(AND(D8="M",G8="P"),3,),IF(AND(D8="M",G8="D"),2,),IF(AND(D8="P",G8="M"),3,),IF(AND(D8="P",G8="D"),1,),IF(AND(D8="D",G8="M"),2,),IF(AND(D8="D",G8="P"),1,))+0</f>
        <v>#VALUE!</v>
      </c>
    </row>
    <row r="9" spans="1:10" ht="45" x14ac:dyDescent="0.25">
      <c r="A9" s="58">
        <v>2</v>
      </c>
      <c r="B9" s="59" t="s">
        <v>46</v>
      </c>
      <c r="C9" s="94"/>
      <c r="D9" s="57"/>
      <c r="E9" s="60"/>
      <c r="F9" s="61"/>
      <c r="G9" s="57"/>
      <c r="H9" s="61"/>
      <c r="I9" s="59"/>
      <c r="J9" s="31" t="e">
        <f t="shared" si="0"/>
        <v>#VALUE!</v>
      </c>
    </row>
    <row r="10" spans="1:10" ht="90" x14ac:dyDescent="0.25">
      <c r="A10" s="58">
        <v>3</v>
      </c>
      <c r="B10" s="59" t="s">
        <v>11</v>
      </c>
      <c r="C10" s="92"/>
      <c r="D10" s="57"/>
      <c r="E10" s="60"/>
      <c r="F10" s="61"/>
      <c r="G10" s="57"/>
      <c r="H10" s="61"/>
      <c r="I10" s="59"/>
      <c r="J10" s="31" t="e">
        <f t="shared" si="0"/>
        <v>#VALUE!</v>
      </c>
    </row>
    <row r="11" spans="1:10" ht="60" x14ac:dyDescent="0.25">
      <c r="A11" s="58">
        <v>4</v>
      </c>
      <c r="B11" s="59" t="s">
        <v>3</v>
      </c>
      <c r="C11" s="92"/>
      <c r="D11" s="57"/>
      <c r="E11" s="60"/>
      <c r="F11" s="61"/>
      <c r="G11" s="57"/>
      <c r="H11" s="61"/>
      <c r="I11" s="59"/>
      <c r="J11" s="31" t="e">
        <f t="shared" si="0"/>
        <v>#VALUE!</v>
      </c>
    </row>
    <row r="12" spans="1:10" ht="45" x14ac:dyDescent="0.25">
      <c r="A12" s="58">
        <v>5</v>
      </c>
      <c r="B12" s="59" t="s">
        <v>12</v>
      </c>
      <c r="C12" s="92"/>
      <c r="D12" s="57"/>
      <c r="E12" s="60"/>
      <c r="F12" s="61"/>
      <c r="G12" s="57"/>
      <c r="H12" s="61"/>
      <c r="I12" s="59"/>
      <c r="J12" s="31" t="e">
        <f t="shared" si="0"/>
        <v>#VALUE!</v>
      </c>
    </row>
    <row r="13" spans="1:10" ht="30" x14ac:dyDescent="0.25">
      <c r="A13" s="58">
        <v>6</v>
      </c>
      <c r="B13" s="59" t="s">
        <v>47</v>
      </c>
      <c r="C13" s="92"/>
      <c r="D13" s="57"/>
      <c r="E13" s="60"/>
      <c r="F13" s="61"/>
      <c r="G13" s="57"/>
      <c r="H13" s="61"/>
      <c r="I13" s="59"/>
      <c r="J13" s="31" t="e">
        <f t="shared" si="0"/>
        <v>#VALUE!</v>
      </c>
    </row>
    <row r="14" spans="1:10" ht="60" x14ac:dyDescent="0.25">
      <c r="A14" s="63">
        <v>7</v>
      </c>
      <c r="B14" s="64" t="s">
        <v>13</v>
      </c>
      <c r="C14" s="93"/>
      <c r="D14" s="57"/>
      <c r="E14" s="65"/>
      <c r="F14" s="66"/>
      <c r="G14" s="57"/>
      <c r="H14" s="66"/>
      <c r="I14" s="64"/>
      <c r="J14" s="31" t="e">
        <f t="shared" si="0"/>
        <v>#VALUE!</v>
      </c>
    </row>
    <row r="15" spans="1:10" x14ac:dyDescent="0.25">
      <c r="A15" s="103"/>
      <c r="B15" s="104"/>
      <c r="C15" s="104"/>
      <c r="D15" s="105"/>
      <c r="E15" s="53"/>
      <c r="F15" s="53"/>
      <c r="G15" s="53"/>
      <c r="H15" s="53"/>
      <c r="I15" s="54"/>
      <c r="J15" s="31"/>
    </row>
    <row r="16" spans="1:10" x14ac:dyDescent="0.25">
      <c r="A16" s="106"/>
      <c r="B16" s="107"/>
      <c r="C16" s="108"/>
      <c r="D16" s="108"/>
      <c r="E16" s="108"/>
      <c r="F16" s="108"/>
      <c r="G16" s="108"/>
      <c r="H16" s="108"/>
      <c r="I16" s="108"/>
      <c r="J16" s="31"/>
    </row>
    <row r="17" spans="1:10" x14ac:dyDescent="0.25">
      <c r="A17" s="106"/>
      <c r="B17" s="108"/>
      <c r="C17" s="108"/>
      <c r="D17" s="108"/>
      <c r="E17" s="108"/>
      <c r="F17" s="108"/>
      <c r="G17" s="108"/>
      <c r="H17" s="108"/>
      <c r="I17" s="108"/>
      <c r="J17" s="31"/>
    </row>
    <row r="18" spans="1:10" ht="15.75" hidden="1" x14ac:dyDescent="0.25">
      <c r="A18" s="86"/>
      <c r="B18" s="82"/>
      <c r="C18" s="53"/>
      <c r="D18" s="53"/>
      <c r="E18" s="53"/>
      <c r="F18" s="320"/>
      <c r="G18" s="321"/>
      <c r="H18" s="89" t="s">
        <v>108</v>
      </c>
      <c r="I18" s="90" t="e">
        <f>SUM(J8:J14)</f>
        <v>#VALUE!</v>
      </c>
      <c r="J18" s="31"/>
    </row>
    <row r="19" spans="1:10" x14ac:dyDescent="0.25">
      <c r="A19" s="109"/>
      <c r="B19" s="31"/>
      <c r="C19" s="31"/>
      <c r="D19" s="31"/>
      <c r="E19" s="31"/>
      <c r="F19" s="31"/>
      <c r="G19" s="31"/>
      <c r="H19" s="31"/>
      <c r="I19" s="31"/>
      <c r="J19" s="31"/>
    </row>
  </sheetData>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1"/>
  <sheetViews>
    <sheetView zoomScaleNormal="100" workbookViewId="0">
      <selection activeCell="C1" sqref="C1:N1"/>
    </sheetView>
  </sheetViews>
  <sheetFormatPr defaultRowHeight="15.75" x14ac:dyDescent="0.25"/>
  <cols>
    <col min="1" max="1" width="14.140625" style="215" customWidth="1"/>
    <col min="2" max="2" width="12.7109375" style="215" customWidth="1"/>
    <col min="3" max="3" width="90.7109375" style="216" customWidth="1"/>
    <col min="4" max="4" width="26.85546875" style="31" customWidth="1"/>
    <col min="5" max="5" width="18.28515625" style="31" customWidth="1"/>
    <col min="6" max="6" width="41.5703125" style="31" customWidth="1"/>
    <col min="7" max="7" width="30.28515625" style="31" customWidth="1"/>
    <col min="8" max="8" width="16.42578125" style="31" customWidth="1"/>
    <col min="9" max="9" width="39.5703125" style="31" customWidth="1"/>
    <col min="10" max="10" width="14.7109375" style="31" customWidth="1"/>
    <col min="11" max="11" width="19.7109375" style="31" customWidth="1"/>
    <col min="12" max="12" width="17" style="31" customWidth="1"/>
    <col min="13" max="13" width="28.5703125" style="31" customWidth="1"/>
    <col min="14" max="16" width="20.140625" style="31" customWidth="1"/>
    <col min="17" max="17" width="28.7109375" style="31" customWidth="1"/>
    <col min="18" max="21" width="17.28515625" style="31" customWidth="1"/>
    <col min="22" max="22" width="25" style="31" customWidth="1"/>
    <col min="23" max="23" width="25" style="31" hidden="1" customWidth="1"/>
    <col min="24" max="24" width="19.140625" style="31" hidden="1" customWidth="1"/>
    <col min="25" max="25" width="9.140625" style="31" hidden="1" customWidth="1"/>
    <col min="26" max="26" width="19.28515625" style="31" hidden="1" customWidth="1"/>
    <col min="27" max="28" width="14.7109375" style="31" hidden="1" customWidth="1"/>
    <col min="29" max="29" width="17.5703125" style="31" hidden="1" customWidth="1"/>
    <col min="30" max="30" width="18" style="31" hidden="1" customWidth="1"/>
    <col min="31" max="31" width="14.7109375" style="31" hidden="1" customWidth="1"/>
    <col min="32" max="32" width="9.140625" style="31" hidden="1" customWidth="1"/>
    <col min="33" max="16384" width="9.140625" style="31"/>
  </cols>
  <sheetData>
    <row r="1" spans="1:31" ht="22.5" customHeight="1" x14ac:dyDescent="0.25">
      <c r="A1" s="32"/>
      <c r="B1" s="32"/>
      <c r="C1" s="342" t="s">
        <v>117</v>
      </c>
      <c r="D1" s="342"/>
      <c r="E1" s="342"/>
      <c r="F1" s="342"/>
      <c r="G1" s="342"/>
      <c r="H1" s="342"/>
      <c r="I1" s="342"/>
      <c r="J1" s="342"/>
      <c r="K1" s="342"/>
      <c r="L1" s="342"/>
      <c r="M1" s="342"/>
      <c r="N1" s="342"/>
      <c r="O1" s="235"/>
      <c r="P1" s="235"/>
      <c r="Q1" s="235"/>
      <c r="R1" s="235"/>
      <c r="S1" s="235"/>
      <c r="T1" s="235"/>
      <c r="U1" s="235"/>
      <c r="V1" s="110"/>
      <c r="W1" s="111"/>
      <c r="X1" s="111"/>
      <c r="Y1" s="111"/>
    </row>
    <row r="2" spans="1:31" ht="122.25" customHeight="1" x14ac:dyDescent="0.25">
      <c r="A2" s="32"/>
      <c r="B2" s="32"/>
      <c r="C2" s="345" t="s">
        <v>315</v>
      </c>
      <c r="D2" s="345"/>
      <c r="E2" s="345"/>
      <c r="F2" s="345"/>
      <c r="G2" s="345"/>
      <c r="H2" s="345"/>
      <c r="I2" s="345"/>
      <c r="J2" s="345"/>
      <c r="K2" s="345"/>
      <c r="L2" s="253"/>
      <c r="M2" s="253"/>
      <c r="N2" s="253"/>
      <c r="O2" s="253"/>
      <c r="P2" s="253"/>
      <c r="Q2" s="253"/>
      <c r="R2" s="112"/>
      <c r="S2" s="112"/>
      <c r="T2" s="112"/>
      <c r="U2" s="112"/>
      <c r="V2" s="113"/>
      <c r="W2" s="114"/>
      <c r="X2" s="114"/>
      <c r="Y2" s="114"/>
    </row>
    <row r="3" spans="1:31" ht="168" customHeight="1" x14ac:dyDescent="0.25">
      <c r="A3" s="32"/>
      <c r="B3" s="32"/>
      <c r="C3" s="346" t="s">
        <v>314</v>
      </c>
      <c r="D3" s="346"/>
      <c r="E3" s="346"/>
      <c r="F3" s="346"/>
      <c r="G3" s="346"/>
      <c r="H3" s="346"/>
      <c r="I3" s="346"/>
      <c r="J3" s="346"/>
      <c r="K3" s="346"/>
      <c r="L3" s="254"/>
      <c r="M3" s="254"/>
      <c r="N3" s="254"/>
      <c r="O3" s="254"/>
      <c r="P3" s="254"/>
      <c r="Q3" s="254"/>
      <c r="R3" s="234"/>
      <c r="S3" s="234"/>
      <c r="T3" s="234"/>
      <c r="U3" s="234"/>
      <c r="V3" s="115"/>
      <c r="W3" s="114"/>
      <c r="X3" s="114"/>
      <c r="Y3" s="114"/>
    </row>
    <row r="4" spans="1:31" ht="262.5" customHeight="1" x14ac:dyDescent="0.25">
      <c r="A4" s="32"/>
      <c r="B4" s="32"/>
      <c r="C4" s="327" t="s">
        <v>262</v>
      </c>
      <c r="D4" s="327"/>
      <c r="E4" s="327"/>
      <c r="F4" s="327"/>
      <c r="G4" s="327"/>
      <c r="H4" s="327"/>
      <c r="I4" s="327"/>
      <c r="J4" s="327"/>
      <c r="K4" s="327"/>
      <c r="L4" s="327"/>
      <c r="M4" s="327"/>
      <c r="N4" s="327"/>
      <c r="O4" s="327"/>
      <c r="P4" s="327"/>
      <c r="Q4" s="327"/>
      <c r="R4" s="327"/>
      <c r="S4" s="234"/>
      <c r="T4" s="234"/>
      <c r="U4" s="234"/>
      <c r="V4" s="115"/>
      <c r="W4" s="114"/>
      <c r="X4" s="114"/>
      <c r="Y4" s="114"/>
    </row>
    <row r="5" spans="1:31" x14ac:dyDescent="0.25">
      <c r="A5" s="32"/>
      <c r="B5" s="32"/>
      <c r="C5" s="33"/>
      <c r="D5" s="30"/>
      <c r="E5" s="116"/>
      <c r="F5" s="30"/>
      <c r="G5" s="116"/>
      <c r="H5" s="116"/>
      <c r="I5" s="116"/>
      <c r="J5" s="30"/>
      <c r="K5" s="30"/>
      <c r="L5" s="30"/>
      <c r="M5" s="30"/>
      <c r="N5" s="30"/>
      <c r="O5" s="30"/>
      <c r="P5" s="30"/>
      <c r="Q5" s="30"/>
      <c r="R5" s="117"/>
      <c r="S5" s="117"/>
      <c r="T5" s="117"/>
      <c r="U5" s="117"/>
      <c r="V5" s="30"/>
    </row>
    <row r="6" spans="1:31" ht="42.75" customHeight="1" x14ac:dyDescent="0.25">
      <c r="A6" s="34" t="s">
        <v>8</v>
      </c>
      <c r="B6" s="34" t="s">
        <v>1</v>
      </c>
      <c r="C6" s="118" t="s">
        <v>316</v>
      </c>
      <c r="D6" s="239" t="s">
        <v>105</v>
      </c>
      <c r="E6" s="239" t="s">
        <v>99</v>
      </c>
      <c r="F6" s="37" t="s">
        <v>113</v>
      </c>
      <c r="G6" s="239" t="s">
        <v>106</v>
      </c>
      <c r="H6" s="239" t="s">
        <v>99</v>
      </c>
      <c r="I6" s="37" t="s">
        <v>113</v>
      </c>
      <c r="J6" s="328" t="s">
        <v>7</v>
      </c>
      <c r="K6" s="329"/>
      <c r="L6" s="329"/>
      <c r="M6" s="329"/>
      <c r="N6" s="329"/>
      <c r="O6" s="329"/>
      <c r="P6" s="329"/>
      <c r="Q6" s="330"/>
      <c r="R6" s="328" t="s">
        <v>129</v>
      </c>
      <c r="S6" s="329"/>
      <c r="T6" s="329"/>
      <c r="U6" s="330"/>
      <c r="V6" s="38" t="s">
        <v>107</v>
      </c>
      <c r="W6" s="119" t="s">
        <v>229</v>
      </c>
      <c r="X6" s="119" t="s">
        <v>230</v>
      </c>
    </row>
    <row r="7" spans="1:31" ht="23.25" customHeight="1" x14ac:dyDescent="0.25">
      <c r="A7" s="39" t="s">
        <v>130</v>
      </c>
      <c r="B7" s="120"/>
      <c r="C7" s="40"/>
      <c r="D7" s="41"/>
      <c r="E7" s="42"/>
      <c r="F7" s="41"/>
      <c r="G7" s="42"/>
      <c r="H7" s="42"/>
      <c r="I7" s="42"/>
      <c r="J7" s="121"/>
      <c r="K7" s="121"/>
      <c r="L7" s="121"/>
      <c r="M7" s="121"/>
      <c r="N7" s="121"/>
      <c r="O7" s="121"/>
      <c r="P7" s="121"/>
      <c r="Q7" s="121"/>
      <c r="R7" s="117"/>
      <c r="S7" s="117"/>
      <c r="T7" s="117"/>
      <c r="U7" s="122"/>
      <c r="V7" s="117"/>
      <c r="W7" s="117"/>
      <c r="X7" s="117"/>
      <c r="Z7" s="326" t="s">
        <v>231</v>
      </c>
      <c r="AA7" s="326"/>
      <c r="AB7" s="326"/>
      <c r="AC7" s="326"/>
      <c r="AD7" s="326"/>
      <c r="AE7" s="326"/>
    </row>
    <row r="8" spans="1:31" ht="31.5" customHeight="1" x14ac:dyDescent="0.25">
      <c r="A8" s="43"/>
      <c r="B8" s="123"/>
      <c r="C8" s="124" t="s">
        <v>260</v>
      </c>
      <c r="D8" s="124"/>
      <c r="E8" s="100"/>
      <c r="F8" s="99"/>
      <c r="G8" s="46"/>
      <c r="H8" s="100"/>
      <c r="I8" s="46"/>
      <c r="J8" s="125" t="s">
        <v>62</v>
      </c>
      <c r="K8" s="126" t="s">
        <v>92</v>
      </c>
      <c r="L8" s="127" t="s">
        <v>99</v>
      </c>
      <c r="M8" s="128" t="s">
        <v>63</v>
      </c>
      <c r="N8" s="125" t="s">
        <v>62</v>
      </c>
      <c r="O8" s="128" t="s">
        <v>128</v>
      </c>
      <c r="P8" s="127" t="s">
        <v>99</v>
      </c>
      <c r="Q8" s="128" t="s">
        <v>63</v>
      </c>
      <c r="R8" s="239" t="s">
        <v>43</v>
      </c>
      <c r="S8" s="239" t="s">
        <v>131</v>
      </c>
      <c r="T8" s="37" t="s">
        <v>45</v>
      </c>
      <c r="U8" s="37" t="s">
        <v>44</v>
      </c>
      <c r="V8" s="101"/>
      <c r="W8" s="129"/>
      <c r="X8" s="129"/>
      <c r="Z8" s="130" t="s">
        <v>232</v>
      </c>
      <c r="AA8" s="130" t="s">
        <v>233</v>
      </c>
      <c r="AB8" s="130" t="s">
        <v>234</v>
      </c>
      <c r="AC8" s="130" t="s">
        <v>258</v>
      </c>
      <c r="AD8" s="130" t="s">
        <v>233</v>
      </c>
      <c r="AE8" s="130" t="s">
        <v>234</v>
      </c>
    </row>
    <row r="9" spans="1:31" ht="64.5" x14ac:dyDescent="0.25">
      <c r="A9" s="131">
        <v>1</v>
      </c>
      <c r="B9" s="132" t="s">
        <v>132</v>
      </c>
      <c r="C9" s="133" t="s">
        <v>133</v>
      </c>
      <c r="D9" s="92"/>
      <c r="E9" s="80"/>
      <c r="F9" s="134"/>
      <c r="G9" s="135"/>
      <c r="H9" s="80"/>
      <c r="I9" s="135"/>
      <c r="J9" s="136"/>
      <c r="K9" s="228"/>
      <c r="L9" s="81"/>
      <c r="M9" s="338"/>
      <c r="N9" s="137"/>
      <c r="O9" s="259"/>
      <c r="P9" s="81"/>
      <c r="Q9" s="334"/>
      <c r="R9" s="138"/>
      <c r="S9" s="138"/>
      <c r="T9" s="258"/>
      <c r="U9" s="324"/>
      <c r="V9" s="257"/>
      <c r="W9" s="139" t="e">
        <f>CONCATENATE(IF(AND(E9="M",H9="M"),2.5873,),IF(AND(E9="P",H9="P"),1.9405,),IF(AND(E9="D",H9="D"),0,),IF(AND(E9="M",H9="P"),1.9405,),IF(AND(E9="M",H9="D"),1.2937,),IF(AND(E9="P",H9="M"),1.9405,),IF(AND(E9="P",H9="D"),0.6468,),IF(AND(E9="D",H9="M"),1.2937,),IF(AND(E9="D",H9="P"),0.6468,))+0</f>
        <v>#VALUE!</v>
      </c>
      <c r="Y9" s="140"/>
      <c r="Z9" s="141" t="s">
        <v>235</v>
      </c>
      <c r="AA9" s="141">
        <f>COUNTIFS(J9:J92,1,L9:L92,"M")</f>
        <v>0</v>
      </c>
      <c r="AB9" s="141">
        <f>IF(AA9&gt;=1,1,0)</f>
        <v>0</v>
      </c>
      <c r="AC9" s="141" t="s">
        <v>235</v>
      </c>
      <c r="AD9" s="141">
        <f>COUNTIFS(N9:N92,1,P9:P92,"M")</f>
        <v>0</v>
      </c>
      <c r="AE9" s="141">
        <f>IF(AD9&gt;=1,1,0)</f>
        <v>0</v>
      </c>
    </row>
    <row r="10" spans="1:31" x14ac:dyDescent="0.25">
      <c r="A10" s="131">
        <v>2</v>
      </c>
      <c r="B10" s="132" t="s">
        <v>134</v>
      </c>
      <c r="C10" s="142" t="s">
        <v>135</v>
      </c>
      <c r="D10" s="92"/>
      <c r="E10" s="80"/>
      <c r="F10" s="134"/>
      <c r="G10" s="135"/>
      <c r="H10" s="80"/>
      <c r="I10" s="135"/>
      <c r="J10" s="136"/>
      <c r="K10" s="229"/>
      <c r="L10" s="170"/>
      <c r="M10" s="339"/>
      <c r="N10" s="137"/>
      <c r="O10" s="231"/>
      <c r="P10" s="170"/>
      <c r="Q10" s="335"/>
      <c r="R10" s="138"/>
      <c r="S10" s="138"/>
      <c r="T10" s="258"/>
      <c r="U10" s="341"/>
      <c r="V10" s="257"/>
      <c r="W10" s="139" t="e">
        <f t="shared" ref="W10:W15" si="0">CONCATENATE(IF(AND(E10="M",H10="M"),2.5873,),IF(AND(E10="P",H10="P"),1.9405,),IF(AND(E10="D",H10="D"),0,),IF(AND(E10="M",H10="P"),1.9405,),IF(AND(E10="M",H10="D"),1.2937,),IF(AND(E10="P",H10="M"),1.9405,),IF(AND(E10="P",H10="D"),0.6468,),IF(AND(E10="D",H10="M"),1.2937,),IF(AND(E10="D",H10="P"),0.6468,))+0</f>
        <v>#VALUE!</v>
      </c>
      <c r="Y10" s="140"/>
      <c r="Z10" s="141" t="s">
        <v>236</v>
      </c>
      <c r="AA10" s="141">
        <f>COUNTIFS(J9:J92,2,L9:L92,"M")</f>
        <v>0</v>
      </c>
      <c r="AB10" s="141">
        <f t="shared" ref="AB10:AB16" si="1">IF(AA10&gt;=1,1,0)</f>
        <v>0</v>
      </c>
      <c r="AC10" s="141" t="s">
        <v>236</v>
      </c>
      <c r="AD10" s="141">
        <f>COUNTIFS(N9:N92,2,P9:P92,"M")</f>
        <v>0</v>
      </c>
      <c r="AE10" s="141">
        <f t="shared" ref="AE10:AE16" si="2">IF(AD10&gt;=1,1,0)</f>
        <v>0</v>
      </c>
    </row>
    <row r="11" spans="1:31" ht="45" x14ac:dyDescent="0.25">
      <c r="A11" s="143">
        <v>3</v>
      </c>
      <c r="B11" s="132" t="s">
        <v>136</v>
      </c>
      <c r="C11" s="144" t="s">
        <v>137</v>
      </c>
      <c r="D11" s="92"/>
      <c r="E11" s="80"/>
      <c r="F11" s="60"/>
      <c r="G11" s="145"/>
      <c r="H11" s="80"/>
      <c r="I11" s="145"/>
      <c r="J11" s="136"/>
      <c r="K11" s="229"/>
      <c r="L11" s="170"/>
      <c r="M11" s="339"/>
      <c r="N11" s="137"/>
      <c r="O11" s="231"/>
      <c r="P11" s="170"/>
      <c r="Q11" s="335"/>
      <c r="R11" s="146"/>
      <c r="S11" s="147"/>
      <c r="T11" s="148"/>
      <c r="U11" s="341"/>
      <c r="V11" s="149"/>
      <c r="W11" s="139" t="e">
        <f t="shared" si="0"/>
        <v>#VALUE!</v>
      </c>
      <c r="Z11" s="141" t="s">
        <v>237</v>
      </c>
      <c r="AA11" s="141">
        <f>COUNTIFS(J9:J92,3,L9:L92,"M")</f>
        <v>0</v>
      </c>
      <c r="AB11" s="141">
        <f t="shared" si="1"/>
        <v>0</v>
      </c>
      <c r="AC11" s="141" t="s">
        <v>237</v>
      </c>
      <c r="AD11" s="141">
        <f>COUNTIFS(N9:N92,3,P9:P92,"M")</f>
        <v>0</v>
      </c>
      <c r="AE11" s="141">
        <f t="shared" si="2"/>
        <v>0</v>
      </c>
    </row>
    <row r="12" spans="1:31" ht="30" x14ac:dyDescent="0.25">
      <c r="A12" s="131">
        <v>4</v>
      </c>
      <c r="B12" s="132" t="s">
        <v>138</v>
      </c>
      <c r="C12" s="142" t="s">
        <v>139</v>
      </c>
      <c r="D12" s="92"/>
      <c r="E12" s="80"/>
      <c r="F12" s="134"/>
      <c r="G12" s="135"/>
      <c r="H12" s="80"/>
      <c r="I12" s="135"/>
      <c r="J12" s="136"/>
      <c r="K12" s="229"/>
      <c r="L12" s="170"/>
      <c r="M12" s="339"/>
      <c r="N12" s="137"/>
      <c r="O12" s="231"/>
      <c r="P12" s="170"/>
      <c r="Q12" s="335"/>
      <c r="R12" s="138"/>
      <c r="S12" s="138"/>
      <c r="T12" s="258"/>
      <c r="U12" s="341"/>
      <c r="V12" s="257"/>
      <c r="W12" s="139" t="e">
        <f t="shared" si="0"/>
        <v>#VALUE!</v>
      </c>
      <c r="Y12" s="140"/>
      <c r="Z12" s="141" t="s">
        <v>238</v>
      </c>
      <c r="AA12" s="141">
        <f>COUNTIFS(J9:J92,4,L9:L92,"M")</f>
        <v>0</v>
      </c>
      <c r="AB12" s="141">
        <f t="shared" si="1"/>
        <v>0</v>
      </c>
      <c r="AC12" s="141" t="s">
        <v>238</v>
      </c>
      <c r="AD12" s="141">
        <f>COUNTIFS(N9:N92,4,P9:P92,"M")</f>
        <v>0</v>
      </c>
      <c r="AE12" s="141">
        <f t="shared" si="2"/>
        <v>0</v>
      </c>
    </row>
    <row r="13" spans="1:31" ht="45" x14ac:dyDescent="0.25">
      <c r="A13" s="143">
        <v>5</v>
      </c>
      <c r="B13" s="132" t="s">
        <v>140</v>
      </c>
      <c r="C13" s="144" t="s">
        <v>141</v>
      </c>
      <c r="D13" s="92"/>
      <c r="E13" s="80"/>
      <c r="F13" s="60"/>
      <c r="G13" s="145"/>
      <c r="H13" s="80"/>
      <c r="I13" s="145"/>
      <c r="J13" s="136"/>
      <c r="K13" s="229"/>
      <c r="L13" s="170"/>
      <c r="M13" s="339"/>
      <c r="N13" s="137"/>
      <c r="O13" s="231"/>
      <c r="P13" s="170"/>
      <c r="Q13" s="335"/>
      <c r="R13" s="146"/>
      <c r="S13" s="147"/>
      <c r="T13" s="148"/>
      <c r="U13" s="341"/>
      <c r="V13" s="149"/>
      <c r="W13" s="139" t="e">
        <f t="shared" si="0"/>
        <v>#VALUE!</v>
      </c>
      <c r="Z13" s="141" t="s">
        <v>239</v>
      </c>
      <c r="AA13" s="141">
        <f>COUNTIFS(J9:J92,5,L9:L92,"M")</f>
        <v>0</v>
      </c>
      <c r="AB13" s="141">
        <f t="shared" si="1"/>
        <v>0</v>
      </c>
      <c r="AC13" s="141" t="s">
        <v>239</v>
      </c>
      <c r="AD13" s="141">
        <f>COUNTIFS(N9:N92,5,P9:P92,"M")</f>
        <v>0</v>
      </c>
      <c r="AE13" s="141">
        <f t="shared" si="2"/>
        <v>0</v>
      </c>
    </row>
    <row r="14" spans="1:31" ht="30" x14ac:dyDescent="0.25">
      <c r="A14" s="131">
        <v>6</v>
      </c>
      <c r="B14" s="132" t="s">
        <v>142</v>
      </c>
      <c r="C14" s="142" t="s">
        <v>143</v>
      </c>
      <c r="D14" s="92"/>
      <c r="E14" s="80"/>
      <c r="F14" s="134"/>
      <c r="G14" s="135"/>
      <c r="H14" s="80"/>
      <c r="I14" s="135"/>
      <c r="J14" s="136"/>
      <c r="K14" s="229"/>
      <c r="L14" s="170"/>
      <c r="M14" s="339"/>
      <c r="N14" s="137"/>
      <c r="O14" s="231"/>
      <c r="P14" s="170"/>
      <c r="Q14" s="335"/>
      <c r="R14" s="138"/>
      <c r="S14" s="138"/>
      <c r="T14" s="258"/>
      <c r="U14" s="341"/>
      <c r="V14" s="257"/>
      <c r="W14" s="139" t="e">
        <f t="shared" si="0"/>
        <v>#VALUE!</v>
      </c>
      <c r="Y14" s="140"/>
      <c r="Z14" s="141" t="s">
        <v>240</v>
      </c>
      <c r="AA14" s="141">
        <f>COUNTIFS(J9:J92,6,L9:L92,"M")</f>
        <v>0</v>
      </c>
      <c r="AB14" s="141">
        <f t="shared" si="1"/>
        <v>0</v>
      </c>
      <c r="AC14" s="141" t="s">
        <v>240</v>
      </c>
      <c r="AD14" s="141">
        <f>COUNTIFS(N9:N92,6,P9:P92,"M")</f>
        <v>0</v>
      </c>
      <c r="AE14" s="141">
        <f t="shared" si="2"/>
        <v>0</v>
      </c>
    </row>
    <row r="15" spans="1:31" ht="45" x14ac:dyDescent="0.25">
      <c r="A15" s="143">
        <v>7</v>
      </c>
      <c r="B15" s="132" t="s">
        <v>144</v>
      </c>
      <c r="C15" s="150" t="s">
        <v>261</v>
      </c>
      <c r="D15" s="92"/>
      <c r="E15" s="80"/>
      <c r="F15" s="60"/>
      <c r="G15" s="145"/>
      <c r="H15" s="80"/>
      <c r="I15" s="145"/>
      <c r="J15" s="219"/>
      <c r="K15" s="229"/>
      <c r="L15" s="57"/>
      <c r="M15" s="339"/>
      <c r="N15" s="137"/>
      <c r="O15" s="231"/>
      <c r="P15" s="57"/>
      <c r="Q15" s="335"/>
      <c r="R15" s="146"/>
      <c r="S15" s="147"/>
      <c r="T15" s="148"/>
      <c r="U15" s="325"/>
      <c r="V15" s="149"/>
      <c r="W15" s="139" t="e">
        <f t="shared" si="0"/>
        <v>#VALUE!</v>
      </c>
      <c r="Z15" s="141" t="s">
        <v>241</v>
      </c>
      <c r="AA15" s="141">
        <f>COUNTIFS(J9:J92,7,L9:L92,"M")</f>
        <v>0</v>
      </c>
      <c r="AB15" s="141">
        <f t="shared" si="1"/>
        <v>0</v>
      </c>
      <c r="AC15" s="141" t="s">
        <v>241</v>
      </c>
      <c r="AD15" s="141">
        <f>COUNTIFS(N9:N92,7,P9:P92,"M")</f>
        <v>0</v>
      </c>
      <c r="AE15" s="141">
        <f t="shared" si="2"/>
        <v>0</v>
      </c>
    </row>
    <row r="16" spans="1:31" ht="20.25" x14ac:dyDescent="0.25">
      <c r="A16" s="151" t="s">
        <v>145</v>
      </c>
      <c r="B16" s="152"/>
      <c r="C16" s="153"/>
      <c r="D16" s="261"/>
      <c r="E16" s="262"/>
      <c r="F16" s="263"/>
      <c r="G16" s="263"/>
      <c r="H16" s="262"/>
      <c r="I16" s="263"/>
      <c r="J16" s="264"/>
      <c r="K16" s="265"/>
      <c r="L16" s="266"/>
      <c r="M16" s="264"/>
      <c r="N16" s="264"/>
      <c r="O16" s="264"/>
      <c r="P16" s="266"/>
      <c r="Q16" s="264"/>
      <c r="R16" s="267"/>
      <c r="S16" s="267"/>
      <c r="T16" s="267"/>
      <c r="U16" s="268"/>
      <c r="V16" s="267"/>
      <c r="Z16" s="141" t="s">
        <v>242</v>
      </c>
      <c r="AA16" s="141">
        <f>COUNTIFS(J9:J92,8,L9:L92,"M")</f>
        <v>0</v>
      </c>
      <c r="AB16" s="141">
        <f t="shared" si="1"/>
        <v>0</v>
      </c>
      <c r="AC16" s="141" t="s">
        <v>242</v>
      </c>
      <c r="AD16" s="141">
        <f>COUNTIFS(N9:N92,8,P9:P92,"M")</f>
        <v>0</v>
      </c>
      <c r="AE16" s="141">
        <f t="shared" si="2"/>
        <v>0</v>
      </c>
    </row>
    <row r="17" spans="1:23" ht="20.25" x14ac:dyDescent="0.25">
      <c r="A17" s="154"/>
      <c r="B17" s="155"/>
      <c r="C17" s="156" t="s">
        <v>146</v>
      </c>
      <c r="D17" s="269"/>
      <c r="E17" s="270"/>
      <c r="F17" s="270"/>
      <c r="G17" s="270"/>
      <c r="H17" s="270"/>
      <c r="I17" s="271"/>
      <c r="J17" s="179"/>
      <c r="K17" s="247"/>
      <c r="L17" s="250"/>
      <c r="M17" s="179"/>
      <c r="N17" s="179"/>
      <c r="O17" s="179"/>
      <c r="P17" s="250"/>
      <c r="Q17" s="179"/>
      <c r="R17" s="272"/>
      <c r="S17" s="272"/>
      <c r="T17" s="272"/>
      <c r="U17" s="272"/>
      <c r="V17" s="273"/>
    </row>
    <row r="18" spans="1:23" ht="45" x14ac:dyDescent="0.25">
      <c r="A18" s="58">
        <v>8</v>
      </c>
      <c r="B18" s="132" t="s">
        <v>147</v>
      </c>
      <c r="C18" s="133" t="s">
        <v>148</v>
      </c>
      <c r="D18" s="92"/>
      <c r="E18" s="80"/>
      <c r="F18" s="60"/>
      <c r="G18" s="145"/>
      <c r="H18" s="80"/>
      <c r="I18" s="145"/>
      <c r="J18" s="157"/>
      <c r="K18" s="228"/>
      <c r="L18" s="81"/>
      <c r="M18" s="331"/>
      <c r="N18" s="158"/>
      <c r="O18" s="259"/>
      <c r="P18" s="81"/>
      <c r="Q18" s="322"/>
      <c r="R18" s="148"/>
      <c r="S18" s="148"/>
      <c r="T18" s="147"/>
      <c r="U18" s="324"/>
      <c r="V18" s="257"/>
      <c r="W18" s="139" t="e">
        <f t="shared" ref="W18:W28" si="3">CONCATENATE(IF(AND(E18="M",H18="M"),2.5873,),IF(AND(E18="P",H18="P"),1.9405,),IF(AND(E18="D",H18="D"),0,),IF(AND(E18="M",H18="P"),1.9405,),IF(AND(E18="M",H18="D"),1.2937,),IF(AND(E18="P",H18="M"),1.9405,),IF(AND(E18="P",H18="D"),0.6468,),IF(AND(E18="D",H18="M"),1.2937,),IF(AND(E18="D",H18="P"),0.6468,))+0</f>
        <v>#VALUE!</v>
      </c>
    </row>
    <row r="19" spans="1:23" ht="30" x14ac:dyDescent="0.25">
      <c r="A19" s="58">
        <v>9</v>
      </c>
      <c r="B19" s="132" t="s">
        <v>149</v>
      </c>
      <c r="C19" s="144" t="s">
        <v>150</v>
      </c>
      <c r="D19" s="92"/>
      <c r="E19" s="80"/>
      <c r="F19" s="60"/>
      <c r="G19" s="145"/>
      <c r="H19" s="80"/>
      <c r="I19" s="145"/>
      <c r="J19" s="159"/>
      <c r="K19" s="229"/>
      <c r="L19" s="170"/>
      <c r="M19" s="332"/>
      <c r="N19" s="160"/>
      <c r="O19" s="231"/>
      <c r="P19" s="170"/>
      <c r="Q19" s="333"/>
      <c r="R19" s="148"/>
      <c r="S19" s="148"/>
      <c r="T19" s="147"/>
      <c r="U19" s="341"/>
      <c r="V19" s="257"/>
      <c r="W19" s="139" t="e">
        <f t="shared" si="3"/>
        <v>#VALUE!</v>
      </c>
    </row>
    <row r="20" spans="1:23" ht="60" x14ac:dyDescent="0.25">
      <c r="A20" s="58">
        <v>10</v>
      </c>
      <c r="B20" s="132" t="s">
        <v>151</v>
      </c>
      <c r="C20" s="144" t="s">
        <v>152</v>
      </c>
      <c r="D20" s="92"/>
      <c r="E20" s="80"/>
      <c r="F20" s="60"/>
      <c r="G20" s="145"/>
      <c r="H20" s="80"/>
      <c r="I20" s="145"/>
      <c r="J20" s="159"/>
      <c r="K20" s="229"/>
      <c r="L20" s="170"/>
      <c r="M20" s="332"/>
      <c r="N20" s="160"/>
      <c r="O20" s="231"/>
      <c r="P20" s="170"/>
      <c r="Q20" s="333"/>
      <c r="R20" s="148"/>
      <c r="S20" s="148"/>
      <c r="T20" s="147"/>
      <c r="U20" s="341"/>
      <c r="V20" s="257"/>
      <c r="W20" s="139" t="e">
        <f t="shared" si="3"/>
        <v>#VALUE!</v>
      </c>
    </row>
    <row r="21" spans="1:23" ht="45" x14ac:dyDescent="0.25">
      <c r="A21" s="58">
        <v>11</v>
      </c>
      <c r="B21" s="132" t="s">
        <v>153</v>
      </c>
      <c r="C21" s="144" t="s">
        <v>154</v>
      </c>
      <c r="D21" s="92"/>
      <c r="E21" s="80"/>
      <c r="F21" s="60"/>
      <c r="G21" s="145"/>
      <c r="H21" s="80"/>
      <c r="I21" s="145"/>
      <c r="J21" s="159"/>
      <c r="K21" s="229"/>
      <c r="L21" s="170"/>
      <c r="M21" s="332"/>
      <c r="N21" s="160"/>
      <c r="O21" s="231"/>
      <c r="P21" s="170"/>
      <c r="Q21" s="333"/>
      <c r="R21" s="148"/>
      <c r="S21" s="148"/>
      <c r="T21" s="147"/>
      <c r="U21" s="341"/>
      <c r="V21" s="257"/>
      <c r="W21" s="139" t="e">
        <f t="shared" si="3"/>
        <v>#VALUE!</v>
      </c>
    </row>
    <row r="22" spans="1:23" x14ac:dyDescent="0.25">
      <c r="A22" s="55">
        <v>12</v>
      </c>
      <c r="B22" s="132" t="s">
        <v>155</v>
      </c>
      <c r="C22" s="161" t="s">
        <v>156</v>
      </c>
      <c r="D22" s="92"/>
      <c r="E22" s="80"/>
      <c r="F22" s="60"/>
      <c r="G22" s="145"/>
      <c r="H22" s="80"/>
      <c r="I22" s="145"/>
      <c r="J22" s="159"/>
      <c r="K22" s="229"/>
      <c r="L22" s="170"/>
      <c r="M22" s="332"/>
      <c r="N22" s="160"/>
      <c r="O22" s="231"/>
      <c r="P22" s="170"/>
      <c r="Q22" s="333"/>
      <c r="R22" s="148"/>
      <c r="S22" s="148"/>
      <c r="T22" s="147"/>
      <c r="U22" s="341"/>
      <c r="V22" s="257"/>
      <c r="W22" s="139" t="e">
        <f t="shared" si="3"/>
        <v>#VALUE!</v>
      </c>
    </row>
    <row r="23" spans="1:23" ht="30" x14ac:dyDescent="0.25">
      <c r="A23" s="55">
        <v>13</v>
      </c>
      <c r="B23" s="132" t="s">
        <v>157</v>
      </c>
      <c r="C23" s="161" t="s">
        <v>158</v>
      </c>
      <c r="D23" s="92"/>
      <c r="E23" s="80"/>
      <c r="F23" s="60"/>
      <c r="G23" s="145"/>
      <c r="H23" s="80"/>
      <c r="I23" s="145"/>
      <c r="J23" s="159"/>
      <c r="K23" s="229"/>
      <c r="L23" s="170"/>
      <c r="M23" s="332"/>
      <c r="N23" s="160"/>
      <c r="O23" s="231"/>
      <c r="P23" s="170"/>
      <c r="Q23" s="333"/>
      <c r="R23" s="148"/>
      <c r="S23" s="148"/>
      <c r="T23" s="147"/>
      <c r="U23" s="341"/>
      <c r="V23" s="257"/>
      <c r="W23" s="139" t="e">
        <f t="shared" si="3"/>
        <v>#VALUE!</v>
      </c>
    </row>
    <row r="24" spans="1:23" ht="75" x14ac:dyDescent="0.25">
      <c r="A24" s="55">
        <v>14</v>
      </c>
      <c r="B24" s="132" t="s">
        <v>159</v>
      </c>
      <c r="C24" s="161" t="s">
        <v>160</v>
      </c>
      <c r="D24" s="92"/>
      <c r="E24" s="80"/>
      <c r="F24" s="60"/>
      <c r="G24" s="145"/>
      <c r="H24" s="80"/>
      <c r="I24" s="145"/>
      <c r="J24" s="159"/>
      <c r="K24" s="229"/>
      <c r="L24" s="170"/>
      <c r="M24" s="332"/>
      <c r="N24" s="160"/>
      <c r="O24" s="231"/>
      <c r="P24" s="170"/>
      <c r="Q24" s="333"/>
      <c r="R24" s="148"/>
      <c r="S24" s="148"/>
      <c r="T24" s="147"/>
      <c r="U24" s="341"/>
      <c r="V24" s="257"/>
      <c r="W24" s="139" t="e">
        <f t="shared" si="3"/>
        <v>#VALUE!</v>
      </c>
    </row>
    <row r="25" spans="1:23" ht="60" x14ac:dyDescent="0.25">
      <c r="A25" s="55">
        <v>15</v>
      </c>
      <c r="B25" s="132" t="s">
        <v>161</v>
      </c>
      <c r="C25" s="144" t="s">
        <v>162</v>
      </c>
      <c r="D25" s="92"/>
      <c r="E25" s="80"/>
      <c r="F25" s="60"/>
      <c r="G25" s="145"/>
      <c r="H25" s="80"/>
      <c r="I25" s="145"/>
      <c r="J25" s="159"/>
      <c r="K25" s="229"/>
      <c r="L25" s="170"/>
      <c r="M25" s="332"/>
      <c r="N25" s="160"/>
      <c r="O25" s="231"/>
      <c r="P25" s="170"/>
      <c r="Q25" s="333"/>
      <c r="R25" s="148"/>
      <c r="S25" s="148"/>
      <c r="T25" s="147"/>
      <c r="U25" s="341"/>
      <c r="V25" s="257"/>
      <c r="W25" s="139" t="e">
        <f t="shared" si="3"/>
        <v>#VALUE!</v>
      </c>
    </row>
    <row r="26" spans="1:23" x14ac:dyDescent="0.25">
      <c r="A26" s="55">
        <v>16</v>
      </c>
      <c r="B26" s="132" t="s">
        <v>163</v>
      </c>
      <c r="C26" s="161" t="s">
        <v>164</v>
      </c>
      <c r="D26" s="92"/>
      <c r="E26" s="80"/>
      <c r="F26" s="60"/>
      <c r="G26" s="145"/>
      <c r="H26" s="80"/>
      <c r="I26" s="145"/>
      <c r="J26" s="159"/>
      <c r="K26" s="229"/>
      <c r="L26" s="170"/>
      <c r="M26" s="332"/>
      <c r="N26" s="160"/>
      <c r="O26" s="231"/>
      <c r="P26" s="170"/>
      <c r="Q26" s="333"/>
      <c r="R26" s="148"/>
      <c r="S26" s="148"/>
      <c r="T26" s="147"/>
      <c r="U26" s="341"/>
      <c r="V26" s="257"/>
      <c r="W26" s="139" t="e">
        <f t="shared" si="3"/>
        <v>#VALUE!</v>
      </c>
    </row>
    <row r="27" spans="1:23" ht="30" x14ac:dyDescent="0.25">
      <c r="A27" s="55">
        <v>17</v>
      </c>
      <c r="B27" s="132" t="s">
        <v>165</v>
      </c>
      <c r="C27" s="161" t="s">
        <v>166</v>
      </c>
      <c r="D27" s="92"/>
      <c r="E27" s="80"/>
      <c r="F27" s="60"/>
      <c r="G27" s="145"/>
      <c r="H27" s="80"/>
      <c r="I27" s="145"/>
      <c r="J27" s="159"/>
      <c r="K27" s="229"/>
      <c r="L27" s="170"/>
      <c r="M27" s="332"/>
      <c r="N27" s="160"/>
      <c r="O27" s="231"/>
      <c r="P27" s="170"/>
      <c r="Q27" s="333"/>
      <c r="R27" s="148"/>
      <c r="S27" s="148"/>
      <c r="T27" s="147"/>
      <c r="U27" s="341"/>
      <c r="V27" s="257"/>
      <c r="W27" s="139" t="e">
        <f t="shared" si="3"/>
        <v>#VALUE!</v>
      </c>
    </row>
    <row r="28" spans="1:23" ht="30" x14ac:dyDescent="0.25">
      <c r="A28" s="55">
        <v>18</v>
      </c>
      <c r="B28" s="132" t="s">
        <v>167</v>
      </c>
      <c r="C28" s="161" t="s">
        <v>168</v>
      </c>
      <c r="D28" s="92"/>
      <c r="E28" s="80"/>
      <c r="F28" s="60"/>
      <c r="G28" s="145"/>
      <c r="H28" s="80"/>
      <c r="I28" s="145"/>
      <c r="J28" s="219"/>
      <c r="K28" s="230"/>
      <c r="L28" s="57"/>
      <c r="M28" s="337"/>
      <c r="N28" s="137"/>
      <c r="O28" s="260"/>
      <c r="P28" s="57"/>
      <c r="Q28" s="323"/>
      <c r="R28" s="148"/>
      <c r="S28" s="148"/>
      <c r="T28" s="148"/>
      <c r="U28" s="325"/>
      <c r="V28" s="257"/>
      <c r="W28" s="139" t="e">
        <f t="shared" si="3"/>
        <v>#VALUE!</v>
      </c>
    </row>
    <row r="29" spans="1:23" ht="20.25" x14ac:dyDescent="0.25">
      <c r="A29" s="151" t="s">
        <v>169</v>
      </c>
      <c r="B29" s="152"/>
      <c r="C29" s="153"/>
      <c r="D29" s="261"/>
      <c r="E29" s="262"/>
      <c r="F29" s="263"/>
      <c r="G29" s="263"/>
      <c r="H29" s="262"/>
      <c r="I29" s="263"/>
      <c r="J29" s="274"/>
      <c r="K29" s="245"/>
      <c r="L29" s="275"/>
      <c r="M29" s="162"/>
      <c r="N29" s="274"/>
      <c r="O29" s="162"/>
      <c r="P29" s="275"/>
      <c r="Q29" s="162"/>
      <c r="R29" s="267"/>
      <c r="S29" s="267"/>
      <c r="T29" s="267"/>
      <c r="U29" s="268"/>
      <c r="V29" s="267"/>
    </row>
    <row r="30" spans="1:23" ht="20.25" x14ac:dyDescent="0.25">
      <c r="A30" s="163"/>
      <c r="B30" s="164"/>
      <c r="C30" s="124" t="s">
        <v>170</v>
      </c>
      <c r="D30" s="276"/>
      <c r="E30" s="181"/>
      <c r="F30" s="277"/>
      <c r="G30" s="277"/>
      <c r="H30" s="181"/>
      <c r="I30" s="179"/>
      <c r="J30" s="179"/>
      <c r="K30" s="247"/>
      <c r="L30" s="250"/>
      <c r="M30" s="179"/>
      <c r="N30" s="179"/>
      <c r="O30" s="179"/>
      <c r="P30" s="250"/>
      <c r="Q30" s="179"/>
      <c r="R30" s="179"/>
      <c r="S30" s="180"/>
      <c r="T30" s="180"/>
      <c r="U30" s="180"/>
      <c r="V30" s="278"/>
    </row>
    <row r="31" spans="1:23" ht="30" x14ac:dyDescent="0.25">
      <c r="A31" s="55">
        <v>19</v>
      </c>
      <c r="B31" s="165" t="s">
        <v>171</v>
      </c>
      <c r="C31" s="144" t="s">
        <v>172</v>
      </c>
      <c r="D31" s="92"/>
      <c r="E31" s="80"/>
      <c r="F31" s="60"/>
      <c r="G31" s="145"/>
      <c r="H31" s="80"/>
      <c r="I31" s="145"/>
      <c r="J31" s="166"/>
      <c r="K31" s="228"/>
      <c r="L31" s="81"/>
      <c r="M31" s="343"/>
      <c r="N31" s="167"/>
      <c r="O31" s="259"/>
      <c r="P31" s="81"/>
      <c r="Q31" s="359"/>
      <c r="R31" s="148"/>
      <c r="S31" s="148"/>
      <c r="T31" s="147"/>
      <c r="U31" s="324"/>
      <c r="V31" s="257"/>
      <c r="W31" s="139" t="e">
        <f t="shared" ref="W31:W32" si="4">CONCATENATE(IF(AND(E31="M",H31="M"),2.5873,),IF(AND(E31="P",H31="P"),1.9405,),IF(AND(E31="D",H31="D"),0,),IF(AND(E31="M",H31="P"),1.9405,),IF(AND(E31="M",H31="D"),1.2937,),IF(AND(E31="P",H31="M"),1.9405,),IF(AND(E31="P",H31="D"),0.6468,),IF(AND(E31="D",H31="M"),1.2937,),IF(AND(E31="D",H31="P"),0.6468,))+0</f>
        <v>#VALUE!</v>
      </c>
    </row>
    <row r="32" spans="1:23" ht="45" x14ac:dyDescent="0.25">
      <c r="A32" s="55">
        <v>20</v>
      </c>
      <c r="B32" s="165" t="s">
        <v>173</v>
      </c>
      <c r="C32" s="168" t="s">
        <v>174</v>
      </c>
      <c r="D32" s="92"/>
      <c r="E32" s="80"/>
      <c r="F32" s="60"/>
      <c r="G32" s="145"/>
      <c r="H32" s="80"/>
      <c r="I32" s="145"/>
      <c r="J32" s="219"/>
      <c r="K32" s="230"/>
      <c r="L32" s="57"/>
      <c r="M32" s="344"/>
      <c r="N32" s="137"/>
      <c r="O32" s="260"/>
      <c r="P32" s="57"/>
      <c r="Q32" s="360"/>
      <c r="R32" s="148"/>
      <c r="S32" s="147"/>
      <c r="T32" s="147"/>
      <c r="U32" s="325"/>
      <c r="V32" s="257"/>
      <c r="W32" s="139" t="e">
        <f t="shared" si="4"/>
        <v>#VALUE!</v>
      </c>
    </row>
    <row r="33" spans="1:23" ht="20.25" x14ac:dyDescent="0.25">
      <c r="A33" s="163"/>
      <c r="B33" s="164"/>
      <c r="C33" s="124" t="s">
        <v>175</v>
      </c>
      <c r="D33" s="276"/>
      <c r="E33" s="181"/>
      <c r="F33" s="277"/>
      <c r="G33" s="277"/>
      <c r="H33" s="181"/>
      <c r="I33" s="179"/>
      <c r="J33" s="179"/>
      <c r="K33" s="247"/>
      <c r="L33" s="250"/>
      <c r="M33" s="179"/>
      <c r="N33" s="179"/>
      <c r="O33" s="179"/>
      <c r="P33" s="250"/>
      <c r="Q33" s="179"/>
      <c r="R33" s="179"/>
      <c r="S33" s="179"/>
      <c r="T33" s="179"/>
      <c r="U33" s="179"/>
      <c r="V33" s="279"/>
    </row>
    <row r="34" spans="1:23" ht="150" x14ac:dyDescent="0.25">
      <c r="A34" s="55">
        <v>21</v>
      </c>
      <c r="B34" s="165" t="s">
        <v>176</v>
      </c>
      <c r="C34" s="144" t="s">
        <v>177</v>
      </c>
      <c r="D34" s="92"/>
      <c r="E34" s="80"/>
      <c r="F34" s="60"/>
      <c r="G34" s="145"/>
      <c r="H34" s="80"/>
      <c r="I34" s="145"/>
      <c r="J34" s="169"/>
      <c r="K34" s="228"/>
      <c r="L34" s="170"/>
      <c r="M34" s="331"/>
      <c r="N34" s="171"/>
      <c r="O34" s="259"/>
      <c r="P34" s="170"/>
      <c r="Q34" s="322"/>
      <c r="R34" s="147"/>
      <c r="S34" s="147"/>
      <c r="T34" s="148"/>
      <c r="U34" s="324"/>
      <c r="V34" s="257"/>
      <c r="W34" s="139" t="e">
        <f t="shared" ref="W34:W37" si="5">CONCATENATE(IF(AND(E34="M",H34="M"),2.5873,),IF(AND(E34="P",H34="P"),1.9405,),IF(AND(E34="D",H34="D"),0,),IF(AND(E34="M",H34="P"),1.9405,),IF(AND(E34="M",H34="D"),1.2937,),IF(AND(E34="P",H34="M"),1.9405,),IF(AND(E34="P",H34="D"),0.6468,),IF(AND(E34="D",H34="M"),1.2937,),IF(AND(E34="D",H34="P"),0.6468,))+0</f>
        <v>#VALUE!</v>
      </c>
    </row>
    <row r="35" spans="1:23" ht="45" x14ac:dyDescent="0.25">
      <c r="A35" s="55">
        <v>22</v>
      </c>
      <c r="B35" s="165" t="s">
        <v>178</v>
      </c>
      <c r="C35" s="161" t="s">
        <v>179</v>
      </c>
      <c r="D35" s="92"/>
      <c r="E35" s="80"/>
      <c r="F35" s="60"/>
      <c r="G35" s="145"/>
      <c r="H35" s="80"/>
      <c r="I35" s="145"/>
      <c r="J35" s="169"/>
      <c r="K35" s="229"/>
      <c r="L35" s="170"/>
      <c r="M35" s="332"/>
      <c r="N35" s="171"/>
      <c r="O35" s="231"/>
      <c r="P35" s="170"/>
      <c r="Q35" s="333"/>
      <c r="R35" s="147"/>
      <c r="S35" s="147"/>
      <c r="T35" s="147"/>
      <c r="U35" s="341"/>
      <c r="V35" s="257"/>
      <c r="W35" s="139" t="e">
        <f t="shared" si="5"/>
        <v>#VALUE!</v>
      </c>
    </row>
    <row r="36" spans="1:23" ht="75" x14ac:dyDescent="0.25">
      <c r="A36" s="55">
        <v>23</v>
      </c>
      <c r="B36" s="165" t="s">
        <v>180</v>
      </c>
      <c r="C36" s="133" t="s">
        <v>181</v>
      </c>
      <c r="D36" s="92"/>
      <c r="E36" s="80"/>
      <c r="F36" s="60"/>
      <c r="G36" s="145"/>
      <c r="H36" s="80"/>
      <c r="I36" s="145"/>
      <c r="J36" s="169"/>
      <c r="K36" s="229"/>
      <c r="L36" s="170"/>
      <c r="M36" s="332"/>
      <c r="N36" s="171"/>
      <c r="O36" s="231"/>
      <c r="P36" s="170"/>
      <c r="Q36" s="333"/>
      <c r="R36" s="147"/>
      <c r="S36" s="148"/>
      <c r="T36" s="147"/>
      <c r="U36" s="341"/>
      <c r="V36" s="257"/>
      <c r="W36" s="139" t="e">
        <f t="shared" si="5"/>
        <v>#VALUE!</v>
      </c>
    </row>
    <row r="37" spans="1:23" ht="90" x14ac:dyDescent="0.25">
      <c r="A37" s="55">
        <v>24</v>
      </c>
      <c r="B37" s="165" t="s">
        <v>182</v>
      </c>
      <c r="C37" s="144" t="s">
        <v>183</v>
      </c>
      <c r="D37" s="92"/>
      <c r="E37" s="80"/>
      <c r="F37" s="60"/>
      <c r="G37" s="145"/>
      <c r="H37" s="80"/>
      <c r="I37" s="145"/>
      <c r="J37" s="219"/>
      <c r="K37" s="229"/>
      <c r="L37" s="57"/>
      <c r="M37" s="332"/>
      <c r="N37" s="137"/>
      <c r="O37" s="231"/>
      <c r="P37" s="57"/>
      <c r="Q37" s="333"/>
      <c r="R37" s="147"/>
      <c r="S37" s="147"/>
      <c r="T37" s="147"/>
      <c r="U37" s="325"/>
      <c r="V37" s="257"/>
      <c r="W37" s="139" t="e">
        <f t="shared" si="5"/>
        <v>#VALUE!</v>
      </c>
    </row>
    <row r="38" spans="1:23" ht="20.25" x14ac:dyDescent="0.25">
      <c r="A38" s="151" t="s">
        <v>184</v>
      </c>
      <c r="B38" s="152"/>
      <c r="C38" s="153"/>
      <c r="D38" s="261"/>
      <c r="E38" s="262"/>
      <c r="F38" s="263"/>
      <c r="G38" s="263"/>
      <c r="H38" s="262"/>
      <c r="I38" s="263"/>
      <c r="J38" s="264"/>
      <c r="K38" s="265"/>
      <c r="L38" s="266"/>
      <c r="M38" s="264"/>
      <c r="N38" s="264"/>
      <c r="O38" s="264"/>
      <c r="P38" s="266"/>
      <c r="Q38" s="264"/>
      <c r="R38" s="267"/>
      <c r="S38" s="267"/>
      <c r="T38" s="267"/>
      <c r="U38" s="268"/>
      <c r="V38" s="267"/>
    </row>
    <row r="39" spans="1:23" ht="20.25" x14ac:dyDescent="0.25">
      <c r="A39" s="172"/>
      <c r="B39" s="173"/>
      <c r="C39" s="156" t="s">
        <v>185</v>
      </c>
      <c r="D39" s="276"/>
      <c r="E39" s="181"/>
      <c r="F39" s="277"/>
      <c r="G39" s="277"/>
      <c r="H39" s="181"/>
      <c r="I39" s="277"/>
      <c r="J39" s="179"/>
      <c r="K39" s="247"/>
      <c r="L39" s="250"/>
      <c r="M39" s="179"/>
      <c r="N39" s="179"/>
      <c r="O39" s="179"/>
      <c r="P39" s="250"/>
      <c r="Q39" s="179"/>
      <c r="R39" s="179"/>
      <c r="S39" s="179"/>
      <c r="T39" s="179"/>
      <c r="U39" s="179"/>
      <c r="V39" s="279"/>
    </row>
    <row r="40" spans="1:23" ht="45" x14ac:dyDescent="0.25">
      <c r="A40" s="58">
        <v>25</v>
      </c>
      <c r="B40" s="131" t="s">
        <v>186</v>
      </c>
      <c r="C40" s="174" t="s">
        <v>187</v>
      </c>
      <c r="D40" s="92"/>
      <c r="E40" s="80"/>
      <c r="F40" s="60"/>
      <c r="G40" s="145"/>
      <c r="H40" s="80"/>
      <c r="I40" s="145"/>
      <c r="J40" s="136"/>
      <c r="K40" s="228"/>
      <c r="L40" s="81"/>
      <c r="M40" s="338"/>
      <c r="N40" s="137"/>
      <c r="O40" s="322"/>
      <c r="P40" s="81"/>
      <c r="Q40" s="334"/>
      <c r="R40" s="147"/>
      <c r="S40" s="147"/>
      <c r="T40" s="147"/>
      <c r="U40" s="324"/>
      <c r="V40" s="257"/>
      <c r="W40" s="139" t="e">
        <f t="shared" ref="W40:W42" si="6">CONCATENATE(IF(AND(E40="M",H40="M"),2.5873,),IF(AND(E40="P",H40="P"),1.9405,),IF(AND(E40="D",H40="D"),0,),IF(AND(E40="M",H40="P"),1.9405,),IF(AND(E40="M",H40="D"),1.2937,),IF(AND(E40="P",H40="M"),1.9405,),IF(AND(E40="P",H40="D"),0.6468,),IF(AND(E40="D",H40="M"),1.2937,),IF(AND(E40="D",H40="P"),0.6468,))+0</f>
        <v>#VALUE!</v>
      </c>
    </row>
    <row r="41" spans="1:23" ht="60" x14ac:dyDescent="0.25">
      <c r="A41" s="58">
        <v>26</v>
      </c>
      <c r="B41" s="131" t="s">
        <v>188</v>
      </c>
      <c r="C41" s="133" t="s">
        <v>189</v>
      </c>
      <c r="D41" s="92"/>
      <c r="E41" s="80"/>
      <c r="F41" s="60"/>
      <c r="G41" s="145"/>
      <c r="H41" s="80"/>
      <c r="I41" s="145"/>
      <c r="J41" s="136"/>
      <c r="K41" s="229"/>
      <c r="L41" s="170"/>
      <c r="M41" s="339"/>
      <c r="N41" s="137"/>
      <c r="O41" s="333"/>
      <c r="P41" s="170"/>
      <c r="Q41" s="335"/>
      <c r="R41" s="147"/>
      <c r="S41" s="147"/>
      <c r="T41" s="147"/>
      <c r="U41" s="341"/>
      <c r="V41" s="257"/>
      <c r="W41" s="139" t="e">
        <f t="shared" si="6"/>
        <v>#VALUE!</v>
      </c>
    </row>
    <row r="42" spans="1:23" ht="30" x14ac:dyDescent="0.25">
      <c r="A42" s="58">
        <v>27</v>
      </c>
      <c r="B42" s="131" t="s">
        <v>190</v>
      </c>
      <c r="C42" s="174" t="s">
        <v>191</v>
      </c>
      <c r="D42" s="92"/>
      <c r="E42" s="80"/>
      <c r="F42" s="60"/>
      <c r="G42" s="145"/>
      <c r="H42" s="80"/>
      <c r="I42" s="175"/>
      <c r="J42" s="219"/>
      <c r="K42" s="230"/>
      <c r="L42" s="57"/>
      <c r="M42" s="340"/>
      <c r="N42" s="137"/>
      <c r="O42" s="323"/>
      <c r="P42" s="57"/>
      <c r="Q42" s="336"/>
      <c r="R42" s="138"/>
      <c r="S42" s="138"/>
      <c r="T42" s="138"/>
      <c r="U42" s="325"/>
      <c r="V42" s="56"/>
      <c r="W42" s="139" t="e">
        <f t="shared" si="6"/>
        <v>#VALUE!</v>
      </c>
    </row>
    <row r="43" spans="1:23" ht="20.25" x14ac:dyDescent="0.25">
      <c r="A43" s="172"/>
      <c r="B43" s="173"/>
      <c r="C43" s="156" t="s">
        <v>192</v>
      </c>
      <c r="D43" s="276"/>
      <c r="E43" s="181"/>
      <c r="F43" s="277"/>
      <c r="G43" s="277"/>
      <c r="H43" s="181"/>
      <c r="I43" s="277"/>
      <c r="J43" s="179"/>
      <c r="K43" s="247"/>
      <c r="L43" s="250"/>
      <c r="M43" s="179"/>
      <c r="N43" s="179"/>
      <c r="O43" s="179"/>
      <c r="P43" s="250"/>
      <c r="Q43" s="179"/>
      <c r="R43" s="179"/>
      <c r="S43" s="179"/>
      <c r="T43" s="179"/>
      <c r="U43" s="179"/>
      <c r="V43" s="279"/>
    </row>
    <row r="44" spans="1:23" ht="45" x14ac:dyDescent="0.25">
      <c r="A44" s="58">
        <v>28</v>
      </c>
      <c r="B44" s="131" t="s">
        <v>193</v>
      </c>
      <c r="C44" s="174" t="s">
        <v>194</v>
      </c>
      <c r="D44" s="92"/>
      <c r="E44" s="80"/>
      <c r="F44" s="60"/>
      <c r="G44" s="145"/>
      <c r="H44" s="80"/>
      <c r="I44" s="145"/>
      <c r="J44" s="136"/>
      <c r="K44" s="228"/>
      <c r="L44" s="81"/>
      <c r="M44" s="331"/>
      <c r="N44" s="137"/>
      <c r="O44" s="259"/>
      <c r="P44" s="81"/>
      <c r="Q44" s="322"/>
      <c r="R44" s="147"/>
      <c r="S44" s="147"/>
      <c r="T44" s="147"/>
      <c r="U44" s="324"/>
      <c r="V44" s="257"/>
      <c r="W44" s="139" t="e">
        <f t="shared" ref="W44:W46" si="7">CONCATENATE(IF(AND(E44="M",H44="M"),2.5873,),IF(AND(E44="P",H44="P"),1.9405,),IF(AND(E44="D",H44="D"),0,),IF(AND(E44="M",H44="P"),1.9405,),IF(AND(E44="M",H44="D"),1.2937,),IF(AND(E44="P",H44="M"),1.9405,),IF(AND(E44="P",H44="D"),0.6468,),IF(AND(E44="D",H44="M"),1.2937,),IF(AND(E44="D",H44="P"),0.6468,))+0</f>
        <v>#VALUE!</v>
      </c>
    </row>
    <row r="45" spans="1:23" ht="30" x14ac:dyDescent="0.25">
      <c r="A45" s="58">
        <v>29</v>
      </c>
      <c r="B45" s="131" t="s">
        <v>195</v>
      </c>
      <c r="C45" s="133" t="s">
        <v>196</v>
      </c>
      <c r="D45" s="92"/>
      <c r="E45" s="80"/>
      <c r="F45" s="60"/>
      <c r="G45" s="145"/>
      <c r="H45" s="80"/>
      <c r="I45" s="145"/>
      <c r="J45" s="136"/>
      <c r="K45" s="229"/>
      <c r="L45" s="170"/>
      <c r="M45" s="332"/>
      <c r="N45" s="137"/>
      <c r="O45" s="231"/>
      <c r="P45" s="170"/>
      <c r="Q45" s="333"/>
      <c r="R45" s="147"/>
      <c r="S45" s="147"/>
      <c r="T45" s="147"/>
      <c r="U45" s="341"/>
      <c r="V45" s="257"/>
      <c r="W45" s="139" t="e">
        <f t="shared" si="7"/>
        <v>#VALUE!</v>
      </c>
    </row>
    <row r="46" spans="1:23" ht="45" x14ac:dyDescent="0.25">
      <c r="A46" s="58">
        <v>30</v>
      </c>
      <c r="B46" s="131" t="s">
        <v>197</v>
      </c>
      <c r="C46" s="174" t="s">
        <v>198</v>
      </c>
      <c r="D46" s="92"/>
      <c r="E46" s="80"/>
      <c r="F46" s="60"/>
      <c r="G46" s="145"/>
      <c r="H46" s="80"/>
      <c r="I46" s="175"/>
      <c r="J46" s="219"/>
      <c r="K46" s="229"/>
      <c r="L46" s="57"/>
      <c r="M46" s="332"/>
      <c r="N46" s="137"/>
      <c r="O46" s="231"/>
      <c r="P46" s="57"/>
      <c r="Q46" s="333"/>
      <c r="R46" s="138"/>
      <c r="S46" s="138"/>
      <c r="T46" s="138"/>
      <c r="U46" s="325"/>
      <c r="V46" s="56"/>
      <c r="W46" s="139" t="e">
        <f t="shared" si="7"/>
        <v>#VALUE!</v>
      </c>
    </row>
    <row r="47" spans="1:23" ht="20.25" x14ac:dyDescent="0.25">
      <c r="A47" s="151" t="s">
        <v>199</v>
      </c>
      <c r="B47" s="152"/>
      <c r="C47" s="153"/>
      <c r="D47" s="261"/>
      <c r="E47" s="262"/>
      <c r="F47" s="263"/>
      <c r="G47" s="263"/>
      <c r="H47" s="262"/>
      <c r="I47" s="263"/>
      <c r="J47" s="264"/>
      <c r="K47" s="246"/>
      <c r="L47" s="266"/>
      <c r="M47" s="177"/>
      <c r="N47" s="264"/>
      <c r="O47" s="176"/>
      <c r="P47" s="266"/>
      <c r="Q47" s="177"/>
      <c r="R47" s="280"/>
      <c r="S47" s="280"/>
      <c r="T47" s="280"/>
      <c r="U47" s="281"/>
      <c r="V47" s="280"/>
    </row>
    <row r="48" spans="1:23" ht="20.25" x14ac:dyDescent="0.25">
      <c r="A48" s="172"/>
      <c r="B48" s="173"/>
      <c r="C48" s="156" t="s">
        <v>200</v>
      </c>
      <c r="D48" s="276"/>
      <c r="E48" s="181"/>
      <c r="F48" s="277"/>
      <c r="G48" s="277"/>
      <c r="H48" s="181"/>
      <c r="I48" s="277"/>
      <c r="J48" s="179"/>
      <c r="K48" s="247"/>
      <c r="L48" s="250"/>
      <c r="M48" s="180"/>
      <c r="N48" s="179"/>
      <c r="O48" s="179"/>
      <c r="P48" s="250"/>
      <c r="Q48" s="180"/>
      <c r="R48" s="181"/>
      <c r="S48" s="181"/>
      <c r="T48" s="181"/>
      <c r="U48" s="181"/>
      <c r="V48" s="182"/>
    </row>
    <row r="49" spans="1:24" ht="60" x14ac:dyDescent="0.25">
      <c r="A49" s="58">
        <v>31</v>
      </c>
      <c r="B49" s="131" t="s">
        <v>201</v>
      </c>
      <c r="C49" s="174" t="s">
        <v>202</v>
      </c>
      <c r="D49" s="92"/>
      <c r="E49" s="80"/>
      <c r="F49" s="60"/>
      <c r="G49" s="145"/>
      <c r="H49" s="80"/>
      <c r="I49" s="145"/>
      <c r="J49" s="282"/>
      <c r="K49" s="228"/>
      <c r="L49" s="251"/>
      <c r="M49" s="331"/>
      <c r="N49" s="283"/>
      <c r="O49" s="259"/>
      <c r="P49" s="251"/>
      <c r="Q49" s="322"/>
      <c r="R49" s="138"/>
      <c r="S49" s="138"/>
      <c r="T49" s="138"/>
      <c r="U49" s="324"/>
      <c r="V49" s="56"/>
      <c r="W49" s="139" t="e">
        <f t="shared" ref="W49:W50" si="8">CONCATENATE(IF(AND(E49="M",H49="M"),2.5873,),IF(AND(E49="P",H49="P"),1.9405,),IF(AND(E49="D",H49="D"),0,),IF(AND(E49="M",H49="P"),1.9405,),IF(AND(E49="M",H49="D"),1.2937,),IF(AND(E49="P",H49="M"),1.9405,),IF(AND(E49="P",H49="D"),0.6468,),IF(AND(E49="D",H49="M"),1.2937,),IF(AND(E49="D",H49="P"),0.6468,))+0</f>
        <v>#VALUE!</v>
      </c>
    </row>
    <row r="50" spans="1:24" ht="90" x14ac:dyDescent="0.25">
      <c r="A50" s="58">
        <v>32</v>
      </c>
      <c r="B50" s="131" t="s">
        <v>203</v>
      </c>
      <c r="C50" s="133" t="s">
        <v>204</v>
      </c>
      <c r="D50" s="92"/>
      <c r="E50" s="80"/>
      <c r="F50" s="60"/>
      <c r="G50" s="145"/>
      <c r="H50" s="80"/>
      <c r="I50" s="145"/>
      <c r="J50" s="219"/>
      <c r="K50" s="229"/>
      <c r="L50" s="57"/>
      <c r="M50" s="332"/>
      <c r="N50" s="137"/>
      <c r="O50" s="231"/>
      <c r="P50" s="57"/>
      <c r="Q50" s="333"/>
      <c r="R50" s="147"/>
      <c r="S50" s="147"/>
      <c r="T50" s="147"/>
      <c r="U50" s="325"/>
      <c r="V50" s="257"/>
      <c r="W50" s="139" t="e">
        <f t="shared" si="8"/>
        <v>#VALUE!</v>
      </c>
    </row>
    <row r="51" spans="1:24" ht="20.25" x14ac:dyDescent="0.25">
      <c r="A51" s="172"/>
      <c r="B51" s="173"/>
      <c r="C51" s="156" t="s">
        <v>205</v>
      </c>
      <c r="D51" s="276"/>
      <c r="E51" s="181"/>
      <c r="F51" s="277"/>
      <c r="G51" s="277"/>
      <c r="H51" s="181"/>
      <c r="I51" s="277"/>
      <c r="J51" s="179"/>
      <c r="K51" s="247"/>
      <c r="L51" s="250"/>
      <c r="M51" s="180"/>
      <c r="N51" s="179"/>
      <c r="O51" s="179"/>
      <c r="P51" s="250"/>
      <c r="Q51" s="180"/>
      <c r="R51" s="181"/>
      <c r="S51" s="181"/>
      <c r="T51" s="181"/>
      <c r="U51" s="181"/>
      <c r="V51" s="182"/>
    </row>
    <row r="52" spans="1:24" ht="90" x14ac:dyDescent="0.25">
      <c r="A52" s="58">
        <v>33</v>
      </c>
      <c r="B52" s="131" t="s">
        <v>206</v>
      </c>
      <c r="C52" s="174" t="s">
        <v>207</v>
      </c>
      <c r="D52" s="92"/>
      <c r="E52" s="80"/>
      <c r="F52" s="60"/>
      <c r="G52" s="145"/>
      <c r="H52" s="80"/>
      <c r="I52" s="145"/>
      <c r="J52" s="282"/>
      <c r="K52" s="228"/>
      <c r="L52" s="251"/>
      <c r="M52" s="331"/>
      <c r="N52" s="284"/>
      <c r="O52" s="259"/>
      <c r="P52" s="251"/>
      <c r="Q52" s="322"/>
      <c r="R52" s="138"/>
      <c r="S52" s="138"/>
      <c r="T52" s="138"/>
      <c r="U52" s="324"/>
      <c r="V52" s="56"/>
      <c r="W52" s="139" t="e">
        <f t="shared" ref="W52:W53" si="9">CONCATENATE(IF(AND(E52="M",H52="M"),2.5873,),IF(AND(E52="P",H52="P"),1.9405,),IF(AND(E52="D",H52="D"),0,),IF(AND(E52="M",H52="P"),1.9405,),IF(AND(E52="M",H52="D"),1.2937,),IF(AND(E52="P",H52="M"),1.9405,),IF(AND(E52="P",H52="D"),0.6468,),IF(AND(E52="D",H52="M"),1.2937,),IF(AND(E52="D",H52="P"),0.6468,))+0</f>
        <v>#VALUE!</v>
      </c>
    </row>
    <row r="53" spans="1:24" ht="60" x14ac:dyDescent="0.25">
      <c r="A53" s="58">
        <v>34</v>
      </c>
      <c r="B53" s="131" t="s">
        <v>208</v>
      </c>
      <c r="C53" s="133" t="s">
        <v>209</v>
      </c>
      <c r="D53" s="92"/>
      <c r="E53" s="80"/>
      <c r="F53" s="60"/>
      <c r="G53" s="145"/>
      <c r="H53" s="80"/>
      <c r="I53" s="145"/>
      <c r="J53" s="219"/>
      <c r="K53" s="230"/>
      <c r="L53" s="57"/>
      <c r="M53" s="337"/>
      <c r="N53" s="137"/>
      <c r="O53" s="260"/>
      <c r="P53" s="57"/>
      <c r="Q53" s="323"/>
      <c r="R53" s="147"/>
      <c r="S53" s="147"/>
      <c r="T53" s="147"/>
      <c r="U53" s="325"/>
      <c r="V53" s="257"/>
      <c r="W53" s="139" t="e">
        <f t="shared" si="9"/>
        <v>#VALUE!</v>
      </c>
    </row>
    <row r="54" spans="1:24" ht="20.25" x14ac:dyDescent="0.25">
      <c r="A54" s="172"/>
      <c r="B54" s="173"/>
      <c r="C54" s="156" t="s">
        <v>210</v>
      </c>
      <c r="D54" s="276"/>
      <c r="E54" s="181"/>
      <c r="F54" s="277"/>
      <c r="G54" s="277"/>
      <c r="H54" s="181"/>
      <c r="I54" s="277"/>
      <c r="J54" s="179"/>
      <c r="K54" s="247"/>
      <c r="L54" s="250"/>
      <c r="M54" s="180"/>
      <c r="N54" s="179"/>
      <c r="O54" s="179"/>
      <c r="P54" s="250"/>
      <c r="Q54" s="180"/>
      <c r="R54" s="181"/>
      <c r="S54" s="181"/>
      <c r="T54" s="181"/>
      <c r="U54" s="181"/>
      <c r="V54" s="182"/>
    </row>
    <row r="55" spans="1:24" ht="75" x14ac:dyDescent="0.25">
      <c r="A55" s="58">
        <v>35</v>
      </c>
      <c r="B55" s="131" t="s">
        <v>211</v>
      </c>
      <c r="C55" s="183" t="s">
        <v>212</v>
      </c>
      <c r="D55" s="92"/>
      <c r="E55" s="80"/>
      <c r="F55" s="60"/>
      <c r="G55" s="145"/>
      <c r="H55" s="80"/>
      <c r="I55" s="145"/>
      <c r="J55" s="282"/>
      <c r="K55" s="228"/>
      <c r="L55" s="251"/>
      <c r="M55" s="331"/>
      <c r="N55" s="284"/>
      <c r="O55" s="259"/>
      <c r="P55" s="251"/>
      <c r="Q55" s="322"/>
      <c r="R55" s="138"/>
      <c r="S55" s="138"/>
      <c r="T55" s="138"/>
      <c r="U55" s="324"/>
      <c r="V55" s="56"/>
      <c r="W55" s="139" t="e">
        <f t="shared" ref="W55:W63" si="10">CONCATENATE(IF(AND(E55="M",H55="M"),2.5873,),IF(AND(E55="P",H55="P"),1.9405,),IF(AND(E55="D",H55="D"),0,),IF(AND(E55="M",H55="P"),1.9405,),IF(AND(E55="M",H55="D"),1.2937,),IF(AND(E55="P",H55="M"),1.9405,),IF(AND(E55="P",H55="D"),0.6468,),IF(AND(E55="D",H55="M"),1.2937,),IF(AND(E55="D",H55="P"),0.6468,))+0</f>
        <v>#VALUE!</v>
      </c>
    </row>
    <row r="56" spans="1:24" ht="75" x14ac:dyDescent="0.25">
      <c r="A56" s="58">
        <v>36</v>
      </c>
      <c r="B56" s="131" t="s">
        <v>213</v>
      </c>
      <c r="C56" s="174" t="s">
        <v>214</v>
      </c>
      <c r="D56" s="92"/>
      <c r="E56" s="80"/>
      <c r="F56" s="60"/>
      <c r="G56" s="145"/>
      <c r="H56" s="80"/>
      <c r="I56" s="145"/>
      <c r="J56" s="136"/>
      <c r="K56" s="229"/>
      <c r="L56" s="252"/>
      <c r="M56" s="332"/>
      <c r="N56" s="137"/>
      <c r="O56" s="231"/>
      <c r="P56" s="252"/>
      <c r="Q56" s="333"/>
      <c r="R56" s="147"/>
      <c r="S56" s="147"/>
      <c r="T56" s="147"/>
      <c r="U56" s="341"/>
      <c r="V56" s="257"/>
      <c r="W56" s="139" t="e">
        <f t="shared" si="10"/>
        <v>#VALUE!</v>
      </c>
    </row>
    <row r="57" spans="1:24" ht="45" x14ac:dyDescent="0.25">
      <c r="A57" s="58">
        <v>37</v>
      </c>
      <c r="B57" s="131" t="s">
        <v>215</v>
      </c>
      <c r="C57" s="174" t="s">
        <v>216</v>
      </c>
      <c r="D57" s="92"/>
      <c r="E57" s="80"/>
      <c r="F57" s="60"/>
      <c r="G57" s="145"/>
      <c r="H57" s="80"/>
      <c r="I57" s="145"/>
      <c r="J57" s="282"/>
      <c r="K57" s="229"/>
      <c r="L57" s="252"/>
      <c r="M57" s="332"/>
      <c r="N57" s="284"/>
      <c r="O57" s="231"/>
      <c r="P57" s="252"/>
      <c r="Q57" s="333"/>
      <c r="R57" s="138"/>
      <c r="S57" s="138"/>
      <c r="T57" s="138"/>
      <c r="U57" s="341"/>
      <c r="V57" s="56"/>
      <c r="W57" s="139" t="e">
        <f t="shared" si="10"/>
        <v>#VALUE!</v>
      </c>
    </row>
    <row r="58" spans="1:24" ht="60" x14ac:dyDescent="0.25">
      <c r="A58" s="58">
        <v>38</v>
      </c>
      <c r="B58" s="131" t="s">
        <v>217</v>
      </c>
      <c r="C58" s="174" t="s">
        <v>218</v>
      </c>
      <c r="D58" s="92"/>
      <c r="E58" s="80"/>
      <c r="F58" s="60"/>
      <c r="G58" s="145"/>
      <c r="H58" s="80"/>
      <c r="I58" s="145"/>
      <c r="J58" s="136"/>
      <c r="K58" s="229"/>
      <c r="L58" s="252"/>
      <c r="M58" s="332"/>
      <c r="N58" s="137"/>
      <c r="O58" s="231"/>
      <c r="P58" s="252"/>
      <c r="Q58" s="333"/>
      <c r="R58" s="147"/>
      <c r="S58" s="147"/>
      <c r="T58" s="147"/>
      <c r="U58" s="341"/>
      <c r="V58" s="257"/>
      <c r="W58" s="139" t="e">
        <f t="shared" si="10"/>
        <v>#VALUE!</v>
      </c>
    </row>
    <row r="59" spans="1:24" ht="75" x14ac:dyDescent="0.25">
      <c r="A59" s="58">
        <v>39</v>
      </c>
      <c r="B59" s="131" t="s">
        <v>219</v>
      </c>
      <c r="C59" s="174" t="s">
        <v>220</v>
      </c>
      <c r="D59" s="92"/>
      <c r="E59" s="80"/>
      <c r="F59" s="60"/>
      <c r="G59" s="145"/>
      <c r="H59" s="80"/>
      <c r="I59" s="145"/>
      <c r="J59" s="282"/>
      <c r="K59" s="229"/>
      <c r="L59" s="252"/>
      <c r="M59" s="332"/>
      <c r="N59" s="284"/>
      <c r="O59" s="231"/>
      <c r="P59" s="252"/>
      <c r="Q59" s="333"/>
      <c r="R59" s="138"/>
      <c r="S59" s="138"/>
      <c r="T59" s="138"/>
      <c r="U59" s="341"/>
      <c r="V59" s="56"/>
      <c r="W59" s="139" t="e">
        <f t="shared" si="10"/>
        <v>#VALUE!</v>
      </c>
    </row>
    <row r="60" spans="1:24" ht="30" x14ac:dyDescent="0.25">
      <c r="A60" s="58">
        <v>40</v>
      </c>
      <c r="B60" s="131" t="s">
        <v>221</v>
      </c>
      <c r="C60" s="174" t="s">
        <v>222</v>
      </c>
      <c r="D60" s="92"/>
      <c r="E60" s="80"/>
      <c r="F60" s="60"/>
      <c r="G60" s="145"/>
      <c r="H60" s="80"/>
      <c r="I60" s="145"/>
      <c r="J60" s="136"/>
      <c r="K60" s="229"/>
      <c r="L60" s="252"/>
      <c r="M60" s="332"/>
      <c r="N60" s="137"/>
      <c r="O60" s="231"/>
      <c r="P60" s="252"/>
      <c r="Q60" s="333"/>
      <c r="R60" s="147"/>
      <c r="S60" s="147"/>
      <c r="T60" s="147"/>
      <c r="U60" s="341"/>
      <c r="V60" s="257"/>
      <c r="W60" s="139" t="e">
        <f t="shared" si="10"/>
        <v>#VALUE!</v>
      </c>
    </row>
    <row r="61" spans="1:24" ht="30" x14ac:dyDescent="0.25">
      <c r="A61" s="58">
        <v>41</v>
      </c>
      <c r="B61" s="131" t="s">
        <v>223</v>
      </c>
      <c r="C61" s="174" t="s">
        <v>224</v>
      </c>
      <c r="D61" s="92"/>
      <c r="E61" s="80"/>
      <c r="F61" s="60"/>
      <c r="G61" s="145"/>
      <c r="H61" s="80"/>
      <c r="I61" s="145"/>
      <c r="J61" s="282"/>
      <c r="K61" s="229"/>
      <c r="L61" s="252"/>
      <c r="M61" s="332"/>
      <c r="N61" s="284"/>
      <c r="O61" s="231"/>
      <c r="P61" s="252"/>
      <c r="Q61" s="333"/>
      <c r="R61" s="138"/>
      <c r="S61" s="138"/>
      <c r="T61" s="138"/>
      <c r="U61" s="341"/>
      <c r="V61" s="56"/>
      <c r="W61" s="139" t="e">
        <f t="shared" si="10"/>
        <v>#VALUE!</v>
      </c>
    </row>
    <row r="62" spans="1:24" ht="45" x14ac:dyDescent="0.25">
      <c r="A62" s="58">
        <v>42</v>
      </c>
      <c r="B62" s="131" t="s">
        <v>225</v>
      </c>
      <c r="C62" s="174" t="s">
        <v>226</v>
      </c>
      <c r="D62" s="92"/>
      <c r="E62" s="80"/>
      <c r="F62" s="60"/>
      <c r="G62" s="145"/>
      <c r="H62" s="80"/>
      <c r="I62" s="145"/>
      <c r="J62" s="136"/>
      <c r="K62" s="229"/>
      <c r="L62" s="252"/>
      <c r="M62" s="332"/>
      <c r="N62" s="137"/>
      <c r="O62" s="231"/>
      <c r="P62" s="252"/>
      <c r="Q62" s="333"/>
      <c r="R62" s="147"/>
      <c r="S62" s="147"/>
      <c r="T62" s="147"/>
      <c r="U62" s="341"/>
      <c r="V62" s="257"/>
      <c r="W62" s="139" t="e">
        <f t="shared" si="10"/>
        <v>#VALUE!</v>
      </c>
    </row>
    <row r="63" spans="1:24" ht="60" x14ac:dyDescent="0.25">
      <c r="A63" s="58">
        <v>43</v>
      </c>
      <c r="B63" s="131" t="s">
        <v>227</v>
      </c>
      <c r="C63" s="174" t="s">
        <v>228</v>
      </c>
      <c r="D63" s="92"/>
      <c r="E63" s="80"/>
      <c r="F63" s="60"/>
      <c r="G63" s="145"/>
      <c r="H63" s="80"/>
      <c r="I63" s="145"/>
      <c r="J63" s="219"/>
      <c r="K63" s="230"/>
      <c r="L63" s="57"/>
      <c r="M63" s="337"/>
      <c r="N63" s="137"/>
      <c r="O63" s="260"/>
      <c r="P63" s="57"/>
      <c r="Q63" s="323"/>
      <c r="R63" s="147"/>
      <c r="S63" s="147"/>
      <c r="T63" s="147"/>
      <c r="U63" s="325"/>
      <c r="V63" s="257"/>
      <c r="W63" s="139" t="e">
        <f t="shared" si="10"/>
        <v>#VALUE!</v>
      </c>
    </row>
    <row r="64" spans="1:24" ht="20.25" x14ac:dyDescent="0.25">
      <c r="A64" s="39" t="s">
        <v>263</v>
      </c>
      <c r="B64" s="120"/>
      <c r="C64" s="40"/>
      <c r="D64" s="285"/>
      <c r="E64" s="286"/>
      <c r="F64" s="287"/>
      <c r="G64" s="286"/>
      <c r="H64" s="286"/>
      <c r="I64" s="286"/>
      <c r="J64" s="274"/>
      <c r="K64" s="288"/>
      <c r="L64" s="289"/>
      <c r="M64" s="274"/>
      <c r="N64" s="274"/>
      <c r="O64" s="274"/>
      <c r="P64" s="289"/>
      <c r="Q64" s="274"/>
      <c r="R64" s="267"/>
      <c r="S64" s="267"/>
      <c r="T64" s="267"/>
      <c r="U64" s="268"/>
      <c r="V64" s="268"/>
      <c r="W64" s="108"/>
      <c r="X64" s="108"/>
    </row>
    <row r="65" spans="1:25" ht="20.25" x14ac:dyDescent="0.25">
      <c r="A65" s="43"/>
      <c r="B65" s="123"/>
      <c r="C65" s="124" t="s">
        <v>264</v>
      </c>
      <c r="D65" s="290"/>
      <c r="E65" s="291"/>
      <c r="F65" s="292"/>
      <c r="G65" s="293"/>
      <c r="H65" s="291"/>
      <c r="I65" s="294"/>
      <c r="J65" s="294"/>
      <c r="K65" s="294"/>
      <c r="L65" s="295"/>
      <c r="M65" s="294"/>
      <c r="N65" s="294"/>
      <c r="O65" s="294"/>
      <c r="P65" s="295"/>
      <c r="Q65" s="294"/>
      <c r="R65" s="294"/>
      <c r="S65" s="294"/>
      <c r="T65" s="294"/>
      <c r="U65" s="294"/>
      <c r="V65" s="294"/>
      <c r="W65" s="249"/>
      <c r="X65" s="249"/>
    </row>
    <row r="66" spans="1:25" ht="60" x14ac:dyDescent="0.25">
      <c r="A66" s="131">
        <v>44</v>
      </c>
      <c r="B66" s="131" t="s">
        <v>265</v>
      </c>
      <c r="C66" s="133" t="s">
        <v>266</v>
      </c>
      <c r="D66" s="92"/>
      <c r="E66" s="80"/>
      <c r="F66" s="134"/>
      <c r="G66" s="135"/>
      <c r="H66" s="80"/>
      <c r="I66" s="135"/>
      <c r="J66" s="157"/>
      <c r="K66" s="228"/>
      <c r="L66" s="81"/>
      <c r="M66" s="338"/>
      <c r="N66" s="158"/>
      <c r="O66" s="259"/>
      <c r="P66" s="81"/>
      <c r="Q66" s="334"/>
      <c r="R66" s="138"/>
      <c r="S66" s="138"/>
      <c r="T66" s="138"/>
      <c r="U66" s="324"/>
      <c r="V66" s="257"/>
      <c r="W66" s="139" t="e">
        <f t="shared" ref="W66:W67" si="11">CONCATENATE(IF(AND(E66="M",H66="M"),2.5873,),IF(AND(E66="P",H66="P"),1.9405,),IF(AND(E66="D",H66="D"),0,),IF(AND(E66="M",H66="P"),1.9405,),IF(AND(E66="M",H66="D"),1.2937,),IF(AND(E66="P",H66="M"),1.9405,),IF(AND(E66="P",H66="D"),0.6468,),IF(AND(E66="D",H66="M"),1.2937,),IF(AND(E66="D",H66="P"),0.6468,))+0</f>
        <v>#VALUE!</v>
      </c>
      <c r="Y66" s="140"/>
    </row>
    <row r="67" spans="1:25" ht="78" x14ac:dyDescent="0.25">
      <c r="A67" s="131">
        <v>45</v>
      </c>
      <c r="B67" s="131" t="s">
        <v>267</v>
      </c>
      <c r="C67" s="142" t="s">
        <v>268</v>
      </c>
      <c r="D67" s="92"/>
      <c r="E67" s="80"/>
      <c r="F67" s="134"/>
      <c r="G67" s="135"/>
      <c r="H67" s="80"/>
      <c r="I67" s="135"/>
      <c r="J67" s="219"/>
      <c r="K67" s="229"/>
      <c r="L67" s="57"/>
      <c r="M67" s="339"/>
      <c r="N67" s="137"/>
      <c r="O67" s="231"/>
      <c r="P67" s="57"/>
      <c r="Q67" s="335"/>
      <c r="R67" s="138"/>
      <c r="S67" s="138"/>
      <c r="T67" s="138"/>
      <c r="U67" s="325"/>
      <c r="V67" s="257"/>
      <c r="W67" s="139" t="e">
        <f t="shared" si="11"/>
        <v>#VALUE!</v>
      </c>
      <c r="Y67" s="140"/>
    </row>
    <row r="68" spans="1:25" ht="20.25" x14ac:dyDescent="0.25">
      <c r="A68" s="151" t="s">
        <v>269</v>
      </c>
      <c r="B68" s="152"/>
      <c r="C68" s="153"/>
      <c r="D68" s="261"/>
      <c r="E68" s="262"/>
      <c r="F68" s="263"/>
      <c r="G68" s="263"/>
      <c r="H68" s="262"/>
      <c r="I68" s="263"/>
      <c r="J68" s="264"/>
      <c r="K68" s="265"/>
      <c r="L68" s="266"/>
      <c r="M68" s="264"/>
      <c r="N68" s="264"/>
      <c r="O68" s="264"/>
      <c r="P68" s="266"/>
      <c r="Q68" s="264"/>
      <c r="R68" s="267"/>
      <c r="S68" s="267"/>
      <c r="T68" s="267"/>
      <c r="U68" s="268"/>
      <c r="V68" s="267"/>
    </row>
    <row r="69" spans="1:25" ht="20.25" x14ac:dyDescent="0.25">
      <c r="A69" s="154"/>
      <c r="B69" s="155"/>
      <c r="C69" s="156" t="s">
        <v>270</v>
      </c>
      <c r="D69" s="269"/>
      <c r="E69" s="270"/>
      <c r="F69" s="270"/>
      <c r="G69" s="270"/>
      <c r="H69" s="270"/>
      <c r="I69" s="271"/>
      <c r="J69" s="179"/>
      <c r="K69" s="247"/>
      <c r="L69" s="250"/>
      <c r="M69" s="179"/>
      <c r="N69" s="179"/>
      <c r="O69" s="179"/>
      <c r="P69" s="250"/>
      <c r="Q69" s="179"/>
      <c r="R69" s="272"/>
      <c r="S69" s="272"/>
      <c r="T69" s="272"/>
      <c r="U69" s="272"/>
      <c r="V69" s="273"/>
    </row>
    <row r="70" spans="1:25" ht="33" x14ac:dyDescent="0.25">
      <c r="A70" s="58">
        <v>46</v>
      </c>
      <c r="B70" s="132" t="s">
        <v>271</v>
      </c>
      <c r="C70" s="133" t="s">
        <v>272</v>
      </c>
      <c r="D70" s="92"/>
      <c r="E70" s="80"/>
      <c r="F70" s="60"/>
      <c r="G70" s="145"/>
      <c r="H70" s="80"/>
      <c r="I70" s="145"/>
      <c r="J70" s="157"/>
      <c r="K70" s="228"/>
      <c r="L70" s="81"/>
      <c r="M70" s="331"/>
      <c r="N70" s="158"/>
      <c r="O70" s="259"/>
      <c r="P70" s="81"/>
      <c r="Q70" s="322"/>
      <c r="R70" s="147"/>
      <c r="S70" s="147"/>
      <c r="T70" s="147"/>
      <c r="U70" s="324"/>
      <c r="V70" s="257"/>
      <c r="W70" s="139" t="e">
        <f t="shared" ref="W70:W73" si="12">CONCATENATE(IF(AND(E70="M",H70="M"),2.5873,),IF(AND(E70="P",H70="P"),1.9405,),IF(AND(E70="D",H70="D"),0,),IF(AND(E70="M",H70="P"),1.9405,),IF(AND(E70="M",H70="D"),1.2937,),IF(AND(E70="P",H70="M"),1.9405,),IF(AND(E70="P",H70="D"),0.6468,),IF(AND(E70="D",H70="M"),1.2937,),IF(AND(E70="D",H70="P"),0.6468,))+0</f>
        <v>#VALUE!</v>
      </c>
    </row>
    <row r="71" spans="1:25" ht="51" x14ac:dyDescent="0.25">
      <c r="A71" s="58">
        <v>47</v>
      </c>
      <c r="B71" s="132" t="s">
        <v>273</v>
      </c>
      <c r="C71" s="144" t="s">
        <v>274</v>
      </c>
      <c r="D71" s="92"/>
      <c r="E71" s="80"/>
      <c r="F71" s="60"/>
      <c r="G71" s="145"/>
      <c r="H71" s="80"/>
      <c r="I71" s="145"/>
      <c r="J71" s="159"/>
      <c r="K71" s="229"/>
      <c r="L71" s="170"/>
      <c r="M71" s="332"/>
      <c r="N71" s="160"/>
      <c r="O71" s="231"/>
      <c r="P71" s="170"/>
      <c r="Q71" s="333"/>
      <c r="R71" s="147"/>
      <c r="S71" s="147"/>
      <c r="T71" s="147"/>
      <c r="U71" s="341"/>
      <c r="V71" s="257"/>
      <c r="W71" s="139" t="e">
        <f t="shared" si="12"/>
        <v>#VALUE!</v>
      </c>
    </row>
    <row r="72" spans="1:25" ht="77.25" x14ac:dyDescent="0.25">
      <c r="A72" s="58">
        <v>48</v>
      </c>
      <c r="B72" s="132" t="s">
        <v>275</v>
      </c>
      <c r="C72" s="133" t="s">
        <v>276</v>
      </c>
      <c r="D72" s="92"/>
      <c r="E72" s="80"/>
      <c r="F72" s="60"/>
      <c r="G72" s="145"/>
      <c r="H72" s="80"/>
      <c r="I72" s="145"/>
      <c r="J72" s="159"/>
      <c r="K72" s="229"/>
      <c r="L72" s="170"/>
      <c r="M72" s="332"/>
      <c r="N72" s="160"/>
      <c r="O72" s="231"/>
      <c r="P72" s="170"/>
      <c r="Q72" s="333"/>
      <c r="R72" s="147"/>
      <c r="S72" s="147"/>
      <c r="T72" s="147"/>
      <c r="U72" s="341"/>
      <c r="V72" s="257"/>
      <c r="W72" s="139" t="e">
        <f t="shared" si="12"/>
        <v>#VALUE!</v>
      </c>
    </row>
    <row r="73" spans="1:25" ht="75" x14ac:dyDescent="0.25">
      <c r="A73" s="58">
        <v>49</v>
      </c>
      <c r="B73" s="132" t="s">
        <v>277</v>
      </c>
      <c r="C73" s="144" t="s">
        <v>278</v>
      </c>
      <c r="D73" s="92"/>
      <c r="E73" s="80"/>
      <c r="F73" s="60"/>
      <c r="G73" s="145"/>
      <c r="H73" s="80"/>
      <c r="I73" s="145"/>
      <c r="J73" s="219"/>
      <c r="K73" s="230"/>
      <c r="L73" s="57"/>
      <c r="M73" s="337"/>
      <c r="N73" s="137"/>
      <c r="O73" s="260"/>
      <c r="P73" s="57"/>
      <c r="Q73" s="323"/>
      <c r="R73" s="147"/>
      <c r="S73" s="147"/>
      <c r="T73" s="147"/>
      <c r="U73" s="325"/>
      <c r="V73" s="257"/>
      <c r="W73" s="139" t="e">
        <f t="shared" si="12"/>
        <v>#VALUE!</v>
      </c>
    </row>
    <row r="74" spans="1:25" ht="20.25" x14ac:dyDescent="0.25">
      <c r="A74" s="154"/>
      <c r="B74" s="155"/>
      <c r="C74" s="156" t="s">
        <v>279</v>
      </c>
      <c r="D74" s="269"/>
      <c r="E74" s="270"/>
      <c r="F74" s="270"/>
      <c r="G74" s="270"/>
      <c r="H74" s="270"/>
      <c r="I74" s="271"/>
      <c r="J74" s="179"/>
      <c r="K74" s="247"/>
      <c r="L74" s="250"/>
      <c r="M74" s="179"/>
      <c r="N74" s="179"/>
      <c r="O74" s="179"/>
      <c r="P74" s="250"/>
      <c r="Q74" s="179"/>
      <c r="R74" s="272"/>
      <c r="S74" s="272"/>
      <c r="T74" s="272"/>
      <c r="U74" s="272"/>
      <c r="V74" s="273"/>
    </row>
    <row r="75" spans="1:25" ht="60" x14ac:dyDescent="0.25">
      <c r="A75" s="55">
        <v>50</v>
      </c>
      <c r="B75" s="132" t="s">
        <v>280</v>
      </c>
      <c r="C75" s="161" t="s">
        <v>281</v>
      </c>
      <c r="D75" s="92"/>
      <c r="E75" s="80"/>
      <c r="F75" s="60"/>
      <c r="G75" s="145"/>
      <c r="H75" s="80"/>
      <c r="I75" s="145"/>
      <c r="J75" s="157"/>
      <c r="K75" s="228"/>
      <c r="L75" s="170"/>
      <c r="M75" s="331"/>
      <c r="N75" s="158"/>
      <c r="O75" s="259"/>
      <c r="P75" s="170"/>
      <c r="Q75" s="322"/>
      <c r="R75" s="148"/>
      <c r="S75" s="147"/>
      <c r="T75" s="147"/>
      <c r="U75" s="324"/>
      <c r="V75" s="257"/>
      <c r="W75" s="139" t="e">
        <f t="shared" ref="W75:W76" si="13">CONCATENATE(IF(AND(E75="M",H75="M"),2.5873,),IF(AND(E75="P",H75="P"),1.9405,),IF(AND(E75="D",H75="D"),0,),IF(AND(E75="M",H75="P"),1.9405,),IF(AND(E75="M",H75="D"),1.2937,),IF(AND(E75="P",H75="M"),1.9405,),IF(AND(E75="P",H75="D"),0.6468,),IF(AND(E75="D",H75="M"),1.2937,),IF(AND(E75="D",H75="P"),0.6468,))+0</f>
        <v>#VALUE!</v>
      </c>
    </row>
    <row r="76" spans="1:25" ht="60" x14ac:dyDescent="0.25">
      <c r="A76" s="55">
        <v>51</v>
      </c>
      <c r="B76" s="132" t="s">
        <v>282</v>
      </c>
      <c r="C76" s="133" t="s">
        <v>283</v>
      </c>
      <c r="D76" s="92"/>
      <c r="E76" s="80"/>
      <c r="F76" s="60"/>
      <c r="G76" s="145"/>
      <c r="H76" s="80"/>
      <c r="I76" s="145"/>
      <c r="J76" s="219"/>
      <c r="K76" s="230"/>
      <c r="L76" s="57"/>
      <c r="M76" s="337"/>
      <c r="N76" s="137"/>
      <c r="O76" s="260"/>
      <c r="P76" s="57"/>
      <c r="Q76" s="323"/>
      <c r="R76" s="148"/>
      <c r="S76" s="147"/>
      <c r="T76" s="147"/>
      <c r="U76" s="325"/>
      <c r="V76" s="257"/>
      <c r="W76" s="139" t="e">
        <f t="shared" si="13"/>
        <v>#VALUE!</v>
      </c>
    </row>
    <row r="77" spans="1:25" ht="20.25" x14ac:dyDescent="0.25">
      <c r="A77" s="154"/>
      <c r="B77" s="155"/>
      <c r="C77" s="156" t="s">
        <v>284</v>
      </c>
      <c r="D77" s="269"/>
      <c r="E77" s="270"/>
      <c r="F77" s="270"/>
      <c r="G77" s="270"/>
      <c r="H77" s="270"/>
      <c r="I77" s="271"/>
      <c r="J77" s="179"/>
      <c r="K77" s="247"/>
      <c r="L77" s="250"/>
      <c r="M77" s="179"/>
      <c r="N77" s="179"/>
      <c r="O77" s="179"/>
      <c r="P77" s="250"/>
      <c r="Q77" s="179"/>
      <c r="R77" s="272"/>
      <c r="S77" s="272"/>
      <c r="T77" s="272"/>
      <c r="U77" s="272"/>
      <c r="V77" s="273"/>
    </row>
    <row r="78" spans="1:25" x14ac:dyDescent="0.25">
      <c r="A78" s="55">
        <v>52</v>
      </c>
      <c r="B78" s="132" t="s">
        <v>285</v>
      </c>
      <c r="C78" s="161" t="s">
        <v>286</v>
      </c>
      <c r="D78" s="92"/>
      <c r="E78" s="80"/>
      <c r="F78" s="60"/>
      <c r="G78" s="145"/>
      <c r="H78" s="80"/>
      <c r="I78" s="145"/>
      <c r="J78" s="159"/>
      <c r="K78" s="228"/>
      <c r="L78" s="81"/>
      <c r="M78" s="331"/>
      <c r="N78" s="160"/>
      <c r="O78" s="259"/>
      <c r="P78" s="81"/>
      <c r="Q78" s="322"/>
      <c r="R78" s="147"/>
      <c r="S78" s="148"/>
      <c r="T78" s="147"/>
      <c r="U78" s="258"/>
      <c r="V78" s="257"/>
      <c r="W78" s="139" t="e">
        <f t="shared" ref="W78:W80" si="14">CONCATENATE(IF(AND(E78="M",H78="M"),2.5873,),IF(AND(E78="P",H78="P"),1.9405,),IF(AND(E78="D",H78="D"),0,),IF(AND(E78="M",H78="P"),1.9405,),IF(AND(E78="M",H78="D"),1.2937,),IF(AND(E78="P",H78="M"),1.9405,),IF(AND(E78="P",H78="D"),0.6468,),IF(AND(E78="D",H78="M"),1.2937,),IF(AND(E78="D",H78="P"),0.6468,))+0</f>
        <v>#VALUE!</v>
      </c>
    </row>
    <row r="79" spans="1:25" ht="60" x14ac:dyDescent="0.25">
      <c r="A79" s="55">
        <v>53</v>
      </c>
      <c r="B79" s="132" t="s">
        <v>287</v>
      </c>
      <c r="C79" s="161" t="s">
        <v>288</v>
      </c>
      <c r="D79" s="92"/>
      <c r="E79" s="80"/>
      <c r="F79" s="60"/>
      <c r="G79" s="145"/>
      <c r="H79" s="80"/>
      <c r="I79" s="145"/>
      <c r="J79" s="159"/>
      <c r="K79" s="229"/>
      <c r="L79" s="170"/>
      <c r="M79" s="332"/>
      <c r="N79" s="160"/>
      <c r="O79" s="231"/>
      <c r="P79" s="170"/>
      <c r="Q79" s="333"/>
      <c r="R79" s="147"/>
      <c r="S79" s="148"/>
      <c r="T79" s="147"/>
      <c r="U79" s="258"/>
      <c r="V79" s="257"/>
      <c r="W79" s="139" t="e">
        <f t="shared" si="14"/>
        <v>#VALUE!</v>
      </c>
    </row>
    <row r="80" spans="1:25" ht="45" x14ac:dyDescent="0.25">
      <c r="A80" s="55">
        <v>54</v>
      </c>
      <c r="B80" s="132" t="s">
        <v>289</v>
      </c>
      <c r="C80" s="161" t="s">
        <v>290</v>
      </c>
      <c r="D80" s="92"/>
      <c r="E80" s="80"/>
      <c r="F80" s="60"/>
      <c r="G80" s="145"/>
      <c r="H80" s="80"/>
      <c r="I80" s="145"/>
      <c r="J80" s="219"/>
      <c r="K80" s="229"/>
      <c r="L80" s="57"/>
      <c r="M80" s="337"/>
      <c r="N80" s="137"/>
      <c r="O80" s="231"/>
      <c r="P80" s="57"/>
      <c r="Q80" s="323"/>
      <c r="R80" s="147"/>
      <c r="S80" s="148"/>
      <c r="T80" s="147"/>
      <c r="U80" s="258"/>
      <c r="V80" s="257"/>
      <c r="W80" s="139" t="e">
        <f t="shared" si="14"/>
        <v>#VALUE!</v>
      </c>
    </row>
    <row r="81" spans="1:26" ht="20.25" x14ac:dyDescent="0.25">
      <c r="A81" s="151" t="s">
        <v>291</v>
      </c>
      <c r="B81" s="152"/>
      <c r="C81" s="153"/>
      <c r="D81" s="261"/>
      <c r="E81" s="262"/>
      <c r="F81" s="263"/>
      <c r="G81" s="263"/>
      <c r="H81" s="262"/>
      <c r="I81" s="263"/>
      <c r="J81" s="264"/>
      <c r="K81" s="265"/>
      <c r="L81" s="266"/>
      <c r="M81" s="264"/>
      <c r="N81" s="264"/>
      <c r="O81" s="264"/>
      <c r="P81" s="266"/>
      <c r="Q81" s="264"/>
      <c r="R81" s="267"/>
      <c r="S81" s="267"/>
      <c r="T81" s="267"/>
      <c r="U81" s="268"/>
      <c r="V81" s="267"/>
    </row>
    <row r="82" spans="1:26" ht="20.25" x14ac:dyDescent="0.25">
      <c r="A82" s="172"/>
      <c r="B82" s="173"/>
      <c r="C82" s="156" t="s">
        <v>292</v>
      </c>
      <c r="D82" s="276"/>
      <c r="E82" s="181"/>
      <c r="F82" s="277"/>
      <c r="G82" s="277"/>
      <c r="H82" s="181"/>
      <c r="I82" s="277"/>
      <c r="J82" s="179"/>
      <c r="K82" s="247"/>
      <c r="L82" s="250"/>
      <c r="M82" s="179"/>
      <c r="N82" s="179"/>
      <c r="O82" s="179"/>
      <c r="P82" s="250"/>
      <c r="Q82" s="179"/>
      <c r="R82" s="179"/>
      <c r="S82" s="179"/>
      <c r="T82" s="179"/>
      <c r="U82" s="179"/>
      <c r="V82" s="279"/>
    </row>
    <row r="83" spans="1:26" x14ac:dyDescent="0.25">
      <c r="A83" s="58">
        <v>55</v>
      </c>
      <c r="B83" s="132" t="s">
        <v>293</v>
      </c>
      <c r="C83" s="174" t="s">
        <v>294</v>
      </c>
      <c r="D83" s="92"/>
      <c r="E83" s="80"/>
      <c r="F83" s="60"/>
      <c r="G83" s="145"/>
      <c r="H83" s="80"/>
      <c r="I83" s="145"/>
      <c r="J83" s="136"/>
      <c r="K83" s="228"/>
      <c r="L83" s="81"/>
      <c r="M83" s="331"/>
      <c r="N83" s="137"/>
      <c r="O83" s="259"/>
      <c r="P83" s="81"/>
      <c r="Q83" s="322"/>
      <c r="R83" s="148"/>
      <c r="S83" s="147"/>
      <c r="T83" s="147"/>
      <c r="U83" s="258"/>
      <c r="V83" s="257"/>
      <c r="W83" s="139" t="e">
        <f t="shared" ref="W83:W90" si="15">CONCATENATE(IF(AND(E83="M",H83="M"),2.5873,),IF(AND(E83="P",H83="P"),1.9405,),IF(AND(E83="D",H83="D"),0,),IF(AND(E83="M",H83="P"),1.9405,),IF(AND(E83="M",H83="D"),1.2937,),IF(AND(E83="P",H83="M"),1.9405,),IF(AND(E83="P",H83="D"),0.6468,),IF(AND(E83="D",H83="M"),1.2937,),IF(AND(E83="D",H83="P"),0.6468,))+0</f>
        <v>#VALUE!</v>
      </c>
    </row>
    <row r="84" spans="1:26" x14ac:dyDescent="0.25">
      <c r="A84" s="58">
        <v>56</v>
      </c>
      <c r="B84" s="132" t="s">
        <v>295</v>
      </c>
      <c r="C84" s="133" t="s">
        <v>296</v>
      </c>
      <c r="D84" s="92"/>
      <c r="E84" s="80"/>
      <c r="F84" s="60"/>
      <c r="G84" s="145"/>
      <c r="H84" s="80"/>
      <c r="I84" s="145"/>
      <c r="J84" s="136"/>
      <c r="K84" s="229"/>
      <c r="L84" s="170"/>
      <c r="M84" s="332"/>
      <c r="N84" s="137"/>
      <c r="O84" s="231"/>
      <c r="P84" s="170"/>
      <c r="Q84" s="333"/>
      <c r="R84" s="148"/>
      <c r="S84" s="147"/>
      <c r="T84" s="147"/>
      <c r="U84" s="258"/>
      <c r="V84" s="257"/>
      <c r="W84" s="139" t="e">
        <f t="shared" si="15"/>
        <v>#VALUE!</v>
      </c>
    </row>
    <row r="85" spans="1:26" x14ac:dyDescent="0.25">
      <c r="A85" s="58">
        <v>57</v>
      </c>
      <c r="B85" s="132" t="s">
        <v>297</v>
      </c>
      <c r="C85" s="174" t="s">
        <v>298</v>
      </c>
      <c r="D85" s="92"/>
      <c r="E85" s="80"/>
      <c r="F85" s="60"/>
      <c r="G85" s="145"/>
      <c r="H85" s="80"/>
      <c r="I85" s="175"/>
      <c r="J85" s="136"/>
      <c r="K85" s="229"/>
      <c r="L85" s="170"/>
      <c r="M85" s="332"/>
      <c r="N85" s="137"/>
      <c r="O85" s="231"/>
      <c r="P85" s="170"/>
      <c r="Q85" s="333"/>
      <c r="R85" s="258"/>
      <c r="S85" s="138"/>
      <c r="T85" s="138"/>
      <c r="U85" s="258"/>
      <c r="V85" s="56"/>
      <c r="W85" s="139" t="e">
        <f t="shared" si="15"/>
        <v>#VALUE!</v>
      </c>
    </row>
    <row r="86" spans="1:26" x14ac:dyDescent="0.25">
      <c r="A86" s="58">
        <v>58</v>
      </c>
      <c r="B86" s="132" t="s">
        <v>299</v>
      </c>
      <c r="C86" s="174" t="s">
        <v>300</v>
      </c>
      <c r="D86" s="92"/>
      <c r="E86" s="80"/>
      <c r="F86" s="60"/>
      <c r="G86" s="145"/>
      <c r="H86" s="80"/>
      <c r="I86" s="145"/>
      <c r="J86" s="136"/>
      <c r="K86" s="229"/>
      <c r="L86" s="170"/>
      <c r="M86" s="332"/>
      <c r="N86" s="137"/>
      <c r="O86" s="231"/>
      <c r="P86" s="170"/>
      <c r="Q86" s="333"/>
      <c r="R86" s="148"/>
      <c r="S86" s="147"/>
      <c r="T86" s="147"/>
      <c r="U86" s="258"/>
      <c r="V86" s="257"/>
      <c r="W86" s="139" t="e">
        <f t="shared" si="15"/>
        <v>#VALUE!</v>
      </c>
    </row>
    <row r="87" spans="1:26" ht="45" x14ac:dyDescent="0.25">
      <c r="A87" s="58">
        <v>59</v>
      </c>
      <c r="B87" s="132" t="s">
        <v>301</v>
      </c>
      <c r="C87" s="133" t="s">
        <v>302</v>
      </c>
      <c r="D87" s="92"/>
      <c r="E87" s="80"/>
      <c r="F87" s="60"/>
      <c r="G87" s="145"/>
      <c r="H87" s="80"/>
      <c r="I87" s="145"/>
      <c r="J87" s="136"/>
      <c r="K87" s="229"/>
      <c r="L87" s="170"/>
      <c r="M87" s="332"/>
      <c r="N87" s="137"/>
      <c r="O87" s="231"/>
      <c r="P87" s="170"/>
      <c r="Q87" s="333"/>
      <c r="R87" s="148"/>
      <c r="S87" s="147"/>
      <c r="T87" s="147"/>
      <c r="U87" s="258"/>
      <c r="V87" s="257"/>
      <c r="W87" s="139" t="e">
        <f t="shared" si="15"/>
        <v>#VALUE!</v>
      </c>
    </row>
    <row r="88" spans="1:26" ht="30" x14ac:dyDescent="0.25">
      <c r="A88" s="58">
        <v>60</v>
      </c>
      <c r="B88" s="132" t="s">
        <v>303</v>
      </c>
      <c r="C88" s="174" t="s">
        <v>304</v>
      </c>
      <c r="D88" s="92"/>
      <c r="E88" s="80"/>
      <c r="F88" s="60"/>
      <c r="G88" s="145"/>
      <c r="H88" s="80"/>
      <c r="I88" s="175"/>
      <c r="J88" s="136"/>
      <c r="K88" s="229"/>
      <c r="L88" s="170"/>
      <c r="M88" s="332"/>
      <c r="N88" s="137"/>
      <c r="O88" s="231"/>
      <c r="P88" s="170"/>
      <c r="Q88" s="333"/>
      <c r="R88" s="258"/>
      <c r="S88" s="138"/>
      <c r="T88" s="138"/>
      <c r="U88" s="258"/>
      <c r="V88" s="56"/>
      <c r="W88" s="139" t="e">
        <f t="shared" si="15"/>
        <v>#VALUE!</v>
      </c>
    </row>
    <row r="89" spans="1:26" ht="60" x14ac:dyDescent="0.25">
      <c r="A89" s="58">
        <v>61</v>
      </c>
      <c r="B89" s="132" t="s">
        <v>305</v>
      </c>
      <c r="C89" s="133" t="s">
        <v>306</v>
      </c>
      <c r="D89" s="92"/>
      <c r="E89" s="80"/>
      <c r="F89" s="60"/>
      <c r="G89" s="145"/>
      <c r="H89" s="80"/>
      <c r="I89" s="145"/>
      <c r="J89" s="136"/>
      <c r="K89" s="229"/>
      <c r="L89" s="170"/>
      <c r="M89" s="332"/>
      <c r="N89" s="137"/>
      <c r="O89" s="231"/>
      <c r="P89" s="170"/>
      <c r="Q89" s="333"/>
      <c r="R89" s="148"/>
      <c r="S89" s="147"/>
      <c r="T89" s="147"/>
      <c r="U89" s="258"/>
      <c r="V89" s="257"/>
      <c r="W89" s="139" t="e">
        <f t="shared" si="15"/>
        <v>#VALUE!</v>
      </c>
    </row>
    <row r="90" spans="1:26" ht="75" x14ac:dyDescent="0.25">
      <c r="A90" s="58">
        <v>62</v>
      </c>
      <c r="B90" s="132" t="s">
        <v>307</v>
      </c>
      <c r="C90" s="174" t="s">
        <v>308</v>
      </c>
      <c r="D90" s="92"/>
      <c r="E90" s="80"/>
      <c r="F90" s="60"/>
      <c r="G90" s="145"/>
      <c r="H90" s="80"/>
      <c r="I90" s="175"/>
      <c r="J90" s="219"/>
      <c r="K90" s="230"/>
      <c r="L90" s="57"/>
      <c r="M90" s="337"/>
      <c r="N90" s="137"/>
      <c r="O90" s="260"/>
      <c r="P90" s="57"/>
      <c r="Q90" s="323"/>
      <c r="R90" s="258"/>
      <c r="S90" s="138"/>
      <c r="T90" s="138"/>
      <c r="U90" s="258"/>
      <c r="V90" s="56"/>
      <c r="W90" s="139" t="e">
        <f t="shared" si="15"/>
        <v>#VALUE!</v>
      </c>
    </row>
    <row r="91" spans="1:26" ht="20.25" x14ac:dyDescent="0.25">
      <c r="A91" s="172"/>
      <c r="B91" s="173"/>
      <c r="C91" s="156" t="s">
        <v>309</v>
      </c>
      <c r="D91" s="276"/>
      <c r="E91" s="181"/>
      <c r="F91" s="277"/>
      <c r="G91" s="277"/>
      <c r="H91" s="181"/>
      <c r="I91" s="277"/>
      <c r="J91" s="179"/>
      <c r="K91" s="247"/>
      <c r="L91" s="250"/>
      <c r="M91" s="179"/>
      <c r="N91" s="179"/>
      <c r="O91" s="179"/>
      <c r="P91" s="250"/>
      <c r="Q91" s="179"/>
      <c r="R91" s="179"/>
      <c r="S91" s="179"/>
      <c r="T91" s="179"/>
      <c r="U91" s="179"/>
      <c r="V91" s="279"/>
    </row>
    <row r="92" spans="1:26" ht="30" x14ac:dyDescent="0.25">
      <c r="A92" s="58">
        <v>63</v>
      </c>
      <c r="B92" s="131" t="s">
        <v>310</v>
      </c>
      <c r="C92" s="174" t="s">
        <v>311</v>
      </c>
      <c r="D92" s="92"/>
      <c r="E92" s="80"/>
      <c r="F92" s="60"/>
      <c r="G92" s="145"/>
      <c r="H92" s="80"/>
      <c r="I92" s="145"/>
      <c r="J92" s="219"/>
      <c r="K92" s="243"/>
      <c r="L92" s="57"/>
      <c r="M92" s="255"/>
      <c r="N92" s="137"/>
      <c r="O92" s="256"/>
      <c r="P92" s="57"/>
      <c r="Q92" s="256"/>
      <c r="R92" s="147"/>
      <c r="S92" s="147"/>
      <c r="T92" s="147"/>
      <c r="U92" s="244"/>
      <c r="V92" s="257"/>
      <c r="W92" s="139" t="e">
        <f>CONCATENATE(IF(AND(E92="M",H92="M"),2.5873,),IF(AND(E92="P",H92="P"),1.9405,),IF(AND(E92="D",H92="D"),0,),IF(AND(E92="M",H92="P"),1.9405,),IF(AND(E92="M",H92="D"),1.2937,),IF(AND(E92="P",H92="M"),1.9405,),IF(AND(E92="P",H92="D"),0.6468,),IF(AND(E92="D",H92="M"),1.2937,),IF(AND(E92="D",H92="P"),0.6468,))+0</f>
        <v>#VALUE!</v>
      </c>
    </row>
    <row r="93" spans="1:26" x14ac:dyDescent="0.25">
      <c r="A93" s="184"/>
      <c r="B93" s="184"/>
      <c r="C93" s="185"/>
      <c r="D93" s="186"/>
      <c r="E93" s="186"/>
      <c r="F93" s="187"/>
      <c r="G93" s="186"/>
      <c r="H93" s="186"/>
      <c r="I93" s="186"/>
      <c r="J93" s="186"/>
      <c r="K93" s="186"/>
      <c r="L93" s="186"/>
      <c r="M93" s="186"/>
      <c r="N93" s="186"/>
      <c r="O93" s="186"/>
      <c r="P93" s="186"/>
      <c r="Q93" s="186"/>
      <c r="R93" s="186"/>
      <c r="S93" s="186"/>
      <c r="T93" s="186"/>
      <c r="U93" s="186"/>
      <c r="V93" s="186"/>
      <c r="X93" s="90">
        <f>SUM(AB9:AB16,AE9:AE16)</f>
        <v>0</v>
      </c>
      <c r="Y93" s="188" t="s">
        <v>259</v>
      </c>
      <c r="Z93" s="189"/>
    </row>
    <row r="94" spans="1:26" x14ac:dyDescent="0.25">
      <c r="A94" s="184"/>
      <c r="B94" s="184"/>
      <c r="C94" s="185"/>
      <c r="D94" s="186"/>
      <c r="E94" s="227"/>
      <c r="F94" s="187"/>
      <c r="G94" s="190"/>
      <c r="H94" s="227"/>
      <c r="I94" s="190"/>
      <c r="J94" s="190"/>
      <c r="K94" s="190"/>
      <c r="L94" s="227"/>
      <c r="M94" s="190"/>
      <c r="N94" s="190"/>
      <c r="O94" s="190"/>
      <c r="P94" s="227"/>
      <c r="Q94" s="190"/>
      <c r="R94" s="186"/>
      <c r="S94" s="186"/>
      <c r="T94" s="186"/>
      <c r="U94" s="186"/>
      <c r="V94" s="186"/>
      <c r="W94" s="139" t="e">
        <f>SUM(W9:W92)</f>
        <v>#VALUE!</v>
      </c>
      <c r="X94" s="90">
        <f>X93*10.1875</f>
        <v>0</v>
      </c>
      <c r="Y94" s="191" t="s">
        <v>230</v>
      </c>
      <c r="Z94" s="192"/>
    </row>
    <row r="95" spans="1:26" ht="63" customHeight="1" x14ac:dyDescent="0.25">
      <c r="A95" s="193"/>
      <c r="B95" s="193"/>
      <c r="C95" s="194"/>
      <c r="D95" s="108"/>
      <c r="E95" s="108"/>
      <c r="F95" s="108"/>
      <c r="G95" s="108"/>
      <c r="H95" s="108"/>
      <c r="I95" s="108"/>
      <c r="J95" s="108"/>
      <c r="K95" s="108"/>
      <c r="L95" s="108"/>
      <c r="M95" s="108"/>
      <c r="N95" s="108"/>
      <c r="O95" s="108"/>
      <c r="P95" s="108"/>
      <c r="Q95" s="108"/>
      <c r="V95" s="108"/>
    </row>
    <row r="96" spans="1:26" ht="88.5" customHeight="1" x14ac:dyDescent="0.25">
      <c r="A96" s="195" t="s">
        <v>20</v>
      </c>
      <c r="B96" s="196"/>
      <c r="C96" s="196"/>
      <c r="D96" s="196"/>
      <c r="E96" s="196"/>
      <c r="F96" s="196"/>
      <c r="G96" s="196"/>
      <c r="H96" s="196"/>
      <c r="I96" s="196"/>
      <c r="J96" s="196"/>
      <c r="K96" s="196"/>
      <c r="L96" s="196"/>
      <c r="M96" s="196"/>
      <c r="N96" s="196"/>
      <c r="O96" s="196"/>
      <c r="P96" s="196"/>
      <c r="Q96" s="196"/>
      <c r="R96" s="196"/>
      <c r="S96" s="197"/>
      <c r="T96" s="197"/>
      <c r="V96" s="198"/>
    </row>
    <row r="97" spans="1:25" ht="43.5" customHeight="1" x14ac:dyDescent="0.25">
      <c r="A97" s="34" t="s">
        <v>8</v>
      </c>
      <c r="B97" s="34"/>
      <c r="C97" s="35" t="s">
        <v>60</v>
      </c>
      <c r="D97" s="239" t="s">
        <v>120</v>
      </c>
      <c r="E97" s="328" t="s">
        <v>121</v>
      </c>
      <c r="F97" s="330"/>
      <c r="G97" s="239" t="s">
        <v>122</v>
      </c>
      <c r="H97" s="328" t="s">
        <v>123</v>
      </c>
      <c r="I97" s="330"/>
      <c r="J97" s="328" t="s">
        <v>124</v>
      </c>
      <c r="K97" s="330"/>
      <c r="L97" s="329" t="s">
        <v>125</v>
      </c>
      <c r="M97" s="330"/>
      <c r="N97" s="328" t="s">
        <v>126</v>
      </c>
      <c r="O97" s="330"/>
      <c r="P97" s="328" t="s">
        <v>127</v>
      </c>
      <c r="Q97" s="330"/>
      <c r="R97" s="239" t="s">
        <v>58</v>
      </c>
      <c r="S97" s="361" t="s">
        <v>107</v>
      </c>
      <c r="T97" s="361"/>
      <c r="U97" s="84"/>
      <c r="V97" s="84"/>
      <c r="W97" s="199"/>
    </row>
    <row r="98" spans="1:25" ht="45.75" x14ac:dyDescent="0.25">
      <c r="A98" s="58">
        <v>64</v>
      </c>
      <c r="B98" s="200"/>
      <c r="C98" s="174" t="s">
        <v>59</v>
      </c>
      <c r="D98" s="201"/>
      <c r="E98" s="350"/>
      <c r="F98" s="351"/>
      <c r="G98" s="61"/>
      <c r="H98" s="352"/>
      <c r="I98" s="353"/>
      <c r="J98" s="354"/>
      <c r="K98" s="355"/>
      <c r="L98" s="354"/>
      <c r="M98" s="355"/>
      <c r="N98" s="363"/>
      <c r="O98" s="364"/>
      <c r="P98" s="363"/>
      <c r="Q98" s="364"/>
      <c r="R98" s="80"/>
      <c r="S98" s="362"/>
      <c r="T98" s="362"/>
      <c r="W98" s="108"/>
      <c r="X98" s="31" t="b">
        <f>IF(R98="M",20.5,IF(R98="P",10.25,IF(R98="D",0)))</f>
        <v>0</v>
      </c>
    </row>
    <row r="99" spans="1:25" ht="30.75" x14ac:dyDescent="0.25">
      <c r="A99" s="58">
        <v>65</v>
      </c>
      <c r="B99" s="200"/>
      <c r="C99" s="174" t="s">
        <v>100</v>
      </c>
      <c r="D99" s="201"/>
      <c r="E99" s="350"/>
      <c r="F99" s="351"/>
      <c r="G99" s="61"/>
      <c r="H99" s="352"/>
      <c r="I99" s="353"/>
      <c r="J99" s="354"/>
      <c r="K99" s="355"/>
      <c r="L99" s="354"/>
      <c r="M99" s="355"/>
      <c r="N99" s="366"/>
      <c r="O99" s="367"/>
      <c r="P99" s="363"/>
      <c r="Q99" s="364"/>
      <c r="R99" s="80"/>
      <c r="S99" s="362"/>
      <c r="T99" s="362"/>
      <c r="W99" s="108"/>
      <c r="X99" s="31" t="b">
        <f t="shared" ref="X99:X101" si="16">IF(R99="M",20.5,IF(R99="P",10.25,IF(R99="D",0)))</f>
        <v>0</v>
      </c>
    </row>
    <row r="100" spans="1:25" ht="45.75" x14ac:dyDescent="0.25">
      <c r="A100" s="58">
        <v>66</v>
      </c>
      <c r="B100" s="200"/>
      <c r="C100" s="174" t="s">
        <v>2</v>
      </c>
      <c r="D100" s="201"/>
      <c r="E100" s="350"/>
      <c r="F100" s="351"/>
      <c r="G100" s="61"/>
      <c r="H100" s="352"/>
      <c r="I100" s="353"/>
      <c r="J100" s="354"/>
      <c r="K100" s="355"/>
      <c r="L100" s="354"/>
      <c r="M100" s="355"/>
      <c r="N100" s="363"/>
      <c r="O100" s="364"/>
      <c r="P100" s="363"/>
      <c r="Q100" s="364"/>
      <c r="R100" s="80"/>
      <c r="S100" s="362"/>
      <c r="T100" s="362"/>
      <c r="W100" s="108"/>
      <c r="X100" s="31" t="b">
        <f t="shared" si="16"/>
        <v>0</v>
      </c>
    </row>
    <row r="101" spans="1:25" ht="30.75" x14ac:dyDescent="0.25">
      <c r="A101" s="58">
        <v>67</v>
      </c>
      <c r="B101" s="200"/>
      <c r="C101" s="174" t="s">
        <v>101</v>
      </c>
      <c r="D101" s="201"/>
      <c r="E101" s="350"/>
      <c r="F101" s="351"/>
      <c r="G101" s="61"/>
      <c r="H101" s="352"/>
      <c r="I101" s="353"/>
      <c r="J101" s="354"/>
      <c r="K101" s="355"/>
      <c r="L101" s="354"/>
      <c r="M101" s="355"/>
      <c r="N101" s="363"/>
      <c r="O101" s="364"/>
      <c r="P101" s="363"/>
      <c r="Q101" s="364"/>
      <c r="R101" s="80"/>
      <c r="S101" s="362"/>
      <c r="T101" s="362"/>
      <c r="W101" s="108"/>
      <c r="X101" s="31" t="b">
        <f t="shared" si="16"/>
        <v>0</v>
      </c>
    </row>
    <row r="102" spans="1:25" x14ac:dyDescent="0.25">
      <c r="A102" s="202"/>
      <c r="B102" s="203"/>
      <c r="C102" s="162"/>
      <c r="D102" s="117"/>
      <c r="E102" s="117"/>
      <c r="F102" s="204"/>
      <c r="G102" s="117"/>
      <c r="H102" s="117"/>
      <c r="I102" s="117"/>
      <c r="J102" s="178"/>
      <c r="K102" s="178"/>
      <c r="L102" s="178"/>
      <c r="M102" s="178"/>
      <c r="N102" s="178"/>
      <c r="O102" s="178"/>
      <c r="P102" s="178"/>
      <c r="Q102" s="178"/>
      <c r="R102" s="117"/>
      <c r="S102" s="365"/>
      <c r="T102" s="365"/>
      <c r="W102" s="108"/>
    </row>
    <row r="103" spans="1:25" x14ac:dyDescent="0.25">
      <c r="A103" s="184"/>
      <c r="B103" s="184"/>
      <c r="C103" s="185"/>
      <c r="D103" s="356"/>
      <c r="E103" s="357"/>
      <c r="F103" s="358"/>
      <c r="G103" s="347"/>
      <c r="H103" s="348"/>
      <c r="I103" s="349"/>
      <c r="J103" s="188"/>
      <c r="K103" s="205"/>
      <c r="L103" s="205"/>
      <c r="M103" s="189"/>
      <c r="N103" s="205"/>
      <c r="O103" s="205"/>
      <c r="P103" s="205"/>
      <c r="Q103" s="205"/>
      <c r="R103" s="206"/>
      <c r="S103" s="207"/>
      <c r="T103" s="208"/>
      <c r="W103" s="108"/>
      <c r="X103" s="209" t="s">
        <v>243</v>
      </c>
      <c r="Y103" s="209"/>
    </row>
    <row r="104" spans="1:25" x14ac:dyDescent="0.25">
      <c r="A104" s="184"/>
      <c r="B104" s="184"/>
      <c r="C104" s="210"/>
      <c r="D104" s="347"/>
      <c r="E104" s="348"/>
      <c r="F104" s="349"/>
      <c r="G104" s="347"/>
      <c r="H104" s="348"/>
      <c r="I104" s="349"/>
      <c r="J104" s="240"/>
      <c r="K104" s="241"/>
      <c r="L104" s="241"/>
      <c r="M104" s="242"/>
      <c r="N104" s="241"/>
      <c r="O104" s="241"/>
      <c r="P104" s="241"/>
      <c r="Q104" s="241"/>
      <c r="R104" s="211"/>
      <c r="S104" s="212"/>
      <c r="T104" s="213"/>
      <c r="W104" s="108"/>
      <c r="X104" s="214">
        <f>SUM(X98:X101)</f>
        <v>0</v>
      </c>
    </row>
    <row r="108" spans="1:25" hidden="1" x14ac:dyDescent="0.25">
      <c r="A108" s="236"/>
      <c r="B108" s="82"/>
      <c r="C108" s="237"/>
      <c r="D108" s="237"/>
      <c r="E108" s="237"/>
      <c r="F108" s="238"/>
      <c r="G108" s="238"/>
      <c r="H108" s="217"/>
      <c r="I108" s="89" t="s">
        <v>229</v>
      </c>
      <c r="J108" s="218" t="e">
        <f>W94</f>
        <v>#VALUE!</v>
      </c>
    </row>
    <row r="109" spans="1:25" hidden="1" x14ac:dyDescent="0.25">
      <c r="A109" s="236"/>
      <c r="B109" s="82"/>
      <c r="C109" s="237"/>
      <c r="D109" s="237"/>
      <c r="E109" s="237"/>
      <c r="F109" s="238"/>
      <c r="G109" s="238"/>
      <c r="H109" s="217"/>
      <c r="I109" s="89" t="s">
        <v>230</v>
      </c>
      <c r="J109" s="218">
        <f>X94</f>
        <v>0</v>
      </c>
    </row>
    <row r="110" spans="1:25" hidden="1" x14ac:dyDescent="0.25">
      <c r="A110" s="236"/>
      <c r="B110" s="82"/>
      <c r="C110" s="237"/>
      <c r="D110" s="237"/>
      <c r="E110" s="237"/>
      <c r="F110" s="238"/>
      <c r="G110" s="238"/>
      <c r="H110" s="217"/>
      <c r="I110" s="89" t="s">
        <v>243</v>
      </c>
      <c r="J110" s="218">
        <f>X104</f>
        <v>0</v>
      </c>
    </row>
    <row r="111" spans="1:25" hidden="1" x14ac:dyDescent="0.25">
      <c r="A111" s="236"/>
      <c r="B111" s="82"/>
      <c r="C111" s="237"/>
      <c r="D111" s="237"/>
      <c r="E111" s="237"/>
      <c r="F111" s="238"/>
      <c r="G111" s="238"/>
      <c r="H111" s="217"/>
      <c r="I111" s="89" t="s">
        <v>244</v>
      </c>
      <c r="J111" s="218" t="e">
        <f>SUM(J108:J110)</f>
        <v>#VALUE!</v>
      </c>
    </row>
  </sheetData>
  <mergeCells count="88">
    <mergeCell ref="L101:M101"/>
    <mergeCell ref="N101:O101"/>
    <mergeCell ref="P101:Q101"/>
    <mergeCell ref="P100:Q100"/>
    <mergeCell ref="L99:M99"/>
    <mergeCell ref="N99:O99"/>
    <mergeCell ref="L100:M100"/>
    <mergeCell ref="N100:O100"/>
    <mergeCell ref="M78:M80"/>
    <mergeCell ref="Q78:Q80"/>
    <mergeCell ref="M83:M90"/>
    <mergeCell ref="Q83:Q90"/>
    <mergeCell ref="L98:M98"/>
    <mergeCell ref="N98:O98"/>
    <mergeCell ref="S98:T98"/>
    <mergeCell ref="P99:Q99"/>
    <mergeCell ref="S99:T99"/>
    <mergeCell ref="S102:T102"/>
    <mergeCell ref="S101:T101"/>
    <mergeCell ref="S100:T100"/>
    <mergeCell ref="P98:Q98"/>
    <mergeCell ref="U55:U63"/>
    <mergeCell ref="E97:F97"/>
    <mergeCell ref="H97:I97"/>
    <mergeCell ref="J97:K97"/>
    <mergeCell ref="L97:M97"/>
    <mergeCell ref="N97:O97"/>
    <mergeCell ref="P97:Q97"/>
    <mergeCell ref="S97:T97"/>
    <mergeCell ref="Q55:Q63"/>
    <mergeCell ref="M66:M67"/>
    <mergeCell ref="Q66:Q67"/>
    <mergeCell ref="U66:U67"/>
    <mergeCell ref="M70:M73"/>
    <mergeCell ref="Q70:Q73"/>
    <mergeCell ref="U70:U73"/>
    <mergeCell ref="M75:M76"/>
    <mergeCell ref="Q49:Q50"/>
    <mergeCell ref="U49:U50"/>
    <mergeCell ref="U52:U53"/>
    <mergeCell ref="U9:U15"/>
    <mergeCell ref="U18:U28"/>
    <mergeCell ref="U31:U32"/>
    <mergeCell ref="U34:U37"/>
    <mergeCell ref="U40:U42"/>
    <mergeCell ref="Q34:Q37"/>
    <mergeCell ref="Q9:Q15"/>
    <mergeCell ref="Q18:Q28"/>
    <mergeCell ref="Q31:Q32"/>
    <mergeCell ref="D104:F104"/>
    <mergeCell ref="G104:I104"/>
    <mergeCell ref="E98:F98"/>
    <mergeCell ref="H98:I98"/>
    <mergeCell ref="J98:K98"/>
    <mergeCell ref="E99:F99"/>
    <mergeCell ref="H99:I99"/>
    <mergeCell ref="J99:K99"/>
    <mergeCell ref="D103:F103"/>
    <mergeCell ref="G103:I103"/>
    <mergeCell ref="E101:F101"/>
    <mergeCell ref="H101:I101"/>
    <mergeCell ref="J101:K101"/>
    <mergeCell ref="E100:F100"/>
    <mergeCell ref="H100:I100"/>
    <mergeCell ref="J100:K100"/>
    <mergeCell ref="C1:N1"/>
    <mergeCell ref="M31:M32"/>
    <mergeCell ref="M34:M37"/>
    <mergeCell ref="M9:M15"/>
    <mergeCell ref="M18:M28"/>
    <mergeCell ref="C2:K2"/>
    <mergeCell ref="C3:K3"/>
    <mergeCell ref="Q75:Q76"/>
    <mergeCell ref="U75:U76"/>
    <mergeCell ref="Z7:AE7"/>
    <mergeCell ref="C4:R4"/>
    <mergeCell ref="R6:U6"/>
    <mergeCell ref="J6:Q6"/>
    <mergeCell ref="M44:M46"/>
    <mergeCell ref="O40:O42"/>
    <mergeCell ref="Q40:Q42"/>
    <mergeCell ref="Q44:Q46"/>
    <mergeCell ref="M49:M50"/>
    <mergeCell ref="M52:M53"/>
    <mergeCell ref="M55:M63"/>
    <mergeCell ref="M40:M42"/>
    <mergeCell ref="Q52:Q53"/>
    <mergeCell ref="U44:U46"/>
  </mergeCells>
  <pageMargins left="0.7" right="0.7" top="0.75" bottom="0.75" header="0.3" footer="0.3"/>
  <pageSetup scale="2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Scores!#REF!</xm:f>
          </x14:formula1>
          <xm:sqref>J18 N18</xm:sqref>
        </x14:dataValidation>
        <x14:dataValidation type="list" allowBlank="1" showInputMessage="1" showErrorMessage="1">
          <x14:formula1>
            <xm:f>Scores!$A$1:$A$3</xm:f>
          </x14:formula1>
          <xm:sqref>E52:E53 E9:E15 E18:E28 E34:E37 E31:E32 E40:E42 E44:E46 E49:E50 H66:H67 H18:H28 H31:H32 H34:H37 H40:H42 H44:H46 H49:H50 H52:H53 H55:H63 R98:R101 F102 E55:E63 E66:E67 E70:E73 E75:E76 E78:E80 E83:E90 E92 H92 H83:H90 H78:H80 H75:H76 H70:H73 H9:H15</xm:sqref>
        </x14:dataValidation>
        <x14:dataValidation type="list" allowBlank="1" showInputMessage="1" showErrorMessage="1">
          <x14:formula1>
            <xm:f>Scores!$G$1:$G$8</xm:f>
          </x14:formula1>
          <xm:sqref>N53 J46 J50 J42 J37 J32 J15 J53 J28 N28 N50 N46 N42 N37 N32 N15 J92 J63 J67 J73 J76 J80 J90 N80 N63 N67 N73 N76 N90 N92</xm:sqref>
        </x14:dataValidation>
        <x14:dataValidation type="list" allowBlank="1" showInputMessage="1" showErrorMessage="1">
          <x14:formula1>
            <xm:f>Scores!$D$1:$D$2</xm:f>
          </x14:formula1>
          <xm:sqref>L15 L53 L28 L32 L37 L42 L46 L50 P67 P28 P32 P37 P42 P46 P50 P53 P63 L63 L67 L73 L76 L80 L90 P92 L92 P90 P80 P76 P73 P15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M12" sqref="A1:M12"/>
    </sheetView>
  </sheetViews>
  <sheetFormatPr defaultRowHeight="15" x14ac:dyDescent="0.25"/>
  <sheetData>
    <row r="1" spans="1:13" ht="20.25" x14ac:dyDescent="0.25">
      <c r="A1" s="220" t="s">
        <v>245</v>
      </c>
      <c r="B1" s="31"/>
      <c r="C1" s="31"/>
      <c r="D1" s="31"/>
      <c r="E1" s="31"/>
      <c r="F1" s="31"/>
      <c r="G1" s="31"/>
      <c r="H1" s="31"/>
      <c r="I1" s="31"/>
      <c r="J1" s="31"/>
      <c r="K1" s="31"/>
      <c r="L1" s="31"/>
      <c r="M1" s="31"/>
    </row>
    <row r="2" spans="1:13" ht="18" x14ac:dyDescent="0.25">
      <c r="A2" s="221">
        <v>1</v>
      </c>
      <c r="B2" s="222" t="s">
        <v>246</v>
      </c>
      <c r="C2" s="223"/>
      <c r="D2" s="223"/>
      <c r="E2" s="223"/>
      <c r="F2" s="223"/>
      <c r="G2" s="223"/>
      <c r="H2" s="223"/>
      <c r="I2" s="223"/>
      <c r="J2" s="31"/>
      <c r="K2" s="31"/>
      <c r="L2" s="31"/>
      <c r="M2" s="31"/>
    </row>
    <row r="3" spans="1:13" ht="18" x14ac:dyDescent="0.25">
      <c r="A3" s="221">
        <v>2</v>
      </c>
      <c r="B3" s="222" t="s">
        <v>247</v>
      </c>
      <c r="C3" s="223"/>
      <c r="D3" s="223"/>
      <c r="E3" s="223"/>
      <c r="F3" s="223"/>
      <c r="G3" s="223"/>
      <c r="H3" s="223"/>
      <c r="I3" s="223"/>
      <c r="J3" s="31"/>
      <c r="K3" s="31"/>
      <c r="L3" s="31"/>
      <c r="M3" s="31"/>
    </row>
    <row r="4" spans="1:13" ht="18" x14ac:dyDescent="0.25">
      <c r="A4" s="221">
        <v>3</v>
      </c>
      <c r="B4" s="222" t="s">
        <v>248</v>
      </c>
      <c r="C4" s="223"/>
      <c r="D4" s="223"/>
      <c r="E4" s="223"/>
      <c r="F4" s="223"/>
      <c r="G4" s="223"/>
      <c r="H4" s="223"/>
      <c r="I4" s="223"/>
      <c r="J4" s="31"/>
      <c r="K4" s="31"/>
      <c r="L4" s="31"/>
      <c r="M4" s="31"/>
    </row>
    <row r="5" spans="1:13" ht="18" x14ac:dyDescent="0.25">
      <c r="A5" s="221">
        <v>4</v>
      </c>
      <c r="B5" s="222" t="s">
        <v>249</v>
      </c>
      <c r="C5" s="223"/>
      <c r="D5" s="223"/>
      <c r="E5" s="223"/>
      <c r="F5" s="223"/>
      <c r="G5" s="223"/>
      <c r="H5" s="223"/>
      <c r="I5" s="223"/>
      <c r="J5" s="31"/>
      <c r="K5" s="31"/>
      <c r="L5" s="31"/>
      <c r="M5" s="31"/>
    </row>
    <row r="6" spans="1:13" ht="18" x14ac:dyDescent="0.25">
      <c r="A6" s="221">
        <v>5</v>
      </c>
      <c r="B6" s="222" t="s">
        <v>250</v>
      </c>
      <c r="C6" s="223"/>
      <c r="D6" s="223"/>
      <c r="E6" s="223"/>
      <c r="F6" s="223"/>
      <c r="G6" s="223"/>
      <c r="H6" s="223"/>
      <c r="I6" s="223"/>
      <c r="J6" s="31"/>
      <c r="K6" s="31"/>
      <c r="L6" s="31"/>
      <c r="M6" s="31"/>
    </row>
    <row r="7" spans="1:13" ht="18" x14ac:dyDescent="0.25">
      <c r="A7" s="221">
        <v>6</v>
      </c>
      <c r="B7" s="222" t="s">
        <v>251</v>
      </c>
      <c r="C7" s="223"/>
      <c r="D7" s="223"/>
      <c r="E7" s="223"/>
      <c r="F7" s="223"/>
      <c r="G7" s="223"/>
      <c r="H7" s="223"/>
      <c r="I7" s="223"/>
      <c r="J7" s="31"/>
      <c r="K7" s="31"/>
      <c r="L7" s="31"/>
      <c r="M7" s="31"/>
    </row>
    <row r="8" spans="1:13" ht="18" x14ac:dyDescent="0.25">
      <c r="A8" s="221">
        <v>7</v>
      </c>
      <c r="B8" s="222" t="s">
        <v>252</v>
      </c>
      <c r="C8" s="223"/>
      <c r="D8" s="223"/>
      <c r="E8" s="223"/>
      <c r="F8" s="223"/>
      <c r="G8" s="223"/>
      <c r="H8" s="223"/>
      <c r="I8" s="223"/>
      <c r="J8" s="31"/>
      <c r="K8" s="31"/>
      <c r="L8" s="31"/>
      <c r="M8" s="31"/>
    </row>
    <row r="9" spans="1:13" ht="18" x14ac:dyDescent="0.25">
      <c r="A9" s="221">
        <v>8</v>
      </c>
      <c r="B9" s="222" t="s">
        <v>253</v>
      </c>
      <c r="C9" s="223"/>
      <c r="D9" s="223"/>
      <c r="E9" s="223"/>
      <c r="F9" s="223"/>
      <c r="G9" s="223"/>
      <c r="H9" s="223"/>
      <c r="I9" s="223"/>
      <c r="J9" s="31"/>
      <c r="K9" s="31"/>
      <c r="L9" s="31"/>
      <c r="M9" s="31"/>
    </row>
    <row r="10" spans="1:13" x14ac:dyDescent="0.25">
      <c r="A10" s="31"/>
      <c r="B10" s="31"/>
      <c r="C10" s="31"/>
      <c r="D10" s="31"/>
      <c r="E10" s="31"/>
      <c r="F10" s="31"/>
      <c r="G10" s="31"/>
      <c r="H10" s="31"/>
      <c r="I10" s="31"/>
      <c r="J10" s="31"/>
      <c r="K10" s="31"/>
      <c r="L10" s="31"/>
      <c r="M10" s="31"/>
    </row>
    <row r="11" spans="1:13" x14ac:dyDescent="0.25">
      <c r="A11" s="31"/>
      <c r="B11" s="31"/>
      <c r="C11" s="31"/>
      <c r="D11" s="31"/>
      <c r="E11" s="31"/>
      <c r="F11" s="31"/>
      <c r="G11" s="31"/>
      <c r="H11" s="31"/>
      <c r="I11" s="31"/>
      <c r="J11" s="31"/>
      <c r="K11" s="31"/>
      <c r="L11" s="31"/>
      <c r="M11" s="31"/>
    </row>
    <row r="12" spans="1:13" x14ac:dyDescent="0.25">
      <c r="A12" s="31"/>
      <c r="B12" s="31"/>
      <c r="C12" s="31"/>
      <c r="D12" s="31"/>
      <c r="E12" s="31"/>
      <c r="F12" s="31"/>
      <c r="G12" s="31"/>
      <c r="H12" s="31"/>
      <c r="I12" s="31"/>
      <c r="J12" s="31"/>
      <c r="K12" s="31"/>
      <c r="L12" s="31"/>
      <c r="M12" s="31"/>
    </row>
  </sheetData>
  <sheetProtection algorithmName="SHA-512" hashValue="9IreQEgJJbNesktpsOhW6siDoQ7AMYaMyLcj3G19z/YiZAWGaoWmMDCxgxng68U3fzhPzUD7kVnP94XOBfAqQA==" saltValue="fdjyrwac1N+9MsNtF//c3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I9"/>
    </sheetView>
  </sheetViews>
  <sheetFormatPr defaultRowHeight="15" x14ac:dyDescent="0.25"/>
  <cols>
    <col min="8" max="8" width="17.5703125" customWidth="1"/>
    <col min="10" max="12" width="34.28515625" customWidth="1"/>
  </cols>
  <sheetData>
    <row r="1" spans="1:12" ht="15" customHeight="1" x14ac:dyDescent="0.25">
      <c r="A1" s="31" t="s">
        <v>114</v>
      </c>
      <c r="B1" s="31" t="s">
        <v>254</v>
      </c>
      <c r="C1" s="31"/>
      <c r="D1" s="31" t="s">
        <v>114</v>
      </c>
      <c r="E1" s="31"/>
      <c r="F1" s="31"/>
      <c r="G1" s="31">
        <v>1</v>
      </c>
      <c r="H1" s="368" t="s">
        <v>102</v>
      </c>
      <c r="I1" s="31"/>
      <c r="J1" s="369"/>
      <c r="K1" s="369"/>
      <c r="L1" s="369"/>
    </row>
    <row r="2" spans="1:12" x14ac:dyDescent="0.25">
      <c r="A2" s="31" t="s">
        <v>115</v>
      </c>
      <c r="B2" s="31" t="s">
        <v>255</v>
      </c>
      <c r="C2" s="31"/>
      <c r="D2" s="31" t="s">
        <v>116</v>
      </c>
      <c r="E2" s="31"/>
      <c r="F2" s="31"/>
      <c r="G2" s="31">
        <v>2</v>
      </c>
      <c r="H2" s="368"/>
      <c r="I2" s="31"/>
      <c r="J2" s="224"/>
      <c r="K2" s="224"/>
      <c r="L2" s="224"/>
    </row>
    <row r="3" spans="1:12" x14ac:dyDescent="0.25">
      <c r="A3" s="31" t="s">
        <v>116</v>
      </c>
      <c r="B3" s="31"/>
      <c r="C3" s="31"/>
      <c r="D3" s="31"/>
      <c r="E3" s="31"/>
      <c r="F3" s="31"/>
      <c r="G3" s="31">
        <v>3</v>
      </c>
      <c r="H3" s="368"/>
      <c r="I3" s="31"/>
      <c r="J3" s="224"/>
      <c r="K3" s="224"/>
      <c r="L3" s="224"/>
    </row>
    <row r="4" spans="1:12" x14ac:dyDescent="0.25">
      <c r="A4" s="31"/>
      <c r="B4" s="31"/>
      <c r="C4" s="31"/>
      <c r="D4" s="31"/>
      <c r="E4" s="31"/>
      <c r="F4" s="31"/>
      <c r="G4" s="31">
        <v>4</v>
      </c>
      <c r="H4" s="368"/>
      <c r="I4" s="31"/>
      <c r="J4" s="224"/>
      <c r="K4" s="224"/>
      <c r="L4" s="224"/>
    </row>
    <row r="5" spans="1:12" x14ac:dyDescent="0.25">
      <c r="A5" s="31"/>
      <c r="B5" s="31"/>
      <c r="C5" s="31"/>
      <c r="D5" s="31"/>
      <c r="E5" s="31"/>
      <c r="F5" s="31"/>
      <c r="G5" s="31">
        <v>5</v>
      </c>
      <c r="H5" s="368"/>
      <c r="I5" s="31"/>
      <c r="J5" s="225"/>
      <c r="K5" s="226"/>
      <c r="L5" s="224"/>
    </row>
    <row r="6" spans="1:12" x14ac:dyDescent="0.25">
      <c r="A6" s="31"/>
      <c r="B6" s="31"/>
      <c r="C6" s="31"/>
      <c r="D6" s="31"/>
      <c r="E6" s="31"/>
      <c r="F6" s="31"/>
      <c r="G6" s="31">
        <v>6</v>
      </c>
      <c r="H6" s="368"/>
      <c r="I6" s="31"/>
      <c r="J6" s="23"/>
      <c r="L6" s="1"/>
    </row>
    <row r="7" spans="1:12" x14ac:dyDescent="0.25">
      <c r="A7" s="31"/>
      <c r="B7" s="31"/>
      <c r="C7" s="31"/>
      <c r="D7" s="31"/>
      <c r="E7" s="31"/>
      <c r="F7" s="31"/>
      <c r="G7" s="31">
        <v>7</v>
      </c>
      <c r="H7" s="368"/>
      <c r="I7" s="31"/>
      <c r="J7" s="23"/>
      <c r="L7" s="1"/>
    </row>
    <row r="8" spans="1:12" x14ac:dyDescent="0.25">
      <c r="A8" s="31"/>
      <c r="B8" s="31"/>
      <c r="C8" s="31"/>
      <c r="D8" s="31"/>
      <c r="E8" s="31"/>
      <c r="F8" s="31"/>
      <c r="G8" s="31">
        <v>8</v>
      </c>
      <c r="H8" s="368"/>
      <c r="I8" s="31"/>
      <c r="J8" s="23"/>
      <c r="L8" s="1"/>
    </row>
    <row r="9" spans="1:12" x14ac:dyDescent="0.25">
      <c r="A9" s="31"/>
      <c r="B9" s="31"/>
      <c r="C9" s="31"/>
      <c r="D9" s="31"/>
      <c r="E9" s="31"/>
      <c r="F9" s="31"/>
      <c r="G9" s="31"/>
      <c r="H9" s="31"/>
      <c r="I9" s="31"/>
      <c r="J9" s="23"/>
    </row>
    <row r="10" spans="1:12" x14ac:dyDescent="0.25">
      <c r="J10" s="23"/>
    </row>
    <row r="11" spans="1:12" x14ac:dyDescent="0.25">
      <c r="J11" s="23"/>
    </row>
    <row r="12" spans="1:12" x14ac:dyDescent="0.25">
      <c r="J12" s="23"/>
    </row>
    <row r="13" spans="1:12" x14ac:dyDescent="0.25">
      <c r="J13" s="23"/>
    </row>
    <row r="14" spans="1:12" x14ac:dyDescent="0.25">
      <c r="J14" s="23"/>
    </row>
    <row r="15" spans="1:12" x14ac:dyDescent="0.25">
      <c r="J15" s="23"/>
    </row>
    <row r="16" spans="1:12" x14ac:dyDescent="0.25">
      <c r="J16" s="23"/>
    </row>
    <row r="17" spans="10:10" x14ac:dyDescent="0.25">
      <c r="J17" s="23"/>
    </row>
    <row r="18" spans="10:10" x14ac:dyDescent="0.25">
      <c r="J18" s="23"/>
    </row>
    <row r="19" spans="10:10" x14ac:dyDescent="0.25">
      <c r="J19" s="23"/>
    </row>
    <row r="20" spans="10:10" x14ac:dyDescent="0.25">
      <c r="J20" s="23"/>
    </row>
    <row r="21" spans="10:10" x14ac:dyDescent="0.25">
      <c r="J21" s="23"/>
    </row>
    <row r="22" spans="10:10" x14ac:dyDescent="0.25">
      <c r="J22" s="23"/>
    </row>
    <row r="23" spans="10:10" x14ac:dyDescent="0.25">
      <c r="J23" s="23"/>
    </row>
    <row r="24" spans="10:10" x14ac:dyDescent="0.25">
      <c r="J24" s="23"/>
    </row>
    <row r="25" spans="10:10" x14ac:dyDescent="0.25">
      <c r="J25" s="23"/>
    </row>
    <row r="26" spans="10:10" x14ac:dyDescent="0.25">
      <c r="J26" s="23"/>
    </row>
    <row r="27" spans="10:10" x14ac:dyDescent="0.25">
      <c r="J27" s="23"/>
    </row>
    <row r="28" spans="10:10" x14ac:dyDescent="0.25">
      <c r="J28" s="23"/>
    </row>
    <row r="29" spans="10:10" x14ac:dyDescent="0.25">
      <c r="J29" s="23"/>
    </row>
    <row r="30" spans="10:10" x14ac:dyDescent="0.25">
      <c r="J30" s="23"/>
    </row>
    <row r="31" spans="10:10" x14ac:dyDescent="0.25">
      <c r="J31" s="23"/>
    </row>
    <row r="32" spans="10:10" x14ac:dyDescent="0.25">
      <c r="J32" s="23"/>
    </row>
    <row r="33" spans="10:10" x14ac:dyDescent="0.25">
      <c r="J33" s="23"/>
    </row>
  </sheetData>
  <sheetProtection algorithmName="SHA-512" hashValue="VB7vbQqAIpkA88jSYgw9iPpEk3rR8i0GqwsGlmaqvZddWE37+UnJ9mivo8mmYUBoEVn7HOkTc2XyrD9lMh2z3w==" saltValue="xROLgln2VQYWHWeYjpf7bA=="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7th Grd. Acc. Trad. Stds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2019-10-15T20:23:52Z</dcterms:modified>
</cp:coreProperties>
</file>