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28800" windowHeight="12285"/>
  </bookViews>
  <sheets>
    <sheet name="Cover" sheetId="5" r:id="rId1"/>
    <sheet name="All Content Review" sheetId="8" r:id="rId2"/>
    <sheet name="Math Content Review" sheetId="9" r:id="rId3"/>
    <sheet name="First Grade Standards Review" sheetId="7" r:id="rId4"/>
    <sheet name="SMP Chart" sheetId="10" r:id="rId5"/>
    <sheet name="Scores" sheetId="2" state="hidden" r:id="rId6"/>
  </sheets>
  <externalReferences>
    <externalReference r:id="rId7"/>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4" i="7" l="1"/>
  <c r="X53" i="7"/>
  <c r="X52" i="7"/>
  <c r="X51" i="7"/>
  <c r="W45" i="7"/>
  <c r="W44" i="7"/>
  <c r="W43" i="7"/>
  <c r="W40" i="7"/>
  <c r="W38" i="7"/>
  <c r="W36" i="7"/>
  <c r="W35" i="7"/>
  <c r="W32" i="7"/>
  <c r="W31" i="7"/>
  <c r="W30" i="7"/>
  <c r="W28" i="7"/>
  <c r="W27" i="7"/>
  <c r="W26" i="7"/>
  <c r="W25" i="7"/>
  <c r="W24" i="7"/>
  <c r="W22" i="7"/>
  <c r="W19" i="7"/>
  <c r="W18" i="7"/>
  <c r="W16" i="7"/>
  <c r="W15" i="7"/>
  <c r="W13" i="7"/>
  <c r="W12" i="7"/>
  <c r="W10" i="7"/>
  <c r="W9" i="7"/>
  <c r="W47" i="7" s="1"/>
  <c r="J61" i="7" s="1"/>
  <c r="AD16" i="7"/>
  <c r="AE16" i="7" s="1"/>
  <c r="AA16" i="7"/>
  <c r="AB16" i="7" s="1"/>
  <c r="AD15" i="7"/>
  <c r="AE15" i="7" s="1"/>
  <c r="AA15" i="7"/>
  <c r="AB15" i="7" s="1"/>
  <c r="AD14" i="7"/>
  <c r="AE14" i="7" s="1"/>
  <c r="AA14" i="7"/>
  <c r="AB14" i="7" s="1"/>
  <c r="AD13" i="7"/>
  <c r="AE13" i="7" s="1"/>
  <c r="AA13" i="7"/>
  <c r="AB13" i="7" s="1"/>
  <c r="AD12" i="7"/>
  <c r="AE12" i="7" s="1"/>
  <c r="AA12" i="7"/>
  <c r="AB12" i="7" s="1"/>
  <c r="AD11" i="7"/>
  <c r="AE11" i="7" s="1"/>
  <c r="AA11" i="7"/>
  <c r="AB11" i="7" s="1"/>
  <c r="AD10" i="7"/>
  <c r="AE10" i="7" s="1"/>
  <c r="AA10" i="7"/>
  <c r="AB10" i="7" s="1"/>
  <c r="AD9" i="7"/>
  <c r="AE9" i="7" s="1"/>
  <c r="AA9" i="7"/>
  <c r="AB9" i="7" s="1"/>
  <c r="X57" i="7" l="1"/>
  <c r="J63" i="7" s="1"/>
  <c r="X46" i="7"/>
  <c r="X47" i="7" s="1"/>
  <c r="J62" i="7" s="1"/>
  <c r="J14" i="9"/>
  <c r="J13" i="9"/>
  <c r="J12" i="9"/>
  <c r="J11" i="9"/>
  <c r="J10" i="9"/>
  <c r="J9" i="9"/>
  <c r="J8" i="9"/>
  <c r="I18" i="9" s="1"/>
  <c r="B11" i="5" s="1"/>
  <c r="J57" i="8"/>
  <c r="J56" i="8"/>
  <c r="J55" i="8"/>
  <c r="J54" i="8"/>
  <c r="J53" i="8"/>
  <c r="J51" i="8"/>
  <c r="J50" i="8"/>
  <c r="J49" i="8"/>
  <c r="J47" i="8"/>
  <c r="J46" i="8"/>
  <c r="J45" i="8"/>
  <c r="J43" i="8"/>
  <c r="J42" i="8"/>
  <c r="J41" i="8"/>
  <c r="J40" i="8"/>
  <c r="J39" i="8"/>
  <c r="J38" i="8"/>
  <c r="J36" i="8"/>
  <c r="J35" i="8"/>
  <c r="J34" i="8"/>
  <c r="J33" i="8"/>
  <c r="J31" i="8"/>
  <c r="J30" i="8"/>
  <c r="J29" i="8"/>
  <c r="J28" i="8"/>
  <c r="J27" i="8"/>
  <c r="J26" i="8"/>
  <c r="J25" i="8"/>
  <c r="J23" i="8"/>
  <c r="J22" i="8"/>
  <c r="J21" i="8"/>
  <c r="J20" i="8"/>
  <c r="J18" i="8"/>
  <c r="J17" i="8"/>
  <c r="J15" i="8"/>
  <c r="J14" i="8"/>
  <c r="J13" i="8"/>
  <c r="J12" i="8"/>
  <c r="J11" i="8"/>
  <c r="J10" i="8"/>
  <c r="J9" i="8"/>
  <c r="J64" i="7" l="1"/>
  <c r="B12" i="5" s="1"/>
  <c r="I61" i="8"/>
  <c r="B10" i="5" s="1"/>
  <c r="B13" i="5" l="1"/>
  <c r="B14" i="5" s="1"/>
</calcChain>
</file>

<file path=xl/sharedStrings.xml><?xml version="1.0" encoding="utf-8"?>
<sst xmlns="http://schemas.openxmlformats.org/spreadsheetml/2006/main" count="268" uniqueCount="232">
  <si>
    <t>Criteria</t>
  </si>
  <si>
    <t>Standard</t>
  </si>
  <si>
    <t>Represent and interpret data.</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</si>
  <si>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</si>
  <si>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</si>
  <si>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</si>
  <si>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</si>
  <si>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</si>
  <si>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</si>
  <si>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</si>
  <si>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</si>
  <si>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</si>
  <si>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</si>
  <si>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</si>
  <si>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</si>
  <si>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</si>
  <si>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</si>
  <si>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</si>
  <si>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</si>
  <si>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</si>
  <si>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</si>
  <si>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</si>
  <si>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</si>
  <si>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</si>
  <si>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</si>
  <si>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</si>
  <si>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</si>
  <si>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</si>
  <si>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</si>
  <si>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</si>
  <si>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</si>
  <si>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</si>
  <si>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</si>
  <si>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</si>
  <si>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</si>
  <si>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</si>
  <si>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</si>
  <si>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</si>
  <si>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</si>
  <si>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</si>
  <si>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</si>
  <si>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</si>
  <si>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</si>
  <si>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</si>
  <si>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</si>
  <si>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</si>
  <si>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</si>
  <si>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</si>
  <si>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</si>
  <si>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</si>
  <si>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</si>
  <si>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</si>
  <si>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</si>
  <si>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</si>
  <si>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</si>
  <si>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</si>
  <si>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</si>
  <si>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</si>
  <si>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</si>
  <si>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</si>
  <si>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</si>
  <si>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</si>
  <si>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</si>
  <si>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</si>
  <si>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</si>
  <si>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</si>
  <si>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</si>
  <si>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</si>
  <si>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</si>
  <si>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</si>
  <si>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</si>
  <si>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</si>
  <si>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</si>
  <si>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</si>
  <si>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</si>
  <si>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</si>
  <si>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</si>
  <si>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</si>
  <si>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</si>
  <si>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</si>
  <si>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</si>
  <si>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</si>
  <si>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</si>
  <si>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</si>
  <si>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</si>
  <si>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</si>
  <si>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</si>
  <si>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</si>
  <si>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</si>
  <si>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</si>
  <si>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</si>
  <si>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</si>
  <si>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</si>
  <si>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</si>
  <si>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</si>
  <si>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</si>
  <si>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</si>
  <si>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</si>
  <si>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</si>
  <si>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</si>
  <si>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</si>
  <si>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</si>
  <si>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</si>
  <si>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</si>
  <si>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</si>
  <si>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</si>
  <si>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</si>
  <si>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</si>
  <si>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</si>
  <si>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</si>
  <si>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</si>
  <si>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</si>
  <si>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</si>
  <si>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</si>
  <si>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</si>
  <si>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</si>
  <si>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</si>
  <si>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</si>
  <si>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</si>
  <si>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</si>
  <si>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</si>
  <si>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</si>
  <si>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</si>
  <si>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</si>
  <si>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</si>
  <si>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</si>
  <si>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</si>
  <si>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</si>
  <si>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</si>
  <si>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F.1 Grade 1 Math</t>
  </si>
  <si>
    <t>Procedural Skill  and Fluency</t>
  </si>
  <si>
    <t>1.OA - Operations and Algebraic Thinking</t>
  </si>
  <si>
    <t>Represent and solve problems involving addition and subtraction.</t>
  </si>
  <si>
    <t>1.OA.A.1</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</si>
  <si>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</si>
  <si>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1.OA.A.2</t>
  </si>
  <si>
    <t>Solve word problems that call for addition of three whole numbers whose sum is less than or equal to 20, e.g., by using objects, drawings, and equations with a symbol for the unknown number to represent the problem.</t>
  </si>
  <si>
    <t>Understand and apply properties of operations and the relationship between addition and subtraction.</t>
  </si>
  <si>
    <t>1.OA.B.3</t>
  </si>
  <si>
    <t>1.OA.B.4</t>
  </si>
  <si>
    <r>
      <t xml:space="preserve">Understand subtraction as an unknown-addend problem. </t>
    </r>
    <r>
      <rPr>
        <i/>
        <sz val="12"/>
        <color theme="1"/>
        <rFont val="Arial"/>
        <family val="2"/>
      </rPr>
      <t>For example, subtract 10 – 8 by finding the number that makes 10 when added to 8.</t>
    </r>
  </si>
  <si>
    <t>Add and subtract within 20.</t>
  </si>
  <si>
    <t>1.OA.C.5</t>
  </si>
  <si>
    <t>Relate counting to addition and subtraction (e.g., by counting on 2 to add 2).</t>
  </si>
  <si>
    <t>1.OA.C.6</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</si>
  <si>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=4); and creating equivalent but easier or known sums (e.g., adding 6+7 by creating the known equivalent 6+6=12+1=13).</t>
  </si>
  <si>
    <t>Work with addition and subtraction equations.</t>
  </si>
  <si>
    <t>1.OA.D.7</t>
  </si>
  <si>
    <r>
      <rPr>
        <sz val="12"/>
        <color rgb="FF231F20"/>
        <rFont val="Arial"/>
        <family val="2"/>
      </rPr>
      <t xml:space="preserve">Understand the meaning of the equal sign, and determine if equations involving addition and subtraction are true or false. </t>
    </r>
    <r>
      <rPr>
        <i/>
        <sz val="12"/>
        <color rgb="FF231F20"/>
        <rFont val="Arial"/>
        <family val="2"/>
      </rPr>
      <t>For example, which of the following equations are true and which are false? 6 = 6, 7 = 8 – 1, 5 + 2 = 2 + 5, 4 + 1 = 5 + 2.</t>
    </r>
  </si>
  <si>
    <t>1.OA.D.8</t>
  </si>
  <si>
    <t>1.NBT - Number and Operations in Base Ten</t>
  </si>
  <si>
    <t>Extend the counting sequence.</t>
  </si>
  <si>
    <t>1.NBT.A.1</t>
  </si>
  <si>
    <t>Count to 120, starting at any number less than 120. In this range, read and write numerals and represent a number of objects with a written numeral.</t>
  </si>
  <si>
    <t>Understand place value.</t>
  </si>
  <si>
    <t>1.NBT.B.2</t>
  </si>
  <si>
    <t>Understand that the two digits of a two-digit number represent amounts of tens and ones. Understand the following as special cases:</t>
  </si>
  <si>
    <t>1.NBT.B.2.a</t>
  </si>
  <si>
    <t>10 can be thought of as a bundle of ten ones — called a “ten.”</t>
  </si>
  <si>
    <t>1.NBT.B.2.b</t>
  </si>
  <si>
    <t>The numbers from 11 to 19 are composed of a ten and one, two, three, four, five, six, seven, eight, or nine ones.</t>
  </si>
  <si>
    <t>1.NBT.B.2.c</t>
  </si>
  <si>
    <t>The numbers 10, 20, 30, 40, 50, 60, 70, 80, 90 refer to one, two, three, four, five, six, seven, eight, or nine tens (and 0 ones).</t>
  </si>
  <si>
    <t>1.NBT.B.3</t>
  </si>
  <si>
    <t>Compare two two-digit numbers based on meanings of the tens and ones digits, recording the results of comparisons with the symbols &gt;, =, and &lt;.</t>
  </si>
  <si>
    <t>Use place value understanding and properties of operations to add and subtract.</t>
  </si>
  <si>
    <t>1.NBT.C.4</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</si>
  <si>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</si>
  <si>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1.NBT.C.5</t>
  </si>
  <si>
    <t>Given a two-digit number, mentally find 10 more or 10 less than the number, without having to count; explain the reasoning used.</t>
  </si>
  <si>
    <t>1.NBT.C.6</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</si>
  <si>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</si>
  <si>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1.MD - Measurement and Data</t>
  </si>
  <si>
    <t>Measure lengths indirectly and by iterating length units.</t>
  </si>
  <si>
    <t>1.MD.A.1</t>
  </si>
  <si>
    <t>Order three objects by length; compare the lengths of two objects indirectly by using a third object.</t>
  </si>
  <si>
    <t>1.MD.A.2</t>
  </si>
  <si>
    <r>
      <t>Express the length of an object as a whole number of length units, by laying multiple copies of a shorter object (the length unit) end to end; understand that the length measurement of an object is the number of same-size length units that span it with no gaps or overlaps.</t>
    </r>
    <r>
      <rPr>
        <i/>
        <sz val="12"/>
        <color theme="1"/>
        <rFont val="Arial"/>
        <family val="2"/>
      </rPr>
      <t xml:space="preserve"> Limit to contexts where the object being measured is spanned by a whole number of length units with no gaps or overlaps.</t>
    </r>
  </si>
  <si>
    <t>Tell and write time.</t>
  </si>
  <si>
    <t>1.MD.B.3</t>
  </si>
  <si>
    <t>Tell and write time in hours and half-hours using analog and digital clocks.</t>
  </si>
  <si>
    <t>1.MD.C.4</t>
  </si>
  <si>
    <t>Organize, represent, and interpret data with up to three categories; ask and answer questions about the total number of data points, how many in each category, and how many more or less are in one category than in another.</t>
  </si>
  <si>
    <t>1.G - Geometry</t>
  </si>
  <si>
    <t>Reason with shapes and their attributes.</t>
  </si>
  <si>
    <t>1.G.A.1</t>
  </si>
  <si>
    <t>Distinguish between defining attributes (e.g., triangles are closed and three-sided) versus non-defining attributes (e.g., color, orientation, overall size); build and draw shapes to possess defining attributes.</t>
  </si>
  <si>
    <t>1.G.A.2</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</si>
  <si>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</si>
  <si>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1.G.A.3</t>
  </si>
  <si>
    <r>
      <t>Partition circles and rectangles into two and four equal shares, describe the shares using the words</t>
    </r>
    <r>
      <rPr>
        <i/>
        <sz val="12"/>
        <color theme="1"/>
        <rFont val="Arial"/>
        <family val="2"/>
      </rPr>
      <t xml:space="preserve"> halves, fourths, and quarters,</t>
    </r>
    <r>
      <rPr>
        <sz val="12"/>
        <color theme="1"/>
        <rFont val="Arial"/>
        <family val="2"/>
      </rPr>
      <t xml:space="preserve"> and use the phrases</t>
    </r>
    <r>
      <rPr>
        <i/>
        <sz val="12"/>
        <color theme="1"/>
        <rFont val="Arial"/>
        <family val="2"/>
      </rPr>
      <t xml:space="preserve"> half of, fourth of,</t>
    </r>
    <r>
      <rPr>
        <sz val="12"/>
        <color theme="1"/>
        <rFont val="Arial"/>
        <family val="2"/>
      </rPr>
      <t xml:space="preserve"> and </t>
    </r>
    <r>
      <rPr>
        <i/>
        <sz val="12"/>
        <color theme="1"/>
        <rFont val="Arial"/>
        <family val="2"/>
      </rPr>
      <t>quarter of.</t>
    </r>
    <r>
      <rPr>
        <sz val="12"/>
        <color theme="1"/>
        <rFont val="Arial"/>
        <family val="2"/>
      </rPr>
      <t xml:space="preserve"> Describe the whole as two of, or four of the shares. Understand for these examples that decomposing into more equal shares creates smaller shares.</t>
    </r>
  </si>
  <si>
    <t xml:space="preserve">F.1 MATHEMATICS GRADE 1 </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</si>
  <si>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</si>
  <si>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</si>
  <si>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</si>
  <si>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</si>
  <si>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</si>
  <si>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</si>
  <si>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</si>
  <si>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</si>
  <si>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</si>
  <si>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</si>
  <si>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</si>
  <si>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</si>
  <si>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</si>
  <si>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</si>
  <si>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</si>
  <si>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</si>
  <si>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</si>
  <si>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</si>
  <si>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</si>
  <si>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</si>
  <si>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</si>
  <si>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</si>
  <si>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</si>
  <si>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</si>
  <si>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</si>
  <si>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</si>
  <si>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r>
      <t xml:space="preserve">          </t>
    </r>
    <r>
      <rPr>
        <b/>
        <u/>
        <sz val="16"/>
        <color theme="1"/>
        <rFont val="Arial"/>
        <family val="2"/>
      </rPr>
      <t>Standards for Mathematical Practice</t>
    </r>
  </si>
  <si>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</si>
  <si>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</si>
  <si>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</si>
  <si>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</si>
  <si>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</si>
  <si>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occurences</t>
  </si>
  <si>
    <r>
      <rPr>
        <sz val="12"/>
        <color rgb="FF231F20"/>
        <rFont val="Arial"/>
        <family val="2"/>
      </rPr>
      <t xml:space="preserve">Apply properties of operations as strategies to add and subtract. </t>
    </r>
    <r>
      <rPr>
        <i/>
        <sz val="12"/>
        <color rgb="FF231F20"/>
        <rFont val="Arial"/>
        <family val="2"/>
      </rPr>
      <t>Examples: If 8 + 3 = 11 is known, then 3 + 8 = 11 is also known. (Commutative property of addition.) To add 2 + 6 + 4, the second two numbers can be added to make a ten, so 2 + 6 + 4 = 2 + 10 = 12. (Associative property of addition.)</t>
    </r>
  </si>
  <si>
    <r>
      <rPr>
        <sz val="12"/>
        <color rgb="FF231F20"/>
        <rFont val="Arial"/>
        <family val="2"/>
      </rPr>
      <t xml:space="preserve">Determine the unknown whole number in an addition or subtraction equation relating three whole numbers. </t>
    </r>
    <r>
      <rPr>
        <i/>
        <sz val="12"/>
        <color rgb="FF231F20"/>
        <rFont val="Arial"/>
        <family val="2"/>
      </rPr>
      <t>For example, determine the unknown number that makes the equation true in each of the equations 8 +? = 11, 5 =� – 3, 6 + 6 = �.</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</si>
  <si>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</si>
  <si>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Aspects of Rigor</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</si>
  <si>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</si>
  <si>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r>
      <t xml:space="preserve">PROVIDER/PUBLISHER INSTRUCTIONS: 
•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</si>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</sst>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2"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i/>
      <sz val="12"/>
      <color rgb="FF231F20"/>
      <name val="Arial"/>
      <family val="2"/>
    </font>
    <font>
      <sz val="12"/>
      <color rgb="FF231F20"/>
      <name val="Arial"/>
      <family val="2"/>
    </font>
    <font>
      <sz val="14"/>
      <color theme="1"/>
      <name val="Arial"/>
      <family val="2"/>
    </font>
    <font>
      <b/>
      <sz val="14"/>
      <color theme="1"/>
      <name val="Arial"/>
      <family val="2"/>
    </font>
    <font>
      <b/>
      <sz val="16"/>
      <color theme="1"/>
      <name val="Arial"/>
      <family val="2"/>
    </font>
    <font>
      <b/>
      <u/>
      <sz val="16"/>
      <color theme="1"/>
      <name val="Arial"/>
      <family val="2"/>
    </font>
    <font>
      <sz val="12"/>
      <color theme="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53">
    <xf numFmtId="0" fontId="0" fillId="0" borderId="0" xfId="0"/>
    <xf numFmtId="0" fontId="0" fillId="0" borderId="0" xfId="0" applyAlignment="1">
      <alignment vertical="top" wrapText="1"/>
    </xf>
    <xf numFmtId="0" fontId="1" fillId="0" borderId="0" xfId="0" applyFont="1" applyAlignment="1">
      <alignment horizontal="center" vertical="center"/>
    </xf>
    <xf numFmtId="0" fontId="1" fillId="3" borderId="0" xfId="0" applyFont="1" applyFill="1" applyAlignment="1">
      <alignment horizontal="center" vertical="center"/>
    </xf>
    <xf numFmtId="0" fontId="0" fillId="3" borderId="0" xfId="0" applyFill="1"/>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7" borderId="2" xfId="0" applyFont="1" applyFill="1" applyBorder="1" applyAlignment="1">
      <alignment horizontal="center" vertical="center"/>
    </xf>
    <xf numFmtId="0" fontId="0" fillId="0" borderId="0" xfId="0" applyFill="1"/>
    <xf numFmtId="0" fontId="1" fillId="0" borderId="9" xfId="0" applyFont="1" applyFill="1" applyBorder="1" applyAlignment="1">
      <alignment horizontal="center" vertical="center"/>
    </xf>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1" fillId="17" borderId="1" xfId="0" applyFont="1" applyFill="1" applyBorder="1" applyAlignment="1">
      <alignment horizontal="center" vertical="center"/>
    </xf>
    <xf numFmtId="0" fontId="6" fillId="17" borderId="0" xfId="0" applyFont="1" applyFill="1" applyBorder="1" applyAlignment="1">
      <alignment vertical="top"/>
    </xf>
    <xf numFmtId="0" fontId="6" fillId="3" borderId="3" xfId="0" applyFont="1" applyFill="1" applyBorder="1" applyAlignment="1">
      <alignment horizontal="left" vertical="top"/>
    </xf>
    <xf numFmtId="0" fontId="0" fillId="0" borderId="0" xfId="0" applyAlignment="1">
      <alignment vertical="top"/>
    </xf>
    <xf numFmtId="0" fontId="0" fillId="3" borderId="12" xfId="0" applyFill="1" applyBorder="1"/>
    <xf numFmtId="0" fontId="1" fillId="3" borderId="12" xfId="0" applyFont="1" applyFill="1" applyBorder="1" applyAlignment="1">
      <alignment horizontal="center" vertical="center"/>
    </xf>
    <xf numFmtId="0" fontId="6" fillId="3" borderId="2" xfId="0" applyFont="1" applyFill="1" applyBorder="1" applyAlignment="1">
      <alignment horizontal="left" vertical="top"/>
    </xf>
    <xf numFmtId="0" fontId="6" fillId="17" borderId="11" xfId="0" applyFont="1" applyFill="1" applyBorder="1" applyAlignment="1">
      <alignment vertical="top"/>
    </xf>
    <xf numFmtId="0" fontId="0" fillId="0" borderId="12" xfId="0" applyFill="1" applyBorder="1"/>
    <xf numFmtId="0" fontId="0" fillId="0" borderId="12" xfId="0" applyBorder="1"/>
    <xf numFmtId="0" fontId="0" fillId="0" borderId="0" xfId="0" applyAlignment="1">
      <alignment wrapText="1"/>
    </xf>
    <xf numFmtId="0" fontId="0" fillId="7" borderId="2" xfId="0" applyFill="1" applyBorder="1"/>
    <xf numFmtId="0" fontId="0" fillId="6" borderId="2" xfId="0" applyFill="1" applyBorder="1"/>
    <xf numFmtId="0" fontId="17" fillId="0" borderId="0" xfId="0" applyFont="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0" borderId="0" xfId="0" applyProtection="1"/>
    <xf numFmtId="0" fontId="0" fillId="3" borderId="0" xfId="0" applyFill="1" applyAlignment="1" applyProtection="1">
      <alignment vertical="top" wrapText="1"/>
    </xf>
    <xf numFmtId="0" fontId="0" fillId="3" borderId="0" xfId="0" applyFill="1" applyProtection="1"/>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3" fillId="17" borderId="27" xfId="0" applyFont="1" applyFill="1" applyBorder="1" applyProtection="1"/>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Protection="1"/>
    <xf numFmtId="0" fontId="0" fillId="7" borderId="4" xfId="0" applyFill="1" applyBorder="1" applyProtection="1"/>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0" borderId="1" xfId="0" applyFont="1" applyBorder="1" applyAlignment="1" applyProtection="1">
      <alignment horizontal="left" vertical="top" wrapText="1"/>
    </xf>
    <xf numFmtId="0" fontId="0" fillId="6" borderId="3" xfId="0" applyFill="1" applyBorder="1" applyProtection="1"/>
    <xf numFmtId="0" fontId="0" fillId="6" borderId="3" xfId="0" applyFill="1" applyBorder="1" applyAlignment="1" applyProtection="1">
      <alignment horizont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0" fillId="7" borderId="3" xfId="0" applyFill="1" applyBorder="1" applyAlignment="1" applyProtection="1"/>
    <xf numFmtId="0" fontId="0" fillId="7" borderId="4" xfId="0" applyFill="1" applyBorder="1" applyAlignment="1" applyProtection="1"/>
    <xf numFmtId="0" fontId="2" fillId="2" borderId="1" xfId="0" applyFont="1" applyFill="1" applyBorder="1" applyAlignment="1" applyProtection="1">
      <alignment vertical="top" wrapText="1"/>
      <protection locked="0"/>
    </xf>
    <xf numFmtId="0" fontId="1" fillId="3" borderId="0" xfId="0" applyFont="1" applyFill="1" applyAlignment="1" applyProtection="1">
      <alignment horizontal="center" vertical="center"/>
    </xf>
    <xf numFmtId="0" fontId="2" fillId="12" borderId="6" xfId="0" applyFont="1" applyFill="1" applyBorder="1" applyAlignment="1" applyProtection="1">
      <alignment vertical="center" wrapText="1"/>
    </xf>
    <xf numFmtId="0" fontId="2" fillId="12" borderId="13"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14" borderId="3" xfId="0" applyFont="1" applyFill="1" applyBorder="1" applyAlignment="1" applyProtection="1">
      <alignment vertical="top" wrapText="1"/>
    </xf>
    <xf numFmtId="0" fontId="2" fillId="14"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Alignment="1" applyProtection="1">
      <alignment vertical="top" wrapText="1"/>
    </xf>
    <xf numFmtId="0" fontId="2" fillId="13" borderId="27" xfId="0" applyFont="1" applyFill="1" applyBorder="1" applyAlignment="1" applyProtection="1">
      <alignment vertical="top" wrapText="1"/>
    </xf>
    <xf numFmtId="0" fontId="2" fillId="13" borderId="0" xfId="0" applyFont="1" applyFill="1" applyAlignment="1" applyProtection="1">
      <alignment horizontal="left" vertical="top" wrapText="1"/>
    </xf>
    <xf numFmtId="0" fontId="2" fillId="0" borderId="12" xfId="0" applyFont="1" applyFill="1" applyBorder="1" applyAlignment="1" applyProtection="1">
      <alignment horizontal="left" vertical="top" wrapText="1"/>
    </xf>
    <xf numFmtId="0" fontId="0" fillId="3" borderId="0" xfId="0" applyFill="1" applyAlignment="1" applyProtection="1">
      <alignment horizontal="center" vertical="center"/>
    </xf>
    <xf numFmtId="0" fontId="0" fillId="3" borderId="1" xfId="0" applyFill="1" applyBorder="1" applyProtection="1"/>
    <xf numFmtId="0" fontId="0" fillId="3" borderId="2" xfId="0" applyFill="1" applyBorder="1" applyProtection="1"/>
    <xf numFmtId="0" fontId="0" fillId="0" borderId="12" xfId="0" applyFill="1" applyBorder="1" applyProtection="1"/>
    <xf numFmtId="0" fontId="1" fillId="17" borderId="1" xfId="0" applyFont="1" applyFill="1" applyBorder="1" applyAlignment="1" applyProtection="1">
      <alignment horizontal="center" vertical="center" wrapText="1"/>
    </xf>
    <xf numFmtId="0" fontId="13" fillId="26" borderId="1" xfId="0" applyFont="1" applyFill="1" applyBorder="1" applyAlignment="1" applyProtection="1">
      <alignment horizontal="center" vertical="center" wrapText="1"/>
    </xf>
    <xf numFmtId="0" fontId="0" fillId="0" borderId="0" xfId="0" applyAlignment="1" applyProtection="1">
      <alignment wrapText="1"/>
    </xf>
    <xf numFmtId="0" fontId="6" fillId="3" borderId="3" xfId="0" applyFont="1" applyFill="1" applyBorder="1" applyAlignment="1" applyProtection="1">
      <alignment horizontal="left" vertical="top"/>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6" fillId="17" borderId="0" xfId="0" applyFont="1" applyFill="1" applyBorder="1" applyAlignment="1" applyProtection="1">
      <alignment vertical="top"/>
    </xf>
    <xf numFmtId="0" fontId="4" fillId="17" borderId="0" xfId="0" applyFont="1" applyFill="1" applyBorder="1" applyAlignment="1" applyProtection="1">
      <alignment horizontal="center"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vertical="center" wrapText="1"/>
    </xf>
    <xf numFmtId="0" fontId="13" fillId="17" borderId="11" xfId="0" applyFont="1" applyFill="1" applyBorder="1" applyAlignment="1" applyProtection="1">
      <alignment horizontal="center" vertical="center" wrapText="1"/>
    </xf>
    <xf numFmtId="0" fontId="3" fillId="26" borderId="13" xfId="0" applyFont="1" applyFill="1" applyBorder="1" applyProtection="1"/>
    <xf numFmtId="0" fontId="0" fillId="26"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2" borderId="2"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20" borderId="7" xfId="0" applyFont="1" applyFill="1" applyBorder="1" applyAlignment="1" applyProtection="1">
      <alignment horizontal="center" vertical="center" wrapText="1"/>
    </xf>
    <xf numFmtId="0" fontId="2" fillId="4" borderId="7" xfId="0" applyFont="1" applyFill="1" applyBorder="1" applyAlignment="1" applyProtection="1">
      <alignment horizontal="center" wrapText="1"/>
    </xf>
    <xf numFmtId="0" fontId="2" fillId="25" borderId="7" xfId="0" applyFont="1" applyFill="1" applyBorder="1" applyAlignment="1" applyProtection="1">
      <alignment horizontal="center" vertical="center" wrapText="1"/>
    </xf>
    <xf numFmtId="0" fontId="4" fillId="24"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1" fillId="0" borderId="1" xfId="0" applyFont="1" applyBorder="1" applyAlignment="1" applyProtection="1">
      <alignment horizontal="center" vertical="center"/>
    </xf>
    <xf numFmtId="0" fontId="2" fillId="23" borderId="1" xfId="0" applyFont="1" applyFill="1" applyBorder="1" applyAlignment="1" applyProtection="1">
      <alignment horizontal="left" vertical="top" wrapText="1"/>
    </xf>
    <xf numFmtId="0" fontId="2" fillId="20" borderId="8" xfId="0" applyFont="1" applyFill="1" applyBorder="1" applyAlignment="1" applyProtection="1">
      <alignment horizontal="center" vertical="center" wrapText="1"/>
    </xf>
    <xf numFmtId="0" fontId="2" fillId="25" borderId="8"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xf>
    <xf numFmtId="0" fontId="15" fillId="0" borderId="0" xfId="0" applyFont="1" applyAlignment="1" applyProtection="1">
      <alignment horizontal="left" vertical="top" wrapText="1"/>
    </xf>
    <xf numFmtId="0" fontId="2" fillId="4" borderId="7" xfId="0" applyFont="1" applyFill="1" applyBorder="1" applyAlignment="1" applyProtection="1">
      <alignment vertical="center" wrapText="1"/>
    </xf>
    <xf numFmtId="0" fontId="1" fillId="0" borderId="2" xfId="0" applyFont="1" applyBorder="1" applyAlignment="1" applyProtection="1">
      <alignment horizontal="center" vertical="center"/>
    </xf>
    <xf numFmtId="0" fontId="2" fillId="0" borderId="4" xfId="0" applyFont="1" applyBorder="1" applyAlignment="1" applyProtection="1">
      <alignment horizontal="left" vertical="top" wrapText="1"/>
    </xf>
    <xf numFmtId="0" fontId="2" fillId="17" borderId="3" xfId="0" applyFont="1" applyFill="1" applyBorder="1" applyAlignment="1" applyProtection="1">
      <alignment vertical="top" wrapText="1"/>
    </xf>
    <xf numFmtId="0" fontId="2" fillId="4" borderId="8" xfId="0" applyFont="1" applyFill="1" applyBorder="1" applyAlignment="1" applyProtection="1">
      <alignment vertical="center" wrapText="1"/>
    </xf>
    <xf numFmtId="0" fontId="6" fillId="17" borderId="3" xfId="0" applyFont="1" applyFill="1" applyBorder="1" applyAlignment="1" applyProtection="1">
      <alignment vertical="top" wrapText="1"/>
    </xf>
    <xf numFmtId="0" fontId="15" fillId="0" borderId="1" xfId="0" applyFont="1" applyBorder="1" applyAlignment="1" applyProtection="1">
      <alignment horizontal="left" vertical="top" wrapText="1"/>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wrapText="1"/>
    </xf>
    <xf numFmtId="0" fontId="6" fillId="17" borderId="3" xfId="0" applyFont="1" applyFill="1" applyBorder="1" applyAlignment="1" applyProtection="1">
      <alignment vertical="center"/>
    </xf>
    <xf numFmtId="0" fontId="1" fillId="0" borderId="9" xfId="0" applyFont="1" applyBorder="1" applyAlignment="1" applyProtection="1">
      <alignment horizontal="center" vertical="center"/>
    </xf>
    <xf numFmtId="0" fontId="1" fillId="10" borderId="9" xfId="0" applyFont="1" applyFill="1" applyBorder="1" applyAlignment="1" applyProtection="1">
      <alignment horizontal="center" vertical="center" wrapText="1"/>
    </xf>
    <xf numFmtId="0" fontId="2" fillId="0" borderId="9" xfId="0" applyFont="1" applyBorder="1" applyAlignment="1" applyProtection="1">
      <alignment vertical="top" wrapText="1"/>
    </xf>
    <xf numFmtId="0" fontId="1" fillId="11" borderId="2" xfId="0" applyFont="1" applyFill="1" applyBorder="1" applyAlignment="1" applyProtection="1">
      <alignment horizontal="center" vertical="center"/>
    </xf>
    <xf numFmtId="0" fontId="2" fillId="20" borderId="7" xfId="0" applyFont="1" applyFill="1" applyBorder="1" applyAlignment="1" applyProtection="1">
      <alignment horizontal="center" vertical="center"/>
    </xf>
    <xf numFmtId="0" fontId="2" fillId="4" borderId="7" xfId="0" applyFont="1" applyFill="1" applyBorder="1" applyAlignment="1" applyProtection="1">
      <alignment vertical="center"/>
    </xf>
    <xf numFmtId="0" fontId="2" fillId="25" borderId="7" xfId="0" applyFont="1" applyFill="1" applyBorder="1" applyAlignment="1" applyProtection="1">
      <alignment horizontal="center" vertical="center"/>
    </xf>
    <xf numFmtId="0" fontId="2" fillId="20" borderId="8" xfId="0" applyFont="1" applyFill="1" applyBorder="1" applyAlignment="1" applyProtection="1">
      <alignment horizontal="center" vertical="center"/>
    </xf>
    <xf numFmtId="0" fontId="2" fillId="4" borderId="8" xfId="0" applyFont="1" applyFill="1" applyBorder="1" applyAlignment="1" applyProtection="1">
      <alignment vertical="center"/>
    </xf>
    <xf numFmtId="0" fontId="2" fillId="25" borderId="8" xfId="0" applyFont="1" applyFill="1" applyBorder="1" applyAlignment="1" applyProtection="1">
      <alignment horizontal="center" vertical="center"/>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6" fillId="17" borderId="3" xfId="0" applyFont="1" applyFill="1" applyBorder="1" applyAlignment="1" applyProtection="1">
      <alignment vertical="top"/>
    </xf>
    <xf numFmtId="0" fontId="2" fillId="4" borderId="7" xfId="0" applyFont="1" applyFill="1" applyBorder="1" applyAlignment="1" applyProtection="1"/>
    <xf numFmtId="0" fontId="2" fillId="23" borderId="7" xfId="0" applyFont="1" applyFill="1" applyBorder="1" applyAlignment="1" applyProtection="1">
      <alignment horizontal="left" vertical="top" wrapText="1"/>
    </xf>
    <xf numFmtId="0" fontId="2" fillId="17" borderId="3" xfId="0" applyFont="1" applyFill="1" applyBorder="1" applyAlignment="1" applyProtection="1"/>
    <xf numFmtId="0" fontId="2" fillId="17" borderId="3" xfId="0" applyFont="1" applyFill="1" applyBorder="1" applyProtection="1"/>
    <xf numFmtId="0" fontId="2" fillId="17" borderId="3" xfId="0" applyFont="1" applyFill="1" applyBorder="1" applyAlignment="1" applyProtection="1">
      <alignment horizontal="center" vertical="center"/>
    </xf>
    <xf numFmtId="0" fontId="2" fillId="17" borderId="3" xfId="0" applyFont="1" applyFill="1" applyBorder="1" applyAlignment="1" applyProtection="1">
      <alignment horizontal="left" vertical="top" wrapText="1"/>
    </xf>
    <xf numFmtId="0" fontId="2" fillId="23" borderId="9" xfId="0" applyFont="1" applyFill="1" applyBorder="1" applyAlignment="1" applyProtection="1">
      <alignment horizontal="left" vertical="top" wrapText="1"/>
    </xf>
    <xf numFmtId="0" fontId="1" fillId="11" borderId="11" xfId="0" applyFont="1" applyFill="1" applyBorder="1" applyAlignment="1" applyProtection="1">
      <alignment horizontal="center" vertical="center"/>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2" fillId="4" borderId="8" xfId="0" applyFont="1"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2" fillId="7" borderId="1" xfId="0" applyFont="1" applyFill="1" applyBorder="1" applyAlignment="1" applyProtection="1">
      <alignment horizontal="center" vertical="center"/>
    </xf>
    <xf numFmtId="0" fontId="2" fillId="7" borderId="1" xfId="0" applyFont="1"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xf>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0" fillId="7" borderId="2" xfId="0" applyFill="1" applyBorder="1" applyProtection="1"/>
    <xf numFmtId="0" fontId="2" fillId="7" borderId="4" xfId="0" applyFont="1" applyFill="1" applyBorder="1" applyProtection="1"/>
    <xf numFmtId="0" fontId="2" fillId="4" borderId="1" xfId="0" applyFont="1" applyFill="1" applyBorder="1" applyAlignment="1" applyProtection="1">
      <alignment horizontal="center"/>
    </xf>
    <xf numFmtId="0" fontId="2" fillId="20" borderId="8" xfId="0" applyFont="1" applyFill="1" applyBorder="1" applyAlignment="1" applyProtection="1">
      <alignment horizontal="center" vertical="center" wrapText="1"/>
      <protection locked="0"/>
    </xf>
    <xf numFmtId="0" fontId="2" fillId="20" borderId="8" xfId="0" applyFont="1" applyFill="1" applyBorder="1" applyAlignment="1" applyProtection="1">
      <alignment horizontal="left" vertical="top" wrapText="1"/>
      <protection locked="0"/>
    </xf>
    <xf numFmtId="0" fontId="19" fillId="0" borderId="0" xfId="0"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vertical="center"/>
    </xf>
    <xf numFmtId="0" fontId="17" fillId="0" borderId="0" xfId="0" applyFont="1" applyProtection="1"/>
    <xf numFmtId="0" fontId="0" fillId="0" borderId="0" xfId="0" applyBorder="1" applyAlignment="1">
      <alignment vertical="top" wrapText="1"/>
    </xf>
    <xf numFmtId="0" fontId="2" fillId="20" borderId="7" xfId="0" applyFont="1" applyFill="1" applyBorder="1" applyAlignment="1" applyProtection="1">
      <alignment vertical="top" wrapText="1"/>
      <protection locked="0"/>
    </xf>
    <xf numFmtId="0" fontId="2" fillId="20" borderId="8" xfId="0" applyFont="1" applyFill="1" applyBorder="1" applyAlignment="1" applyProtection="1">
      <alignment vertical="top" wrapText="1"/>
      <protection locked="0"/>
    </xf>
    <xf numFmtId="0" fontId="2" fillId="20" borderId="9" xfId="0" applyFont="1" applyFill="1" applyBorder="1" applyAlignment="1" applyProtection="1">
      <alignment vertical="top" wrapText="1"/>
      <protection locked="0"/>
    </xf>
    <xf numFmtId="0" fontId="2" fillId="25" borderId="7" xfId="0" applyFont="1" applyFill="1" applyBorder="1" applyAlignment="1" applyProtection="1">
      <alignment vertical="top" wrapText="1"/>
    </xf>
    <xf numFmtId="0" fontId="2" fillId="25" borderId="8" xfId="0" applyFont="1" applyFill="1" applyBorder="1" applyAlignment="1" applyProtection="1">
      <alignment vertical="top" wrapText="1"/>
    </xf>
    <xf numFmtId="0" fontId="2" fillId="25" borderId="9" xfId="0" applyFont="1" applyFill="1" applyBorder="1" applyAlignment="1" applyProtection="1">
      <alignment vertical="top" wrapText="1"/>
    </xf>
    <xf numFmtId="0" fontId="0" fillId="7" borderId="3" xfId="0" applyFont="1" applyFill="1" applyBorder="1" applyAlignment="1" applyProtection="1">
      <alignment vertical="top" wrapText="1"/>
    </xf>
    <xf numFmtId="0" fontId="0" fillId="7" borderId="3" xfId="0" applyFont="1" applyFill="1" applyBorder="1" applyAlignment="1" applyProtection="1">
      <alignment horizontal="center" vertical="center"/>
    </xf>
    <xf numFmtId="0" fontId="0" fillId="7" borderId="3" xfId="0" applyFont="1" applyFill="1" applyBorder="1" applyProtection="1"/>
    <xf numFmtId="0" fontId="0" fillId="7" borderId="4" xfId="0" applyFont="1" applyFill="1" applyBorder="1" applyProtection="1"/>
    <xf numFmtId="0" fontId="0" fillId="0" borderId="0" xfId="0" applyFont="1" applyProtection="1"/>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0" fillId="7" borderId="3" xfId="0" applyFill="1" applyBorder="1" applyProtection="1"/>
    <xf numFmtId="0" fontId="2" fillId="17" borderId="1" xfId="0" applyFont="1" applyFill="1" applyBorder="1" applyAlignment="1" applyProtection="1">
      <alignment horizontal="center" vertical="center" wrapText="1"/>
    </xf>
    <xf numFmtId="0" fontId="2" fillId="17" borderId="2"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164" fontId="2" fillId="15" borderId="14"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vertical="top" wrapText="1"/>
    </xf>
    <xf numFmtId="0" fontId="0" fillId="3" borderId="0" xfId="0" applyFill="1" applyBorder="1" applyProtection="1"/>
    <xf numFmtId="0" fontId="0" fillId="3" borderId="27" xfId="0" applyFill="1" applyBorder="1" applyProtection="1"/>
    <xf numFmtId="0" fontId="0" fillId="3" borderId="4" xfId="0" applyFill="1" applyBorder="1" applyProtection="1"/>
    <xf numFmtId="0" fontId="0" fillId="17" borderId="0" xfId="0" applyFill="1" applyBorder="1" applyAlignment="1" applyProtection="1">
      <alignment vertical="top" wrapText="1"/>
    </xf>
    <xf numFmtId="0" fontId="0" fillId="17" borderId="0" xfId="0" applyFill="1" applyBorder="1" applyProtection="1"/>
    <xf numFmtId="0" fontId="2" fillId="20" borderId="7" xfId="0" applyFont="1" applyFill="1" applyBorder="1" applyAlignment="1" applyProtection="1">
      <alignment horizontal="left" vertical="top" wrapText="1"/>
      <protection locked="0"/>
    </xf>
    <xf numFmtId="0" fontId="2" fillId="13" borderId="13" xfId="0" applyFont="1" applyFill="1" applyBorder="1" applyAlignment="1" applyProtection="1">
      <alignment horizontal="left" vertical="top" wrapText="1"/>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25" borderId="7" xfId="0" applyFont="1" applyFill="1" applyBorder="1" applyAlignment="1" applyProtection="1">
      <alignment horizontal="left" vertical="top" wrapText="1"/>
    </xf>
    <xf numFmtId="0" fontId="2" fillId="25" borderId="8" xfId="0" applyFont="1" applyFill="1" applyBorder="1" applyAlignment="1" applyProtection="1">
      <alignment horizontal="left" vertical="top" wrapText="1"/>
    </xf>
    <xf numFmtId="0" fontId="1" fillId="11" borderId="9"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1" fillId="17" borderId="3" xfId="0" applyFont="1" applyFill="1" applyBorder="1" applyAlignment="1" applyProtection="1">
      <alignment horizontal="center" vertical="center"/>
    </xf>
    <xf numFmtId="0" fontId="4" fillId="17" borderId="2" xfId="0" applyFont="1" applyFill="1" applyBorder="1" applyAlignment="1" applyProtection="1">
      <alignment horizontal="left" vertical="top"/>
    </xf>
    <xf numFmtId="0" fontId="21" fillId="17" borderId="3" xfId="0" applyFont="1" applyFill="1" applyBorder="1" applyProtection="1"/>
    <xf numFmtId="0" fontId="21" fillId="17" borderId="3" xfId="0" applyFont="1" applyFill="1" applyBorder="1" applyAlignment="1" applyProtection="1"/>
    <xf numFmtId="0" fontId="21" fillId="17" borderId="4" xfId="0" applyFont="1" applyFill="1" applyBorder="1" applyAlignment="1" applyProtection="1"/>
    <xf numFmtId="0" fontId="2" fillId="3" borderId="5" xfId="0" applyFont="1" applyFill="1" applyBorder="1" applyProtection="1"/>
    <xf numFmtId="0" fontId="2" fillId="3" borderId="5" xfId="0" applyFont="1" applyFill="1" applyBorder="1" applyAlignment="1" applyProtection="1">
      <alignment horizontal="center" vertical="center"/>
    </xf>
    <xf numFmtId="0" fontId="21" fillId="3" borderId="0" xfId="0" applyFont="1" applyFill="1" applyAlignment="1" applyProtection="1">
      <alignment vertical="top" wrapText="1"/>
    </xf>
    <xf numFmtId="0" fontId="2" fillId="3" borderId="1" xfId="0" applyFont="1" applyFill="1" applyBorder="1" applyProtection="1"/>
    <xf numFmtId="0" fontId="2" fillId="3" borderId="2" xfId="0" applyFont="1" applyFill="1" applyBorder="1" applyProtection="1"/>
    <xf numFmtId="0" fontId="2" fillId="17" borderId="4" xfId="0" applyFont="1" applyFill="1" applyBorder="1" applyAlignment="1" applyProtection="1">
      <alignment vertical="top" wrapText="1"/>
    </xf>
    <xf numFmtId="0" fontId="2" fillId="17" borderId="4" xfId="0" applyFont="1" applyFill="1" applyBorder="1" applyAlignment="1" applyProtection="1"/>
    <xf numFmtId="0" fontId="2" fillId="3" borderId="7" xfId="0" applyFont="1" applyFill="1" applyBorder="1" applyProtection="1"/>
    <xf numFmtId="0" fontId="2" fillId="3" borderId="10" xfId="0" applyFont="1" applyFill="1" applyBorder="1" applyProtection="1"/>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7" borderId="2"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13" borderId="0" xfId="0" applyFont="1" applyFill="1" applyAlignment="1" applyProtection="1">
      <alignment horizontal="left" vertical="top" wrapText="1"/>
    </xf>
    <xf numFmtId="0" fontId="2" fillId="12" borderId="6" xfId="0" applyFont="1" applyFill="1" applyBorder="1" applyAlignment="1" applyProtection="1">
      <alignment vertical="center" wrapText="1"/>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0" fontId="6" fillId="17" borderId="3" xfId="0" applyFont="1" applyFill="1" applyBorder="1" applyAlignment="1" applyProtection="1">
      <alignment vertical="center" wrapText="1"/>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1" fillId="11" borderId="7"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2" fillId="25" borderId="7" xfId="0" applyFont="1" applyFill="1" applyBorder="1" applyAlignment="1" applyProtection="1">
      <alignment horizontal="left" vertical="top" wrapText="1"/>
    </xf>
    <xf numFmtId="0" fontId="2" fillId="25" borderId="8"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25" borderId="9" xfId="0" applyFont="1" applyFill="1" applyBorder="1" applyAlignment="1" applyProtection="1">
      <alignment horizontal="left" vertical="top" wrapText="1"/>
    </xf>
    <xf numFmtId="0" fontId="1" fillId="11" borderId="8"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7" borderId="2" xfId="0" applyFill="1" applyBorder="1" applyProtection="1"/>
    <xf numFmtId="0" fontId="0" fillId="7" borderId="3" xfId="0" applyFill="1" applyBorder="1" applyProtection="1"/>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0" fillId="26" borderId="6" xfId="0" applyFill="1" applyBorder="1" applyAlignment="1" applyProtection="1">
      <alignment horizontal="center"/>
    </xf>
    <xf numFmtId="0" fontId="2" fillId="17" borderId="1" xfId="0" applyFont="1" applyFill="1" applyBorder="1" applyAlignment="1" applyProtection="1">
      <alignment horizontal="center" vertical="center" wrapText="1"/>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A17" sqref="A17:XFD17"/>
    </sheetView>
  </sheetViews>
  <sheetFormatPr defaultRowHeight="15" x14ac:dyDescent="0.25"/>
  <cols>
    <col min="1" max="4" width="40.7109375" customWidth="1"/>
  </cols>
  <sheetData>
    <row r="1" spans="1:4" ht="80.25" customHeight="1" thickBot="1" x14ac:dyDescent="0.3">
      <c r="A1" s="45"/>
      <c r="B1" s="296" t="s">
        <v>191</v>
      </c>
      <c r="C1" s="297"/>
      <c r="D1" s="298"/>
    </row>
    <row r="2" spans="1:4" ht="48" customHeight="1" thickBot="1" x14ac:dyDescent="0.3">
      <c r="A2" s="299" t="s">
        <v>91</v>
      </c>
      <c r="B2" s="300"/>
      <c r="C2" s="300"/>
      <c r="D2" s="301"/>
    </row>
    <row r="3" spans="1:4" ht="63.75" customHeight="1" thickBot="1" x14ac:dyDescent="0.3">
      <c r="A3" s="46" t="s">
        <v>89</v>
      </c>
      <c r="B3" s="11"/>
      <c r="C3" s="47" t="s">
        <v>68</v>
      </c>
      <c r="D3" s="12"/>
    </row>
    <row r="4" spans="1:4" ht="16.5" thickBot="1" x14ac:dyDescent="0.3">
      <c r="A4" s="48" t="s">
        <v>69</v>
      </c>
      <c r="B4" s="11"/>
      <c r="C4" s="47" t="s">
        <v>70</v>
      </c>
      <c r="D4" s="263"/>
    </row>
    <row r="5" spans="1:4" ht="16.5" thickBot="1" x14ac:dyDescent="0.3">
      <c r="A5" s="46" t="s">
        <v>71</v>
      </c>
      <c r="B5" s="11"/>
      <c r="C5" s="47" t="s">
        <v>72</v>
      </c>
      <c r="D5" s="263"/>
    </row>
    <row r="6" spans="1:4" ht="16.5" thickBot="1" x14ac:dyDescent="0.3">
      <c r="A6" s="46" t="s">
        <v>73</v>
      </c>
      <c r="B6" s="11"/>
      <c r="C6" s="49" t="s">
        <v>74</v>
      </c>
      <c r="D6" s="263"/>
    </row>
    <row r="7" spans="1:4" ht="16.5" customHeight="1" thickBot="1" x14ac:dyDescent="0.3">
      <c r="A7" s="302" t="s">
        <v>75</v>
      </c>
      <c r="B7" s="303"/>
      <c r="C7" s="303"/>
      <c r="D7" s="304"/>
    </row>
    <row r="8" spans="1:4" ht="16.5" thickBot="1" x14ac:dyDescent="0.3">
      <c r="A8" s="13" t="s">
        <v>76</v>
      </c>
      <c r="B8" s="14"/>
      <c r="C8" s="15" t="s">
        <v>77</v>
      </c>
      <c r="D8" s="16"/>
    </row>
    <row r="9" spans="1:4" ht="16.5" thickBot="1" x14ac:dyDescent="0.3">
      <c r="A9" s="17" t="s">
        <v>78</v>
      </c>
      <c r="B9" s="18" t="s">
        <v>79</v>
      </c>
      <c r="C9" s="18" t="s">
        <v>80</v>
      </c>
      <c r="D9" s="18" t="s">
        <v>81</v>
      </c>
    </row>
    <row r="10" spans="1:4" ht="16.5" thickBot="1" x14ac:dyDescent="0.3">
      <c r="A10" s="19" t="s">
        <v>110</v>
      </c>
      <c r="B10" s="20" t="e">
        <f>'All Content Review'!$I$61</f>
        <v>#VALUE!</v>
      </c>
      <c r="C10" s="18">
        <v>164</v>
      </c>
      <c r="D10" s="18"/>
    </row>
    <row r="11" spans="1:4" ht="16.5" thickBot="1" x14ac:dyDescent="0.3">
      <c r="A11" s="19" t="s">
        <v>111</v>
      </c>
      <c r="B11" s="21" t="e">
        <f>'Math Content Review'!$I$18</f>
        <v>#VALUE!</v>
      </c>
      <c r="C11" s="18">
        <v>28</v>
      </c>
      <c r="D11" s="18"/>
    </row>
    <row r="12" spans="1:4" ht="16.5" thickBot="1" x14ac:dyDescent="0.3">
      <c r="A12" s="19" t="s">
        <v>112</v>
      </c>
      <c r="B12" s="21" t="e">
        <f>'First Grade Standards Review'!J64</f>
        <v>#VALUE!</v>
      </c>
      <c r="C12" s="18">
        <v>408</v>
      </c>
      <c r="D12" s="18"/>
    </row>
    <row r="13" spans="1:4" ht="16.5" thickBot="1" x14ac:dyDescent="0.3">
      <c r="A13" s="19" t="s">
        <v>82</v>
      </c>
      <c r="B13" s="22" t="e">
        <f>SUM(B10:B12)</f>
        <v>#VALUE!</v>
      </c>
      <c r="C13" s="23">
        <v>600</v>
      </c>
      <c r="D13" s="23"/>
    </row>
    <row r="14" spans="1:4" ht="16.5" thickBot="1" x14ac:dyDescent="0.3">
      <c r="A14" s="19" t="s">
        <v>83</v>
      </c>
      <c r="B14" s="24" t="e">
        <f>B13/600</f>
        <v>#VALUE!</v>
      </c>
      <c r="C14" s="25"/>
      <c r="D14" s="26"/>
    </row>
    <row r="15" spans="1:4" ht="16.5" customHeight="1" thickBot="1" x14ac:dyDescent="0.3">
      <c r="A15" s="305" t="s">
        <v>84</v>
      </c>
      <c r="B15" s="306"/>
      <c r="C15" s="306"/>
      <c r="D15" s="307"/>
    </row>
    <row r="16" spans="1:4" ht="16.5" thickBot="1" x14ac:dyDescent="0.3">
      <c r="A16" s="27" t="s">
        <v>85</v>
      </c>
      <c r="B16" s="28"/>
      <c r="C16" s="308" t="s">
        <v>86</v>
      </c>
      <c r="D16" s="309"/>
    </row>
    <row r="17" spans="1:4" ht="16.5" thickBot="1" x14ac:dyDescent="0.3">
      <c r="A17" s="29" t="s">
        <v>208</v>
      </c>
      <c r="B17" s="28"/>
      <c r="C17" s="292"/>
      <c r="D17" s="293"/>
    </row>
    <row r="18" spans="1:4" ht="16.5" thickBot="1" x14ac:dyDescent="0.3">
      <c r="A18" s="29" t="s">
        <v>209</v>
      </c>
      <c r="B18" s="28"/>
      <c r="C18" s="292"/>
      <c r="D18" s="293"/>
    </row>
    <row r="19" spans="1:4" ht="16.5" thickBot="1" x14ac:dyDescent="0.3">
      <c r="A19" s="27" t="s">
        <v>87</v>
      </c>
      <c r="B19" s="30"/>
      <c r="C19" s="294"/>
      <c r="D19" s="295"/>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Scores!$F$1:$F$2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 min="11" max="11" width="9.140625" customWidth="1"/>
  </cols>
  <sheetData>
    <row r="1" spans="1:10" ht="15.75" x14ac:dyDescent="0.25">
      <c r="A1" s="4"/>
      <c r="B1" s="310" t="s">
        <v>119</v>
      </c>
      <c r="C1" s="311"/>
      <c r="D1" s="311"/>
      <c r="E1" s="311"/>
      <c r="F1" s="311"/>
      <c r="G1" s="311"/>
      <c r="H1" s="311"/>
      <c r="I1" s="311"/>
      <c r="J1" s="50"/>
    </row>
    <row r="2" spans="1:10" ht="97.5" customHeight="1" x14ac:dyDescent="0.25">
      <c r="A2" s="4"/>
      <c r="B2" s="312" t="s">
        <v>231</v>
      </c>
      <c r="C2" s="313"/>
      <c r="D2" s="313"/>
      <c r="E2" s="313"/>
      <c r="F2" s="313"/>
      <c r="G2" s="313"/>
      <c r="H2" s="313"/>
      <c r="I2" s="313"/>
      <c r="J2" s="50"/>
    </row>
    <row r="3" spans="1:10" ht="171" customHeight="1" x14ac:dyDescent="0.25">
      <c r="A3" s="4"/>
      <c r="B3" s="314" t="s">
        <v>221</v>
      </c>
      <c r="C3" s="315"/>
      <c r="D3" s="315"/>
      <c r="E3" s="315"/>
      <c r="F3" s="315"/>
      <c r="G3" s="315"/>
      <c r="H3" s="315"/>
      <c r="I3" s="315"/>
      <c r="J3" s="50"/>
    </row>
    <row r="4" spans="1:10" ht="15.75" x14ac:dyDescent="0.25">
      <c r="A4" s="3"/>
      <c r="B4" s="264"/>
      <c r="C4" s="265"/>
      <c r="D4" s="265"/>
      <c r="E4" s="265"/>
      <c r="F4" s="265"/>
      <c r="G4" s="265"/>
      <c r="H4" s="265"/>
      <c r="I4" s="266"/>
      <c r="J4" s="50"/>
    </row>
    <row r="5" spans="1:10" ht="30" x14ac:dyDescent="0.25">
      <c r="A5" s="31" t="s">
        <v>0</v>
      </c>
      <c r="B5" s="53" t="s">
        <v>88</v>
      </c>
      <c r="C5" s="260" t="s">
        <v>103</v>
      </c>
      <c r="D5" s="260" t="s">
        <v>98</v>
      </c>
      <c r="E5" s="55" t="s">
        <v>113</v>
      </c>
      <c r="F5" s="260" t="s">
        <v>104</v>
      </c>
      <c r="G5" s="260" t="s">
        <v>99</v>
      </c>
      <c r="H5" s="55" t="s">
        <v>97</v>
      </c>
      <c r="I5" s="56" t="s">
        <v>107</v>
      </c>
      <c r="J5" s="50"/>
    </row>
    <row r="6" spans="1:10" ht="20.25" x14ac:dyDescent="0.25">
      <c r="A6" s="33"/>
      <c r="B6" s="57"/>
      <c r="C6" s="58"/>
      <c r="D6" s="59"/>
      <c r="E6" s="58"/>
      <c r="F6" s="58"/>
      <c r="G6" s="59"/>
      <c r="H6" s="58"/>
      <c r="I6" s="267"/>
      <c r="J6" s="50"/>
    </row>
    <row r="7" spans="1:10" ht="20.25" x14ac:dyDescent="0.25">
      <c r="A7" s="32"/>
      <c r="B7" s="268"/>
      <c r="C7" s="61"/>
      <c r="D7" s="62"/>
      <c r="E7" s="61"/>
      <c r="F7" s="269"/>
      <c r="G7" s="62"/>
      <c r="H7" s="269"/>
      <c r="I7" s="63"/>
      <c r="J7" s="50"/>
    </row>
    <row r="8" spans="1:10" ht="31.5" x14ac:dyDescent="0.25">
      <c r="A8" s="8"/>
      <c r="B8" s="64" t="s">
        <v>19</v>
      </c>
      <c r="C8" s="251"/>
      <c r="D8" s="252"/>
      <c r="E8" s="251"/>
      <c r="F8" s="253"/>
      <c r="G8" s="252"/>
      <c r="H8" s="254"/>
      <c r="I8" s="254"/>
      <c r="J8" s="255"/>
    </row>
    <row r="9" spans="1:10" ht="90" x14ac:dyDescent="0.25">
      <c r="A9" s="6">
        <v>1</v>
      </c>
      <c r="B9" s="68" t="s">
        <v>52</v>
      </c>
      <c r="C9" s="99"/>
      <c r="D9" s="69"/>
      <c r="E9" s="83"/>
      <c r="F9" s="84"/>
      <c r="G9" s="69"/>
      <c r="H9" s="84"/>
      <c r="I9" s="68"/>
      <c r="J9" s="255" t="e">
        <f>CONCATENATE(IF(AND(D9="M",G9="M"),4,),IF(AND(D9="P",G9="P"),2,),IF(AND(D9="D",G9="D"),0,),IF(AND(D9="M",G9="P"),3,),IF(AND(D9="M",G9="D"),2,),IF(AND(D9="P",G9="M"),3,),IF(AND(D9="P",G9="D"),1,),IF(AND(D9="D",G9="M"),2,),IF(AND(D9="D",G9="P"),1,))+0</f>
        <v>#VALUE!</v>
      </c>
    </row>
    <row r="10" spans="1:10" ht="30" x14ac:dyDescent="0.25">
      <c r="A10" s="5">
        <v>2</v>
      </c>
      <c r="B10" s="258" t="s">
        <v>6</v>
      </c>
      <c r="C10" s="100"/>
      <c r="D10" s="69"/>
      <c r="E10" s="71"/>
      <c r="F10" s="72"/>
      <c r="G10" s="69"/>
      <c r="H10" s="72"/>
      <c r="I10" s="258"/>
      <c r="J10" s="50" t="e">
        <f t="shared" ref="J10:J57" si="0">CONCATENATE(IF(AND(D10="M",G10="M"),4,),IF(AND(D10="P",G10="P"),2,),IF(AND(D10="D",G10="D"),0,),IF(AND(D10="M",G10="P"),3,),IF(AND(D10="M",G10="D"),2,),IF(AND(D10="P",G10="M"),3,),IF(AND(D10="P",G10="D"),1,),IF(AND(D10="D",G10="M"),2,),IF(AND(D10="D",G10="P"),1,))+0</f>
        <v>#VALUE!</v>
      </c>
    </row>
    <row r="11" spans="1:10" ht="45" x14ac:dyDescent="0.25">
      <c r="A11" s="5">
        <v>3</v>
      </c>
      <c r="B11" s="258" t="s">
        <v>5</v>
      </c>
      <c r="C11" s="100"/>
      <c r="D11" s="69"/>
      <c r="E11" s="71"/>
      <c r="F11" s="72"/>
      <c r="G11" s="69"/>
      <c r="H11" s="72"/>
      <c r="I11" s="258"/>
      <c r="J11" s="50" t="e">
        <f t="shared" si="0"/>
        <v>#VALUE!</v>
      </c>
    </row>
    <row r="12" spans="1:10" ht="45" x14ac:dyDescent="0.25">
      <c r="A12" s="5">
        <v>4</v>
      </c>
      <c r="B12" s="258" t="s">
        <v>7</v>
      </c>
      <c r="C12" s="100"/>
      <c r="D12" s="69"/>
      <c r="E12" s="71"/>
      <c r="F12" s="72"/>
      <c r="G12" s="69"/>
      <c r="H12" s="72"/>
      <c r="I12" s="258"/>
      <c r="J12" s="50" t="e">
        <f t="shared" si="0"/>
        <v>#VALUE!</v>
      </c>
    </row>
    <row r="13" spans="1:10" ht="60" x14ac:dyDescent="0.25">
      <c r="A13" s="5">
        <v>5</v>
      </c>
      <c r="B13" s="73" t="s">
        <v>53</v>
      </c>
      <c r="C13" s="100"/>
      <c r="D13" s="69"/>
      <c r="E13" s="71"/>
      <c r="F13" s="72"/>
      <c r="G13" s="69"/>
      <c r="H13" s="72"/>
      <c r="I13" s="258"/>
      <c r="J13" s="50" t="e">
        <f t="shared" si="0"/>
        <v>#VALUE!</v>
      </c>
    </row>
    <row r="14" spans="1:10" ht="30" x14ac:dyDescent="0.25">
      <c r="A14" s="5">
        <v>6</v>
      </c>
      <c r="B14" s="258" t="s">
        <v>54</v>
      </c>
      <c r="C14" s="100"/>
      <c r="D14" s="69"/>
      <c r="E14" s="71"/>
      <c r="F14" s="72"/>
      <c r="G14" s="69"/>
      <c r="H14" s="72"/>
      <c r="I14" s="258"/>
      <c r="J14" s="50" t="e">
        <f t="shared" si="0"/>
        <v>#VALUE!</v>
      </c>
    </row>
    <row r="15" spans="1:10" ht="30" x14ac:dyDescent="0.25">
      <c r="A15" s="7">
        <v>7</v>
      </c>
      <c r="B15" s="74" t="s">
        <v>23</v>
      </c>
      <c r="C15" s="101"/>
      <c r="D15" s="69"/>
      <c r="E15" s="75"/>
      <c r="F15" s="76"/>
      <c r="G15" s="69"/>
      <c r="H15" s="76"/>
      <c r="I15" s="74"/>
      <c r="J15" s="50" t="e">
        <f t="shared" si="0"/>
        <v>#VALUE!</v>
      </c>
    </row>
    <row r="16" spans="1:10" ht="47.25" x14ac:dyDescent="0.25">
      <c r="A16" s="8"/>
      <c r="B16" s="77" t="s">
        <v>20</v>
      </c>
      <c r="C16" s="65"/>
      <c r="D16" s="78"/>
      <c r="E16" s="65"/>
      <c r="F16" s="79"/>
      <c r="G16" s="80"/>
      <c r="H16" s="79"/>
      <c r="I16" s="81"/>
      <c r="J16" s="50"/>
    </row>
    <row r="17" spans="1:10" ht="30" x14ac:dyDescent="0.25">
      <c r="A17" s="6">
        <v>8</v>
      </c>
      <c r="B17" s="82" t="s">
        <v>55</v>
      </c>
      <c r="C17" s="99"/>
      <c r="D17" s="69"/>
      <c r="E17" s="83"/>
      <c r="F17" s="84"/>
      <c r="G17" s="69"/>
      <c r="H17" s="84"/>
      <c r="I17" s="68"/>
      <c r="J17" s="50" t="e">
        <f t="shared" si="0"/>
        <v>#VALUE!</v>
      </c>
    </row>
    <row r="18" spans="1:10" ht="45" x14ac:dyDescent="0.25">
      <c r="A18" s="7">
        <v>9</v>
      </c>
      <c r="B18" s="85" t="s">
        <v>24</v>
      </c>
      <c r="C18" s="101"/>
      <c r="D18" s="69"/>
      <c r="E18" s="75"/>
      <c r="F18" s="76"/>
      <c r="G18" s="69"/>
      <c r="H18" s="76"/>
      <c r="I18" s="74"/>
      <c r="J18" s="50" t="e">
        <f t="shared" si="0"/>
        <v>#VALUE!</v>
      </c>
    </row>
    <row r="19" spans="1:10" ht="31.5" x14ac:dyDescent="0.25">
      <c r="A19" s="8"/>
      <c r="B19" s="77" t="s">
        <v>10</v>
      </c>
      <c r="C19" s="65"/>
      <c r="D19" s="80"/>
      <c r="E19" s="65"/>
      <c r="F19" s="86"/>
      <c r="G19" s="80"/>
      <c r="H19" s="86"/>
      <c r="I19" s="81"/>
      <c r="J19" s="50"/>
    </row>
    <row r="20" spans="1:10" ht="30" x14ac:dyDescent="0.25">
      <c r="A20" s="6">
        <v>10</v>
      </c>
      <c r="B20" s="82" t="s">
        <v>25</v>
      </c>
      <c r="C20" s="99"/>
      <c r="D20" s="69"/>
      <c r="E20" s="83"/>
      <c r="F20" s="84"/>
      <c r="G20" s="69"/>
      <c r="H20" s="84"/>
      <c r="I20" s="68"/>
      <c r="J20" s="50" t="e">
        <f t="shared" si="0"/>
        <v>#VALUE!</v>
      </c>
    </row>
    <row r="21" spans="1:10" ht="30" x14ac:dyDescent="0.25">
      <c r="A21" s="5">
        <v>11</v>
      </c>
      <c r="B21" s="258" t="s">
        <v>56</v>
      </c>
      <c r="C21" s="100"/>
      <c r="D21" s="69"/>
      <c r="E21" s="71"/>
      <c r="F21" s="72"/>
      <c r="G21" s="69"/>
      <c r="H21" s="72"/>
      <c r="I21" s="258"/>
      <c r="J21" s="50" t="e">
        <f t="shared" si="0"/>
        <v>#VALUE!</v>
      </c>
    </row>
    <row r="22" spans="1:10" ht="45" x14ac:dyDescent="0.25">
      <c r="A22" s="5">
        <v>12</v>
      </c>
      <c r="B22" s="258" t="s">
        <v>26</v>
      </c>
      <c r="C22" s="100"/>
      <c r="D22" s="69"/>
      <c r="E22" s="71"/>
      <c r="F22" s="72"/>
      <c r="G22" s="69"/>
      <c r="H22" s="72"/>
      <c r="I22" s="258"/>
      <c r="J22" s="50" t="e">
        <f t="shared" si="0"/>
        <v>#VALUE!</v>
      </c>
    </row>
    <row r="23" spans="1:10" ht="45" x14ac:dyDescent="0.25">
      <c r="A23" s="7">
        <v>13</v>
      </c>
      <c r="B23" s="74" t="s">
        <v>27</v>
      </c>
      <c r="C23" s="101"/>
      <c r="D23" s="69"/>
      <c r="E23" s="75"/>
      <c r="F23" s="76"/>
      <c r="G23" s="69"/>
      <c r="H23" s="76"/>
      <c r="I23" s="74"/>
      <c r="J23" s="50" t="e">
        <f t="shared" si="0"/>
        <v>#VALUE!</v>
      </c>
    </row>
    <row r="24" spans="1:10" ht="31.5" x14ac:dyDescent="0.25">
      <c r="A24" s="8"/>
      <c r="B24" s="77" t="s">
        <v>11</v>
      </c>
      <c r="C24" s="65"/>
      <c r="D24" s="80"/>
      <c r="E24" s="65"/>
      <c r="F24" s="86"/>
      <c r="G24" s="80"/>
      <c r="H24" s="86"/>
      <c r="I24" s="81"/>
      <c r="J24" s="50"/>
    </row>
    <row r="25" spans="1:10" ht="75" x14ac:dyDescent="0.25">
      <c r="A25" s="6">
        <v>14</v>
      </c>
      <c r="B25" s="68" t="s">
        <v>57</v>
      </c>
      <c r="C25" s="99"/>
      <c r="D25" s="69"/>
      <c r="E25" s="83"/>
      <c r="F25" s="84"/>
      <c r="G25" s="69"/>
      <c r="H25" s="84"/>
      <c r="I25" s="68"/>
      <c r="J25" s="50" t="e">
        <f t="shared" si="0"/>
        <v>#VALUE!</v>
      </c>
    </row>
    <row r="26" spans="1:10" ht="90" x14ac:dyDescent="0.25">
      <c r="A26" s="5">
        <v>15</v>
      </c>
      <c r="B26" s="258" t="s">
        <v>62</v>
      </c>
      <c r="C26" s="100"/>
      <c r="D26" s="69"/>
      <c r="E26" s="71"/>
      <c r="F26" s="72"/>
      <c r="G26" s="69"/>
      <c r="H26" s="72"/>
      <c r="I26" s="258"/>
      <c r="J26" s="50" t="e">
        <f t="shared" si="0"/>
        <v>#VALUE!</v>
      </c>
    </row>
    <row r="27" spans="1:10" ht="75" x14ac:dyDescent="0.25">
      <c r="A27" s="5">
        <v>16</v>
      </c>
      <c r="B27" s="73" t="s">
        <v>28</v>
      </c>
      <c r="C27" s="100"/>
      <c r="D27" s="69"/>
      <c r="E27" s="71"/>
      <c r="F27" s="72"/>
      <c r="G27" s="69"/>
      <c r="H27" s="72"/>
      <c r="I27" s="258"/>
      <c r="J27" s="50" t="e">
        <f t="shared" si="0"/>
        <v>#VALUE!</v>
      </c>
    </row>
    <row r="28" spans="1:10" ht="45" x14ac:dyDescent="0.25">
      <c r="A28" s="5">
        <v>17</v>
      </c>
      <c r="B28" s="258" t="s">
        <v>29</v>
      </c>
      <c r="C28" s="100"/>
      <c r="D28" s="69"/>
      <c r="E28" s="71"/>
      <c r="F28" s="72"/>
      <c r="G28" s="69"/>
      <c r="H28" s="72"/>
      <c r="I28" s="258"/>
      <c r="J28" s="50" t="e">
        <f t="shared" si="0"/>
        <v>#VALUE!</v>
      </c>
    </row>
    <row r="29" spans="1:10" ht="30" x14ac:dyDescent="0.25">
      <c r="A29" s="5">
        <v>18</v>
      </c>
      <c r="B29" s="258" t="s">
        <v>30</v>
      </c>
      <c r="C29" s="100"/>
      <c r="D29" s="69"/>
      <c r="E29" s="71"/>
      <c r="F29" s="72"/>
      <c r="G29" s="69"/>
      <c r="H29" s="72"/>
      <c r="I29" s="258"/>
      <c r="J29" s="50" t="e">
        <f t="shared" si="0"/>
        <v>#VALUE!</v>
      </c>
    </row>
    <row r="30" spans="1:10" ht="30" x14ac:dyDescent="0.25">
      <c r="A30" s="5">
        <v>19</v>
      </c>
      <c r="B30" s="258" t="s">
        <v>31</v>
      </c>
      <c r="C30" s="100"/>
      <c r="D30" s="69"/>
      <c r="E30" s="71"/>
      <c r="F30" s="72"/>
      <c r="G30" s="69"/>
      <c r="H30" s="72"/>
      <c r="I30" s="258"/>
      <c r="J30" s="50" t="e">
        <f t="shared" si="0"/>
        <v>#VALUE!</v>
      </c>
    </row>
    <row r="31" spans="1:10" ht="45" x14ac:dyDescent="0.25">
      <c r="A31" s="7">
        <v>20</v>
      </c>
      <c r="B31" s="85" t="s">
        <v>32</v>
      </c>
      <c r="C31" s="101"/>
      <c r="D31" s="69"/>
      <c r="E31" s="75"/>
      <c r="F31" s="76"/>
      <c r="G31" s="69"/>
      <c r="H31" s="76"/>
      <c r="I31" s="74"/>
      <c r="J31" s="50" t="e">
        <f t="shared" si="0"/>
        <v>#VALUE!</v>
      </c>
    </row>
    <row r="32" spans="1:10" ht="31.5" x14ac:dyDescent="0.25">
      <c r="A32" s="8"/>
      <c r="B32" s="77" t="s">
        <v>15</v>
      </c>
      <c r="C32" s="87"/>
      <c r="D32" s="80"/>
      <c r="E32" s="87"/>
      <c r="F32" s="86"/>
      <c r="G32" s="80"/>
      <c r="H32" s="86"/>
      <c r="I32" s="81"/>
      <c r="J32" s="50"/>
    </row>
    <row r="33" spans="1:10" ht="30" x14ac:dyDescent="0.25">
      <c r="A33" s="6">
        <v>21</v>
      </c>
      <c r="B33" s="68" t="s">
        <v>33</v>
      </c>
      <c r="C33" s="99"/>
      <c r="D33" s="69"/>
      <c r="E33" s="83"/>
      <c r="F33" s="84"/>
      <c r="G33" s="69"/>
      <c r="H33" s="84"/>
      <c r="I33" s="68"/>
      <c r="J33" s="50" t="e">
        <f t="shared" si="0"/>
        <v>#VALUE!</v>
      </c>
    </row>
    <row r="34" spans="1:10" ht="45" x14ac:dyDescent="0.25">
      <c r="A34" s="5">
        <v>22</v>
      </c>
      <c r="B34" s="258" t="s">
        <v>58</v>
      </c>
      <c r="C34" s="100"/>
      <c r="D34" s="69"/>
      <c r="E34" s="71"/>
      <c r="F34" s="72"/>
      <c r="G34" s="69"/>
      <c r="H34" s="72"/>
      <c r="I34" s="258"/>
      <c r="J34" s="50" t="e">
        <f t="shared" si="0"/>
        <v>#VALUE!</v>
      </c>
    </row>
    <row r="35" spans="1:10" ht="60" x14ac:dyDescent="0.25">
      <c r="A35" s="6">
        <v>23</v>
      </c>
      <c r="B35" s="88" t="s">
        <v>34</v>
      </c>
      <c r="C35" s="100"/>
      <c r="D35" s="69"/>
      <c r="E35" s="71"/>
      <c r="F35" s="72"/>
      <c r="G35" s="69"/>
      <c r="H35" s="72"/>
      <c r="I35" s="258"/>
      <c r="J35" s="50" t="e">
        <f t="shared" si="0"/>
        <v>#VALUE!</v>
      </c>
    </row>
    <row r="36" spans="1:10" ht="15.75" x14ac:dyDescent="0.25">
      <c r="A36" s="7">
        <v>24</v>
      </c>
      <c r="B36" s="74" t="s">
        <v>49</v>
      </c>
      <c r="C36" s="101"/>
      <c r="D36" s="69"/>
      <c r="E36" s="75"/>
      <c r="F36" s="76"/>
      <c r="G36" s="69"/>
      <c r="H36" s="76"/>
      <c r="I36" s="74"/>
      <c r="J36" s="50" t="e">
        <f t="shared" si="0"/>
        <v>#VALUE!</v>
      </c>
    </row>
    <row r="37" spans="1:10" ht="31.5" x14ac:dyDescent="0.25">
      <c r="A37" s="8"/>
      <c r="B37" s="77" t="s">
        <v>16</v>
      </c>
      <c r="C37" s="87"/>
      <c r="D37" s="80"/>
      <c r="E37" s="87"/>
      <c r="F37" s="86"/>
      <c r="G37" s="80"/>
      <c r="H37" s="86"/>
      <c r="I37" s="81"/>
      <c r="J37" s="50"/>
    </row>
    <row r="38" spans="1:10" ht="45" x14ac:dyDescent="0.25">
      <c r="A38" s="6">
        <v>25</v>
      </c>
      <c r="B38" s="68" t="s">
        <v>35</v>
      </c>
      <c r="C38" s="99"/>
      <c r="D38" s="69"/>
      <c r="E38" s="83"/>
      <c r="F38" s="84"/>
      <c r="G38" s="69"/>
      <c r="H38" s="84"/>
      <c r="I38" s="68"/>
      <c r="J38" s="50" t="e">
        <f t="shared" si="0"/>
        <v>#VALUE!</v>
      </c>
    </row>
    <row r="39" spans="1:10" ht="30" x14ac:dyDescent="0.25">
      <c r="A39" s="5">
        <v>26</v>
      </c>
      <c r="B39" s="258" t="s">
        <v>36</v>
      </c>
      <c r="C39" s="100"/>
      <c r="D39" s="69"/>
      <c r="E39" s="71"/>
      <c r="F39" s="72"/>
      <c r="G39" s="69"/>
      <c r="H39" s="72"/>
      <c r="I39" s="258"/>
      <c r="J39" s="50" t="e">
        <f t="shared" si="0"/>
        <v>#VALUE!</v>
      </c>
    </row>
    <row r="40" spans="1:10" ht="60" x14ac:dyDescent="0.25">
      <c r="A40" s="6">
        <v>27</v>
      </c>
      <c r="B40" s="258" t="s">
        <v>37</v>
      </c>
      <c r="C40" s="100"/>
      <c r="D40" s="69"/>
      <c r="E40" s="71"/>
      <c r="F40" s="72"/>
      <c r="G40" s="69"/>
      <c r="H40" s="72"/>
      <c r="I40" s="258"/>
      <c r="J40" s="50" t="e">
        <f t="shared" si="0"/>
        <v>#VALUE!</v>
      </c>
    </row>
    <row r="41" spans="1:10" ht="30" x14ac:dyDescent="0.25">
      <c r="A41" s="5">
        <v>28</v>
      </c>
      <c r="B41" s="258" t="s">
        <v>50</v>
      </c>
      <c r="C41" s="100"/>
      <c r="D41" s="69"/>
      <c r="E41" s="71"/>
      <c r="F41" s="72"/>
      <c r="G41" s="69"/>
      <c r="H41" s="72"/>
      <c r="I41" s="258"/>
      <c r="J41" s="50" t="e">
        <f t="shared" si="0"/>
        <v>#VALUE!</v>
      </c>
    </row>
    <row r="42" spans="1:10" ht="30" x14ac:dyDescent="0.25">
      <c r="A42" s="6">
        <v>29</v>
      </c>
      <c r="B42" s="258" t="s">
        <v>38</v>
      </c>
      <c r="C42" s="100"/>
      <c r="D42" s="69"/>
      <c r="E42" s="71"/>
      <c r="F42" s="72"/>
      <c r="G42" s="69"/>
      <c r="H42" s="72"/>
      <c r="I42" s="258"/>
      <c r="J42" s="50" t="e">
        <f t="shared" si="0"/>
        <v>#VALUE!</v>
      </c>
    </row>
    <row r="43" spans="1:10" ht="30" x14ac:dyDescent="0.25">
      <c r="A43" s="7">
        <v>30</v>
      </c>
      <c r="B43" s="74" t="s">
        <v>39</v>
      </c>
      <c r="C43" s="101"/>
      <c r="D43" s="69"/>
      <c r="E43" s="75"/>
      <c r="F43" s="76"/>
      <c r="G43" s="69"/>
      <c r="H43" s="76"/>
      <c r="I43" s="74"/>
      <c r="J43" s="50" t="e">
        <f t="shared" si="0"/>
        <v>#VALUE!</v>
      </c>
    </row>
    <row r="44" spans="1:10" ht="47.25" x14ac:dyDescent="0.25">
      <c r="A44" s="8"/>
      <c r="B44" s="77" t="s">
        <v>17</v>
      </c>
      <c r="C44" s="87"/>
      <c r="D44" s="80"/>
      <c r="E44" s="87"/>
      <c r="F44" s="86"/>
      <c r="G44" s="80"/>
      <c r="H44" s="86"/>
      <c r="I44" s="81"/>
      <c r="J44" s="50"/>
    </row>
    <row r="45" spans="1:10" ht="120" x14ac:dyDescent="0.25">
      <c r="A45" s="6">
        <v>31</v>
      </c>
      <c r="B45" s="68" t="s">
        <v>51</v>
      </c>
      <c r="C45" s="99"/>
      <c r="D45" s="69"/>
      <c r="E45" s="83"/>
      <c r="F45" s="84"/>
      <c r="G45" s="69"/>
      <c r="H45" s="84"/>
      <c r="I45" s="68"/>
      <c r="J45" s="50" t="e">
        <f t="shared" si="0"/>
        <v>#VALUE!</v>
      </c>
    </row>
    <row r="46" spans="1:10" ht="45" x14ac:dyDescent="0.25">
      <c r="A46" s="7">
        <v>32</v>
      </c>
      <c r="B46" s="74" t="s">
        <v>40</v>
      </c>
      <c r="C46" s="100"/>
      <c r="D46" s="69"/>
      <c r="E46" s="71"/>
      <c r="F46" s="72"/>
      <c r="G46" s="69"/>
      <c r="H46" s="72"/>
      <c r="I46" s="258"/>
      <c r="J46" s="50" t="e">
        <f t="shared" si="0"/>
        <v>#VALUE!</v>
      </c>
    </row>
    <row r="47" spans="1:10" ht="30" x14ac:dyDescent="0.25">
      <c r="A47" s="7">
        <v>33</v>
      </c>
      <c r="B47" s="74" t="s">
        <v>22</v>
      </c>
      <c r="C47" s="101"/>
      <c r="D47" s="69"/>
      <c r="E47" s="75"/>
      <c r="F47" s="76"/>
      <c r="G47" s="69"/>
      <c r="H47" s="76"/>
      <c r="I47" s="74"/>
      <c r="J47" s="50" t="e">
        <f t="shared" si="0"/>
        <v>#VALUE!</v>
      </c>
    </row>
    <row r="48" spans="1:10" ht="31.5" x14ac:dyDescent="0.25">
      <c r="A48" s="8"/>
      <c r="B48" s="77" t="s">
        <v>18</v>
      </c>
      <c r="C48" s="87"/>
      <c r="D48" s="80"/>
      <c r="E48" s="87"/>
      <c r="F48" s="86"/>
      <c r="G48" s="80"/>
      <c r="H48" s="86"/>
      <c r="I48" s="81"/>
      <c r="J48" s="50"/>
    </row>
    <row r="49" spans="1:10" ht="45" x14ac:dyDescent="0.25">
      <c r="A49" s="6">
        <v>34</v>
      </c>
      <c r="B49" s="68" t="s">
        <v>41</v>
      </c>
      <c r="C49" s="99"/>
      <c r="D49" s="69"/>
      <c r="E49" s="83"/>
      <c r="F49" s="84"/>
      <c r="G49" s="69"/>
      <c r="H49" s="84"/>
      <c r="I49" s="68"/>
      <c r="J49" s="50" t="e">
        <f t="shared" si="0"/>
        <v>#VALUE!</v>
      </c>
    </row>
    <row r="50" spans="1:10" ht="45" x14ac:dyDescent="0.25">
      <c r="A50" s="5">
        <v>35</v>
      </c>
      <c r="B50" s="258" t="s">
        <v>42</v>
      </c>
      <c r="C50" s="100"/>
      <c r="D50" s="69"/>
      <c r="E50" s="71"/>
      <c r="F50" s="72"/>
      <c r="G50" s="69"/>
      <c r="H50" s="72"/>
      <c r="I50" s="258"/>
      <c r="J50" s="50" t="e">
        <f t="shared" si="0"/>
        <v>#VALUE!</v>
      </c>
    </row>
    <row r="51" spans="1:10" ht="45" x14ac:dyDescent="0.25">
      <c r="A51" s="7">
        <v>36</v>
      </c>
      <c r="B51" s="74" t="s">
        <v>43</v>
      </c>
      <c r="C51" s="101"/>
      <c r="D51" s="69"/>
      <c r="E51" s="75"/>
      <c r="F51" s="76"/>
      <c r="G51" s="69"/>
      <c r="H51" s="76"/>
      <c r="I51" s="74"/>
      <c r="J51" s="50" t="e">
        <f>CONCATENATE(IF(AND(D51="M",G51="M"),4,),IF(AND(D51="P",G51="P"),2,),IF(AND(D51="D",G51="D"),0,),IF(AND(D51="M",G51="P"),3,),IF(AND(D51="M",G51="D"),2,),IF(AND(D51="P",G51="M"),3,),IF(AND(D51="P",G51="D"),1,),IF(AND(D51="D",G51="M"),2,),IF(AND(D51="D",G51="P"),1,))+0</f>
        <v>#VALUE!</v>
      </c>
    </row>
    <row r="52" spans="1:10" ht="15.75" x14ac:dyDescent="0.25">
      <c r="A52" s="8"/>
      <c r="B52" s="77" t="s">
        <v>65</v>
      </c>
      <c r="C52" s="87"/>
      <c r="D52" s="80"/>
      <c r="E52" s="87"/>
      <c r="F52" s="86"/>
      <c r="G52" s="80"/>
      <c r="H52" s="86"/>
      <c r="I52" s="81"/>
      <c r="J52" s="50"/>
    </row>
    <row r="53" spans="1:10" s="9" customFormat="1" ht="30" x14ac:dyDescent="0.25">
      <c r="A53" s="10">
        <v>37</v>
      </c>
      <c r="B53" s="82" t="s">
        <v>93</v>
      </c>
      <c r="C53" s="99"/>
      <c r="D53" s="69"/>
      <c r="E53" s="83"/>
      <c r="F53" s="84"/>
      <c r="G53" s="69"/>
      <c r="H53" s="84"/>
      <c r="I53" s="82"/>
      <c r="J53" s="50" t="e">
        <f t="shared" si="0"/>
        <v>#VALUE!</v>
      </c>
    </row>
    <row r="54" spans="1:10" ht="30" x14ac:dyDescent="0.25">
      <c r="A54" s="5">
        <v>38</v>
      </c>
      <c r="B54" s="73" t="s">
        <v>94</v>
      </c>
      <c r="C54" s="100"/>
      <c r="D54" s="89"/>
      <c r="E54" s="71"/>
      <c r="F54" s="72"/>
      <c r="G54" s="69"/>
      <c r="H54" s="72"/>
      <c r="I54" s="258"/>
      <c r="J54" s="50" t="e">
        <f t="shared" si="0"/>
        <v>#VALUE!</v>
      </c>
    </row>
    <row r="55" spans="1:10" ht="30" x14ac:dyDescent="0.25">
      <c r="A55" s="5">
        <v>39</v>
      </c>
      <c r="B55" s="73" t="s">
        <v>66</v>
      </c>
      <c r="C55" s="100"/>
      <c r="D55" s="89"/>
      <c r="E55" s="71"/>
      <c r="F55" s="72"/>
      <c r="G55" s="69"/>
      <c r="H55" s="72"/>
      <c r="I55" s="258"/>
      <c r="J55" s="50" t="e">
        <f t="shared" si="0"/>
        <v>#VALUE!</v>
      </c>
    </row>
    <row r="56" spans="1:10" ht="30" x14ac:dyDescent="0.25">
      <c r="A56" s="5">
        <v>40</v>
      </c>
      <c r="B56" s="73" t="s">
        <v>67</v>
      </c>
      <c r="C56" s="100"/>
      <c r="D56" s="89"/>
      <c r="E56" s="71"/>
      <c r="F56" s="72"/>
      <c r="G56" s="69"/>
      <c r="H56" s="72"/>
      <c r="I56" s="258"/>
      <c r="J56" s="50" t="e">
        <f t="shared" si="0"/>
        <v>#VALUE!</v>
      </c>
    </row>
    <row r="57" spans="1:10" ht="15.75" x14ac:dyDescent="0.25">
      <c r="A57" s="7">
        <v>41</v>
      </c>
      <c r="B57" s="85" t="s">
        <v>95</v>
      </c>
      <c r="C57" s="101"/>
      <c r="D57" s="90"/>
      <c r="E57" s="75"/>
      <c r="F57" s="76"/>
      <c r="G57" s="69"/>
      <c r="H57" s="76"/>
      <c r="I57" s="74"/>
      <c r="J57" s="50" t="e">
        <f t="shared" si="0"/>
        <v>#VALUE!</v>
      </c>
    </row>
    <row r="58" spans="1:10" s="9" customFormat="1" ht="15.75" x14ac:dyDescent="0.25">
      <c r="A58" s="8"/>
      <c r="B58" s="91"/>
      <c r="C58" s="259"/>
      <c r="D58" s="92"/>
      <c r="E58" s="259"/>
      <c r="F58" s="259"/>
      <c r="G58" s="92"/>
      <c r="H58" s="259"/>
      <c r="I58" s="67"/>
      <c r="J58" s="93"/>
    </row>
    <row r="59" spans="1:10" ht="15.75" x14ac:dyDescent="0.25">
      <c r="B59" s="50"/>
      <c r="C59" s="50"/>
      <c r="D59" s="50"/>
      <c r="E59" s="50"/>
      <c r="F59" s="94"/>
      <c r="G59" s="94"/>
      <c r="H59" s="94"/>
      <c r="I59" s="50"/>
      <c r="J59" s="50"/>
    </row>
    <row r="60" spans="1:10" ht="15.75" x14ac:dyDescent="0.25">
      <c r="B60" s="50"/>
      <c r="C60" s="50"/>
      <c r="D60" s="50"/>
      <c r="E60" s="50"/>
      <c r="F60" s="94"/>
      <c r="G60" s="94"/>
      <c r="H60" s="94"/>
      <c r="I60" s="50"/>
      <c r="J60" s="50"/>
    </row>
    <row r="61" spans="1:10" ht="15.75" hidden="1" x14ac:dyDescent="0.25">
      <c r="A61" s="42"/>
      <c r="B61" s="91"/>
      <c r="C61" s="66"/>
      <c r="D61" s="66"/>
      <c r="E61" s="66"/>
      <c r="F61" s="95"/>
      <c r="G61" s="96"/>
      <c r="H61" s="97" t="s">
        <v>109</v>
      </c>
      <c r="I61" s="98" t="e">
        <f>SUM(J9:J57)</f>
        <v>#VALUE!</v>
      </c>
      <c r="J61" s="50"/>
    </row>
  </sheetData>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40"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35"/>
      <c r="B1" s="310" t="s">
        <v>118</v>
      </c>
      <c r="C1" s="311"/>
      <c r="D1" s="311"/>
      <c r="E1" s="311"/>
      <c r="F1" s="311"/>
      <c r="G1" s="311"/>
      <c r="H1" s="311"/>
      <c r="I1" s="311"/>
      <c r="J1" s="50"/>
    </row>
    <row r="2" spans="1:10" ht="100.5" customHeight="1" x14ac:dyDescent="0.25">
      <c r="A2" s="35"/>
      <c r="B2" s="312" t="s">
        <v>231</v>
      </c>
      <c r="C2" s="313"/>
      <c r="D2" s="313"/>
      <c r="E2" s="313"/>
      <c r="F2" s="313"/>
      <c r="G2" s="313"/>
      <c r="H2" s="313"/>
      <c r="I2" s="313"/>
      <c r="J2" s="50"/>
    </row>
    <row r="3" spans="1:10" ht="163.5" customHeight="1" x14ac:dyDescent="0.25">
      <c r="A3" s="35"/>
      <c r="B3" s="314" t="s">
        <v>222</v>
      </c>
      <c r="C3" s="315"/>
      <c r="D3" s="315"/>
      <c r="E3" s="315"/>
      <c r="F3" s="315"/>
      <c r="G3" s="315"/>
      <c r="H3" s="315"/>
      <c r="I3" s="315"/>
      <c r="J3" s="50"/>
    </row>
    <row r="4" spans="1:10" ht="15.75" x14ac:dyDescent="0.25">
      <c r="A4" s="36"/>
      <c r="B4" s="51"/>
      <c r="C4" s="52"/>
      <c r="D4" s="52"/>
      <c r="E4" s="52"/>
      <c r="F4" s="52"/>
      <c r="G4" s="52"/>
      <c r="H4" s="52"/>
      <c r="I4" s="52"/>
      <c r="J4" s="50"/>
    </row>
    <row r="5" spans="1:10" ht="30" x14ac:dyDescent="0.25">
      <c r="A5" s="31" t="s">
        <v>0</v>
      </c>
      <c r="B5" s="53" t="s">
        <v>90</v>
      </c>
      <c r="C5" s="54" t="s">
        <v>103</v>
      </c>
      <c r="D5" s="54" t="s">
        <v>99</v>
      </c>
      <c r="E5" s="55" t="s">
        <v>113</v>
      </c>
      <c r="F5" s="54" t="s">
        <v>104</v>
      </c>
      <c r="G5" s="54" t="s">
        <v>99</v>
      </c>
      <c r="H5" s="55" t="s">
        <v>113</v>
      </c>
      <c r="I5" s="56" t="s">
        <v>107</v>
      </c>
      <c r="J5" s="50"/>
    </row>
    <row r="6" spans="1:10" ht="20.25" x14ac:dyDescent="0.25">
      <c r="A6" s="37"/>
      <c r="B6" s="57"/>
      <c r="C6" s="58"/>
      <c r="D6" s="59"/>
      <c r="E6" s="58"/>
      <c r="F6" s="58"/>
      <c r="G6" s="58"/>
      <c r="H6" s="58"/>
      <c r="I6" s="58"/>
      <c r="J6" s="50"/>
    </row>
    <row r="7" spans="1:10" ht="20.25" x14ac:dyDescent="0.25">
      <c r="A7" s="38"/>
      <c r="B7" s="60"/>
      <c r="C7" s="102"/>
      <c r="D7" s="103"/>
      <c r="E7" s="102"/>
      <c r="F7" s="102"/>
      <c r="G7" s="102"/>
      <c r="H7" s="102"/>
      <c r="I7" s="104"/>
      <c r="J7" s="50"/>
    </row>
    <row r="8" spans="1:10" ht="75" x14ac:dyDescent="0.25">
      <c r="A8" s="5">
        <v>1</v>
      </c>
      <c r="B8" s="70" t="s">
        <v>96</v>
      </c>
      <c r="C8" s="100"/>
      <c r="D8" s="69"/>
      <c r="E8" s="256"/>
      <c r="F8" s="72"/>
      <c r="G8" s="69"/>
      <c r="H8" s="257"/>
      <c r="I8" s="105"/>
      <c r="J8" s="50" t="e">
        <f t="shared" ref="J8:J14" si="0">CONCATENATE(IF(AND(D8="M",G8="M"),4,),IF(AND(D8="P",G8="P"),2,),IF(AND(D8="D",G8="D"),0,),IF(AND(D8="M",G8="P"),3,),IF(AND(D8="M",G8="D"),2,),IF(AND(D8="P",G8="M"),3,),IF(AND(D8="P",G8="D"),1,),IF(AND(D8="D",G8="M"),2,),IF(AND(D8="D",G8="P"),1,))+0</f>
        <v>#VALUE!</v>
      </c>
    </row>
    <row r="9" spans="1:10" ht="45" x14ac:dyDescent="0.25">
      <c r="A9" s="5">
        <v>2</v>
      </c>
      <c r="B9" s="70" t="s">
        <v>47</v>
      </c>
      <c r="C9" s="112"/>
      <c r="D9" s="69"/>
      <c r="E9" s="71"/>
      <c r="F9" s="72"/>
      <c r="G9" s="69"/>
      <c r="H9" s="72"/>
      <c r="I9" s="70"/>
      <c r="J9" s="50" t="e">
        <f t="shared" si="0"/>
        <v>#VALUE!</v>
      </c>
    </row>
    <row r="10" spans="1:10" ht="90" x14ac:dyDescent="0.25">
      <c r="A10" s="5">
        <v>3</v>
      </c>
      <c r="B10" s="70" t="s">
        <v>12</v>
      </c>
      <c r="C10" s="100"/>
      <c r="D10" s="69"/>
      <c r="E10" s="71"/>
      <c r="F10" s="72"/>
      <c r="G10" s="69"/>
      <c r="H10" s="72"/>
      <c r="I10" s="70"/>
      <c r="J10" s="50" t="e">
        <f t="shared" si="0"/>
        <v>#VALUE!</v>
      </c>
    </row>
    <row r="11" spans="1:10" ht="60" x14ac:dyDescent="0.25">
      <c r="A11" s="5">
        <v>4</v>
      </c>
      <c r="B11" s="70" t="s">
        <v>4</v>
      </c>
      <c r="C11" s="100"/>
      <c r="D11" s="69"/>
      <c r="E11" s="71"/>
      <c r="F11" s="72"/>
      <c r="G11" s="69"/>
      <c r="H11" s="72"/>
      <c r="I11" s="70"/>
      <c r="J11" s="50" t="e">
        <f t="shared" si="0"/>
        <v>#VALUE!</v>
      </c>
    </row>
    <row r="12" spans="1:10" ht="45" x14ac:dyDescent="0.25">
      <c r="A12" s="5">
        <v>5</v>
      </c>
      <c r="B12" s="70" t="s">
        <v>13</v>
      </c>
      <c r="C12" s="100"/>
      <c r="D12" s="69"/>
      <c r="E12" s="71"/>
      <c r="F12" s="72"/>
      <c r="G12" s="69"/>
      <c r="H12" s="72"/>
      <c r="I12" s="70"/>
      <c r="J12" s="50" t="e">
        <f t="shared" si="0"/>
        <v>#VALUE!</v>
      </c>
    </row>
    <row r="13" spans="1:10" ht="30" x14ac:dyDescent="0.25">
      <c r="A13" s="5">
        <v>6</v>
      </c>
      <c r="B13" s="70" t="s">
        <v>48</v>
      </c>
      <c r="C13" s="100"/>
      <c r="D13" s="69"/>
      <c r="E13" s="71"/>
      <c r="F13" s="72"/>
      <c r="G13" s="69"/>
      <c r="H13" s="72"/>
      <c r="I13" s="70"/>
      <c r="J13" s="50" t="e">
        <f t="shared" si="0"/>
        <v>#VALUE!</v>
      </c>
    </row>
    <row r="14" spans="1:10" ht="60" x14ac:dyDescent="0.25">
      <c r="A14" s="7">
        <v>7</v>
      </c>
      <c r="B14" s="74" t="s">
        <v>14</v>
      </c>
      <c r="C14" s="101"/>
      <c r="D14" s="69"/>
      <c r="E14" s="75"/>
      <c r="F14" s="76"/>
      <c r="G14" s="69"/>
      <c r="H14" s="76"/>
      <c r="I14" s="74"/>
      <c r="J14" s="50" t="e">
        <f t="shared" si="0"/>
        <v>#VALUE!</v>
      </c>
    </row>
    <row r="15" spans="1:10" x14ac:dyDescent="0.25">
      <c r="A15" s="43"/>
      <c r="B15" s="106"/>
      <c r="C15" s="106"/>
      <c r="D15" s="107"/>
      <c r="E15" s="66"/>
      <c r="F15" s="66"/>
      <c r="G15" s="66"/>
      <c r="H15" s="66"/>
      <c r="I15" s="67"/>
      <c r="J15" s="50"/>
    </row>
    <row r="16" spans="1:10" x14ac:dyDescent="0.25">
      <c r="A16" s="39"/>
      <c r="B16" s="108"/>
      <c r="C16" s="109"/>
      <c r="D16" s="109"/>
      <c r="E16" s="109"/>
      <c r="F16" s="109"/>
      <c r="G16" s="109"/>
      <c r="H16" s="109"/>
      <c r="I16" s="109"/>
      <c r="J16" s="50"/>
    </row>
    <row r="17" spans="1:10" x14ac:dyDescent="0.25">
      <c r="A17" s="39"/>
      <c r="B17" s="109"/>
      <c r="C17" s="109"/>
      <c r="D17" s="109"/>
      <c r="E17" s="109"/>
      <c r="F17" s="109"/>
      <c r="G17" s="109"/>
      <c r="H17" s="109"/>
      <c r="I17" s="109"/>
      <c r="J17" s="50"/>
    </row>
    <row r="18" spans="1:10" ht="15.75" hidden="1" x14ac:dyDescent="0.25">
      <c r="A18" s="42"/>
      <c r="B18" s="91"/>
      <c r="C18" s="66"/>
      <c r="D18" s="66"/>
      <c r="E18" s="66"/>
      <c r="F18" s="110"/>
      <c r="G18" s="111"/>
      <c r="H18" s="97" t="s">
        <v>108</v>
      </c>
      <c r="I18" s="98" t="e">
        <f>SUM(J8:J14)</f>
        <v>#VALUE!</v>
      </c>
      <c r="J18" s="50"/>
    </row>
  </sheetData>
  <mergeCells count="3">
    <mergeCell ref="B1:I1"/>
    <mergeCell ref="B2:I2"/>
    <mergeCell ref="B3:I3"/>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zoomScaleNormal="100" workbookViewId="0">
      <selection activeCell="C1" sqref="C1:M1"/>
    </sheetView>
  </sheetViews>
  <sheetFormatPr defaultRowHeight="15.75" x14ac:dyDescent="0.25"/>
  <cols>
    <col min="1" max="1" width="14.140625" style="2" customWidth="1"/>
    <col min="2" max="2" width="12.7109375" style="2" customWidth="1"/>
    <col min="3" max="3" width="90.7109375" style="1" customWidth="1"/>
    <col min="4" max="4" width="26.85546875" customWidth="1"/>
    <col min="5" max="5" width="18.5703125" customWidth="1"/>
    <col min="6" max="6" width="25.5703125" customWidth="1"/>
    <col min="7" max="7" width="30.28515625" customWidth="1"/>
    <col min="8" max="8" width="19.85546875" customWidth="1"/>
    <col min="9" max="9" width="31.42578125" customWidth="1"/>
    <col min="10" max="10" width="15.7109375" customWidth="1"/>
    <col min="11" max="11" width="19.7109375" customWidth="1"/>
    <col min="12" max="12" width="18" customWidth="1"/>
    <col min="13" max="13" width="27" customWidth="1"/>
    <col min="14" max="14" width="17.140625" customWidth="1"/>
    <col min="15" max="15" width="25.140625" customWidth="1"/>
    <col min="16" max="16" width="17.85546875" customWidth="1"/>
    <col min="17" max="17" width="27" customWidth="1"/>
    <col min="18" max="20" width="20.140625" customWidth="1"/>
    <col min="21" max="21" width="28.7109375" customWidth="1"/>
    <col min="22" max="22" width="17.28515625" customWidth="1"/>
    <col min="23" max="24" width="17.28515625" hidden="1" customWidth="1"/>
    <col min="25" max="25" width="9.140625" hidden="1" customWidth="1"/>
    <col min="26" max="31" width="21.28515625" hidden="1" customWidth="1"/>
    <col min="32" max="32" width="9.140625" customWidth="1"/>
  </cols>
  <sheetData>
    <row r="1" spans="1:36" ht="22.5" customHeight="1" x14ac:dyDescent="0.25">
      <c r="A1" s="113"/>
      <c r="B1" s="113"/>
      <c r="C1" s="320" t="s">
        <v>117</v>
      </c>
      <c r="D1" s="320"/>
      <c r="E1" s="320"/>
      <c r="F1" s="320"/>
      <c r="G1" s="320"/>
      <c r="H1" s="320"/>
      <c r="I1" s="320"/>
      <c r="J1" s="320"/>
      <c r="K1" s="320"/>
      <c r="L1" s="320"/>
      <c r="M1" s="320"/>
      <c r="N1" s="114"/>
      <c r="O1" s="114"/>
      <c r="P1" s="114"/>
      <c r="Q1" s="114"/>
      <c r="R1" s="114"/>
      <c r="S1" s="114"/>
      <c r="T1" s="114"/>
      <c r="U1" s="114"/>
      <c r="V1" s="115"/>
      <c r="W1" s="116"/>
      <c r="X1" s="50"/>
      <c r="Y1" s="50"/>
      <c r="Z1" s="50"/>
      <c r="AA1" s="50"/>
      <c r="AB1" s="50"/>
      <c r="AC1" s="50"/>
      <c r="AD1" s="50"/>
      <c r="AE1" s="50"/>
      <c r="AF1" s="50"/>
      <c r="AG1" s="50"/>
      <c r="AH1" s="50"/>
      <c r="AI1" s="50"/>
      <c r="AJ1" s="50"/>
    </row>
    <row r="2" spans="1:36" ht="126" customHeight="1" x14ac:dyDescent="0.25">
      <c r="A2" s="113"/>
      <c r="B2" s="113"/>
      <c r="C2" s="321" t="s">
        <v>230</v>
      </c>
      <c r="D2" s="321"/>
      <c r="E2" s="321"/>
      <c r="F2" s="321"/>
      <c r="G2" s="321"/>
      <c r="H2" s="321"/>
      <c r="I2" s="321"/>
      <c r="J2" s="321"/>
      <c r="K2" s="321"/>
      <c r="L2" s="321"/>
      <c r="M2" s="321"/>
      <c r="N2" s="321"/>
      <c r="O2" s="321"/>
      <c r="P2" s="321"/>
      <c r="Q2" s="321"/>
      <c r="R2" s="117"/>
      <c r="S2" s="117"/>
      <c r="T2" s="117"/>
      <c r="U2" s="117"/>
      <c r="V2" s="118"/>
      <c r="W2" s="119"/>
      <c r="X2" s="50"/>
      <c r="Y2" s="50"/>
      <c r="Z2" s="50"/>
      <c r="AA2" s="50"/>
      <c r="AB2" s="50"/>
      <c r="AC2" s="50"/>
      <c r="AD2" s="50"/>
      <c r="AE2" s="50"/>
      <c r="AF2" s="50"/>
      <c r="AG2" s="50"/>
      <c r="AH2" s="50"/>
      <c r="AI2" s="50"/>
      <c r="AJ2" s="50"/>
    </row>
    <row r="3" spans="1:36" ht="172.5" customHeight="1" x14ac:dyDescent="0.25">
      <c r="A3" s="113"/>
      <c r="B3" s="113"/>
      <c r="C3" s="322" t="s">
        <v>229</v>
      </c>
      <c r="D3" s="322"/>
      <c r="E3" s="322"/>
      <c r="F3" s="322"/>
      <c r="G3" s="322"/>
      <c r="H3" s="322"/>
      <c r="I3" s="322"/>
      <c r="J3" s="322"/>
      <c r="K3" s="322"/>
      <c r="L3" s="322"/>
      <c r="M3" s="322"/>
      <c r="N3" s="322"/>
      <c r="O3" s="322"/>
      <c r="P3" s="322"/>
      <c r="Q3" s="322"/>
      <c r="R3" s="120"/>
      <c r="S3" s="120"/>
      <c r="T3" s="120"/>
      <c r="U3" s="120"/>
      <c r="V3" s="121"/>
      <c r="W3" s="119"/>
      <c r="X3" s="50"/>
      <c r="Y3" s="50"/>
      <c r="Z3" s="50"/>
      <c r="AA3" s="50"/>
      <c r="AB3" s="50"/>
      <c r="AC3" s="50"/>
      <c r="AD3" s="50"/>
      <c r="AE3" s="50"/>
      <c r="AF3" s="50"/>
      <c r="AG3" s="50"/>
      <c r="AH3" s="50"/>
      <c r="AI3" s="50"/>
      <c r="AJ3" s="50"/>
    </row>
    <row r="4" spans="1:36" ht="290.25" customHeight="1" x14ac:dyDescent="0.25">
      <c r="A4" s="113"/>
      <c r="B4" s="113"/>
      <c r="C4" s="319" t="s">
        <v>227</v>
      </c>
      <c r="D4" s="319"/>
      <c r="E4" s="319"/>
      <c r="F4" s="319"/>
      <c r="G4" s="319"/>
      <c r="H4" s="319"/>
      <c r="I4" s="319"/>
      <c r="J4" s="319"/>
      <c r="K4" s="319"/>
      <c r="L4" s="319"/>
      <c r="M4" s="319"/>
      <c r="N4" s="122"/>
      <c r="O4" s="122"/>
      <c r="P4" s="122"/>
      <c r="Q4" s="122"/>
      <c r="R4" s="122"/>
      <c r="S4" s="122"/>
      <c r="T4" s="122"/>
      <c r="U4" s="122"/>
      <c r="V4" s="271"/>
      <c r="W4" s="123"/>
      <c r="X4" s="50"/>
      <c r="Y4" s="50"/>
      <c r="Z4" s="50"/>
      <c r="AA4" s="50"/>
      <c r="AB4" s="50"/>
      <c r="AC4" s="50"/>
      <c r="AD4" s="50"/>
      <c r="AE4" s="50"/>
      <c r="AF4" s="50"/>
      <c r="AG4" s="50"/>
      <c r="AH4" s="50"/>
      <c r="AI4" s="50"/>
      <c r="AJ4" s="50"/>
    </row>
    <row r="5" spans="1:36" x14ac:dyDescent="0.25">
      <c r="A5" s="113"/>
      <c r="B5" s="113"/>
      <c r="C5" s="51"/>
      <c r="D5" s="52"/>
      <c r="E5" s="124"/>
      <c r="F5" s="52"/>
      <c r="G5" s="124"/>
      <c r="H5" s="124"/>
      <c r="I5" s="124"/>
      <c r="J5" s="52"/>
      <c r="K5" s="52"/>
      <c r="L5" s="52"/>
      <c r="M5" s="52"/>
      <c r="N5" s="52"/>
      <c r="O5" s="52"/>
      <c r="P5" s="52"/>
      <c r="Q5" s="52"/>
      <c r="R5" s="125"/>
      <c r="S5" s="125"/>
      <c r="T5" s="125"/>
      <c r="U5" s="125"/>
      <c r="V5" s="126"/>
      <c r="W5" s="127"/>
      <c r="X5" s="50"/>
      <c r="Y5" s="50"/>
      <c r="Z5" s="50"/>
      <c r="AA5" s="50"/>
      <c r="AB5" s="50"/>
      <c r="AC5" s="50"/>
      <c r="AD5" s="50"/>
      <c r="AE5" s="50"/>
      <c r="AF5" s="50"/>
      <c r="AG5" s="50"/>
      <c r="AH5" s="50"/>
      <c r="AI5" s="50"/>
      <c r="AJ5" s="50"/>
    </row>
    <row r="6" spans="1:36" s="41" customFormat="1" ht="60" customHeight="1" x14ac:dyDescent="0.25">
      <c r="A6" s="128" t="s">
        <v>9</v>
      </c>
      <c r="B6" s="128" t="s">
        <v>1</v>
      </c>
      <c r="C6" s="53" t="s">
        <v>129</v>
      </c>
      <c r="D6" s="54" t="s">
        <v>105</v>
      </c>
      <c r="E6" s="54" t="s">
        <v>98</v>
      </c>
      <c r="F6" s="54" t="s">
        <v>113</v>
      </c>
      <c r="G6" s="54" t="s">
        <v>106</v>
      </c>
      <c r="H6" s="54" t="s">
        <v>98</v>
      </c>
      <c r="I6" s="54" t="s">
        <v>97</v>
      </c>
      <c r="J6" s="316" t="s">
        <v>8</v>
      </c>
      <c r="K6" s="317"/>
      <c r="L6" s="317"/>
      <c r="M6" s="317"/>
      <c r="N6" s="317"/>
      <c r="O6" s="317"/>
      <c r="P6" s="317"/>
      <c r="Q6" s="318"/>
      <c r="R6" s="316" t="s">
        <v>228</v>
      </c>
      <c r="S6" s="317"/>
      <c r="T6" s="317"/>
      <c r="U6" s="317"/>
      <c r="V6" s="318"/>
      <c r="W6" s="129" t="s">
        <v>192</v>
      </c>
      <c r="X6" s="129" t="s">
        <v>193</v>
      </c>
      <c r="Y6" s="130"/>
      <c r="Z6" s="130"/>
      <c r="AA6" s="130"/>
      <c r="AB6" s="130"/>
      <c r="AC6" s="130"/>
      <c r="AD6" s="130"/>
      <c r="AE6" s="130"/>
      <c r="AF6" s="130"/>
      <c r="AG6" s="130"/>
      <c r="AH6" s="130"/>
      <c r="AI6" s="130"/>
      <c r="AJ6" s="130"/>
    </row>
    <row r="7" spans="1:36" ht="23.25" customHeight="1" x14ac:dyDescent="0.25">
      <c r="A7" s="131" t="s">
        <v>131</v>
      </c>
      <c r="B7" s="132"/>
      <c r="C7" s="57"/>
      <c r="D7" s="58"/>
      <c r="E7" s="59"/>
      <c r="F7" s="58"/>
      <c r="G7" s="59"/>
      <c r="H7" s="59"/>
      <c r="I7" s="59"/>
      <c r="J7" s="133"/>
      <c r="K7" s="133"/>
      <c r="L7" s="133"/>
      <c r="M7" s="133"/>
      <c r="N7" s="133"/>
      <c r="O7" s="133"/>
      <c r="P7" s="133"/>
      <c r="Q7" s="133"/>
      <c r="R7" s="125"/>
      <c r="S7" s="125"/>
      <c r="T7" s="125"/>
      <c r="U7" s="126"/>
      <c r="V7" s="125"/>
      <c r="W7" s="125"/>
      <c r="X7" s="125"/>
      <c r="Y7" s="50"/>
      <c r="Z7" s="349" t="s">
        <v>194</v>
      </c>
      <c r="AA7" s="349"/>
      <c r="AB7" s="349"/>
      <c r="AC7" s="349"/>
      <c r="AD7" s="349"/>
      <c r="AE7" s="349"/>
      <c r="AF7" s="50"/>
      <c r="AG7" s="50"/>
      <c r="AH7" s="50"/>
      <c r="AI7" s="50"/>
      <c r="AJ7" s="50"/>
    </row>
    <row r="8" spans="1:36" ht="47.25" customHeight="1" x14ac:dyDescent="0.25">
      <c r="A8" s="134"/>
      <c r="B8" s="135"/>
      <c r="C8" s="323" t="s">
        <v>132</v>
      </c>
      <c r="D8" s="323"/>
      <c r="E8" s="103"/>
      <c r="F8" s="102"/>
      <c r="G8" s="62"/>
      <c r="H8" s="103"/>
      <c r="I8" s="62"/>
      <c r="J8" s="136" t="s">
        <v>63</v>
      </c>
      <c r="K8" s="137" t="s">
        <v>92</v>
      </c>
      <c r="L8" s="138" t="s">
        <v>99</v>
      </c>
      <c r="M8" s="137" t="s">
        <v>64</v>
      </c>
      <c r="N8" s="136" t="s">
        <v>63</v>
      </c>
      <c r="O8" s="137" t="s">
        <v>128</v>
      </c>
      <c r="P8" s="138" t="s">
        <v>99</v>
      </c>
      <c r="Q8" s="137" t="s">
        <v>64</v>
      </c>
      <c r="R8" s="262" t="s">
        <v>44</v>
      </c>
      <c r="S8" s="262" t="s">
        <v>130</v>
      </c>
      <c r="T8" s="262" t="s">
        <v>46</v>
      </c>
      <c r="U8" s="261" t="s">
        <v>45</v>
      </c>
      <c r="V8" s="56" t="s">
        <v>107</v>
      </c>
      <c r="W8" s="139"/>
      <c r="X8" s="139"/>
      <c r="Y8" s="50"/>
      <c r="Z8" s="140" t="s">
        <v>195</v>
      </c>
      <c r="AA8" s="140" t="s">
        <v>196</v>
      </c>
      <c r="AB8" s="140" t="s">
        <v>197</v>
      </c>
      <c r="AC8" s="140" t="s">
        <v>223</v>
      </c>
      <c r="AD8" s="140" t="s">
        <v>196</v>
      </c>
      <c r="AE8" s="140" t="s">
        <v>197</v>
      </c>
      <c r="AF8" s="50"/>
      <c r="AG8" s="50"/>
      <c r="AH8" s="50"/>
      <c r="AI8" s="50"/>
      <c r="AJ8" s="50"/>
    </row>
    <row r="9" spans="1:36" ht="60" x14ac:dyDescent="0.25">
      <c r="A9" s="141">
        <v>1</v>
      </c>
      <c r="B9" s="142" t="s">
        <v>133</v>
      </c>
      <c r="C9" s="143" t="s">
        <v>134</v>
      </c>
      <c r="D9" s="100"/>
      <c r="E9" s="89"/>
      <c r="F9" s="144"/>
      <c r="G9" s="145"/>
      <c r="H9" s="89"/>
      <c r="I9" s="145"/>
      <c r="J9" s="146"/>
      <c r="K9" s="245"/>
      <c r="L9" s="147"/>
      <c r="M9" s="324"/>
      <c r="N9" s="148"/>
      <c r="O9" s="248"/>
      <c r="P9" s="147"/>
      <c r="Q9" s="328"/>
      <c r="R9" s="149"/>
      <c r="S9" s="149"/>
      <c r="T9" s="276"/>
      <c r="U9" s="326"/>
      <c r="V9" s="277"/>
      <c r="W9" s="150" t="e">
        <f>CONCATENATE(IF(AND(E9="M",H9="M"),6.79,),IF(AND(E9="P",H9="P"),3.4,),IF(AND(E9="D",H9="D"),0,),IF(AND(E9="M",H9="P"),5.09,),IF(AND(E9="M",H9="D"),3.4,),IF(AND(E9="P",H9="M"),5.09,),IF(AND(E9="P",H9="D"),1.7,),IF(AND(E9="D",H9="M"),5.09,),IF(AND(E9="D",H9="P"),1.7,))+0</f>
        <v>#VALUE!</v>
      </c>
      <c r="X9" s="50"/>
      <c r="Y9" s="151"/>
      <c r="Z9" s="152" t="s">
        <v>198</v>
      </c>
      <c r="AA9" s="152">
        <f>COUNTIFS(J9:J60,1,L9:L60,"M")</f>
        <v>0</v>
      </c>
      <c r="AB9" s="152">
        <f>IF(AA9&gt;=1,1,0)</f>
        <v>0</v>
      </c>
      <c r="AC9" s="152" t="s">
        <v>198</v>
      </c>
      <c r="AD9" s="152">
        <f>COUNTIFS(N9:N60,1,P9:P60,"M")</f>
        <v>0</v>
      </c>
      <c r="AE9" s="152">
        <f>IF(AD9&gt;=1,1,0)</f>
        <v>0</v>
      </c>
      <c r="AF9" s="50"/>
      <c r="AG9" s="50"/>
      <c r="AH9" s="50"/>
      <c r="AI9" s="50"/>
      <c r="AJ9" s="50"/>
    </row>
    <row r="10" spans="1:36" ht="45" x14ac:dyDescent="0.25">
      <c r="A10" s="153">
        <v>2</v>
      </c>
      <c r="B10" s="142" t="s">
        <v>135</v>
      </c>
      <c r="C10" s="143" t="s">
        <v>136</v>
      </c>
      <c r="D10" s="100"/>
      <c r="E10" s="89"/>
      <c r="F10" s="144"/>
      <c r="G10" s="154"/>
      <c r="H10" s="89"/>
      <c r="I10" s="145"/>
      <c r="J10" s="238"/>
      <c r="K10" s="246"/>
      <c r="L10" s="69"/>
      <c r="M10" s="325"/>
      <c r="N10" s="156"/>
      <c r="O10" s="249"/>
      <c r="P10" s="69"/>
      <c r="Q10" s="329"/>
      <c r="R10" s="149"/>
      <c r="S10" s="149"/>
      <c r="T10" s="157"/>
      <c r="U10" s="327"/>
      <c r="V10" s="277"/>
      <c r="W10" s="150" t="e">
        <f>CONCATENATE(IF(AND(E10="M",H10="M"),6.79,),IF(AND(E10="P",H10="P"),3.4,),IF(AND(E10="D",H10="D"),0,),IF(AND(E10="M",H10="P"),5.09,),IF(AND(E10="M",H10="D"),3.4,),IF(AND(E10="P",H10="M"),5.09,),IF(AND(E10="P",H10="D"),1.7,),IF(AND(E10="D",H10="M"),5.09,),IF(AND(E10="D",H10="P"),1.7,))+0</f>
        <v>#VALUE!</v>
      </c>
      <c r="X10" s="50"/>
      <c r="Y10" s="151"/>
      <c r="Z10" s="152" t="s">
        <v>199</v>
      </c>
      <c r="AA10" s="152">
        <f>COUNTIFS(J9:J60,2,L9:L60,"M")</f>
        <v>0</v>
      </c>
      <c r="AB10" s="152">
        <f t="shared" ref="AB10:AB16" si="0">IF(AA10&gt;=1,1,0)</f>
        <v>0</v>
      </c>
      <c r="AC10" s="152" t="s">
        <v>199</v>
      </c>
      <c r="AD10" s="152">
        <f>COUNTIFS(N9:N60,2,P9:P60,"M")</f>
        <v>0</v>
      </c>
      <c r="AE10" s="152">
        <f t="shared" ref="AE10:AE16" si="1">IF(AD10&gt;=1,1,0)</f>
        <v>0</v>
      </c>
      <c r="AF10" s="50"/>
      <c r="AG10" s="50"/>
      <c r="AH10" s="50"/>
      <c r="AI10" s="50"/>
      <c r="AJ10" s="50"/>
    </row>
    <row r="11" spans="1:36" ht="20.25" x14ac:dyDescent="0.25">
      <c r="A11" s="158"/>
      <c r="B11" s="159"/>
      <c r="C11" s="158" t="s">
        <v>137</v>
      </c>
      <c r="D11" s="160"/>
      <c r="E11" s="278"/>
      <c r="F11" s="279"/>
      <c r="G11" s="280"/>
      <c r="H11" s="278"/>
      <c r="I11" s="280"/>
      <c r="J11" s="281"/>
      <c r="K11" s="281"/>
      <c r="L11" s="281"/>
      <c r="M11" s="281"/>
      <c r="N11" s="281"/>
      <c r="O11" s="281"/>
      <c r="P11" s="281"/>
      <c r="Q11" s="281"/>
      <c r="R11" s="281"/>
      <c r="S11" s="281"/>
      <c r="T11" s="281"/>
      <c r="U11" s="281"/>
      <c r="V11" s="282"/>
      <c r="W11" s="50"/>
      <c r="X11" s="50"/>
      <c r="Y11" s="50"/>
      <c r="Z11" s="152" t="s">
        <v>200</v>
      </c>
      <c r="AA11" s="152">
        <f>COUNTIFS(J9:J60,3,L9:L60,"M")</f>
        <v>0</v>
      </c>
      <c r="AB11" s="152">
        <f t="shared" si="0"/>
        <v>0</v>
      </c>
      <c r="AC11" s="152" t="s">
        <v>200</v>
      </c>
      <c r="AD11" s="152">
        <f>COUNTIFS(N9:N60,3,P9:P60,"M")</f>
        <v>0</v>
      </c>
      <c r="AE11" s="152">
        <f t="shared" si="1"/>
        <v>0</v>
      </c>
      <c r="AF11" s="50"/>
      <c r="AG11" s="50"/>
      <c r="AH11" s="50"/>
      <c r="AI11" s="50"/>
      <c r="AJ11" s="50"/>
    </row>
    <row r="12" spans="1:36" ht="60" x14ac:dyDescent="0.25">
      <c r="A12" s="153">
        <v>3</v>
      </c>
      <c r="B12" s="142" t="s">
        <v>138</v>
      </c>
      <c r="C12" s="161" t="s">
        <v>225</v>
      </c>
      <c r="D12" s="100"/>
      <c r="E12" s="89"/>
      <c r="F12" s="71"/>
      <c r="G12" s="154"/>
      <c r="H12" s="89"/>
      <c r="I12" s="154"/>
      <c r="J12" s="146"/>
      <c r="K12" s="245"/>
      <c r="L12" s="162"/>
      <c r="M12" s="324"/>
      <c r="N12" s="148"/>
      <c r="O12" s="248"/>
      <c r="P12" s="162"/>
      <c r="Q12" s="328"/>
      <c r="R12" s="149"/>
      <c r="S12" s="149"/>
      <c r="T12" s="149"/>
      <c r="U12" s="326"/>
      <c r="V12" s="277"/>
      <c r="W12" s="150" t="e">
        <f>CONCATENATE(IF(AND(E12="M",H12="M"),6.79,),IF(AND(E12="P",H12="P"),3.4,),IF(AND(E12="D",H12="D"),0,),IF(AND(E12="M",H12="P"),5.09,),IF(AND(E12="M",H12="D"),3.4,),IF(AND(E12="P",H12="M"),5.09,),IF(AND(E12="P",H12="D"),1.7,),IF(AND(E12="D",H12="M"),5.09,),IF(AND(E12="D",H12="P"),1.7,))+0</f>
        <v>#VALUE!</v>
      </c>
      <c r="X12" s="50"/>
      <c r="Y12" s="50"/>
      <c r="Z12" s="152" t="s">
        <v>201</v>
      </c>
      <c r="AA12" s="152">
        <f>COUNTIFS(J9:J60,4,L9:L60,"M")</f>
        <v>0</v>
      </c>
      <c r="AB12" s="152">
        <f t="shared" si="0"/>
        <v>0</v>
      </c>
      <c r="AC12" s="152" t="s">
        <v>201</v>
      </c>
      <c r="AD12" s="152">
        <f>COUNTIFS(N9:N60,4,P9:P60,"M")</f>
        <v>0</v>
      </c>
      <c r="AE12" s="152">
        <f t="shared" si="1"/>
        <v>0</v>
      </c>
      <c r="AF12" s="50"/>
      <c r="AG12" s="50"/>
      <c r="AH12" s="50"/>
      <c r="AI12" s="50"/>
      <c r="AJ12" s="50"/>
    </row>
    <row r="13" spans="1:36" ht="30" x14ac:dyDescent="0.25">
      <c r="A13" s="163">
        <v>4</v>
      </c>
      <c r="B13" s="142" t="s">
        <v>139</v>
      </c>
      <c r="C13" s="143" t="s">
        <v>140</v>
      </c>
      <c r="D13" s="100"/>
      <c r="E13" s="89"/>
      <c r="F13" s="71"/>
      <c r="G13" s="154"/>
      <c r="H13" s="89"/>
      <c r="I13" s="154"/>
      <c r="J13" s="238"/>
      <c r="K13" s="247"/>
      <c r="L13" s="69"/>
      <c r="M13" s="330"/>
      <c r="N13" s="156"/>
      <c r="O13" s="250"/>
      <c r="P13" s="69"/>
      <c r="Q13" s="331"/>
      <c r="R13" s="149"/>
      <c r="S13" s="149"/>
      <c r="T13" s="149"/>
      <c r="U13" s="327"/>
      <c r="V13" s="164"/>
      <c r="W13" s="150" t="e">
        <f>CONCATENATE(IF(AND(E13="M",H13="M"),6.79,),IF(AND(E13="P",H13="P"),3.4,),IF(AND(E13="D",H13="D"),0,),IF(AND(E13="M",H13="P"),5.09,),IF(AND(E13="M",H13="D"),3.4,),IF(AND(E13="P",H13="M"),5.09,),IF(AND(E13="P",H13="D"),1.7,),IF(AND(E13="D",H13="M"),5.09,),IF(AND(E13="D",H13="P"),1.7,))+0</f>
        <v>#VALUE!</v>
      </c>
      <c r="X13" s="50"/>
      <c r="Y13" s="50"/>
      <c r="Z13" s="152" t="s">
        <v>202</v>
      </c>
      <c r="AA13" s="152">
        <f>COUNTIFS(J9:J60,5,L9:L60,"M")</f>
        <v>0</v>
      </c>
      <c r="AB13" s="152">
        <f t="shared" si="0"/>
        <v>0</v>
      </c>
      <c r="AC13" s="152" t="s">
        <v>202</v>
      </c>
      <c r="AD13" s="152">
        <f>COUNTIFS(N9:N60,5,P9:P60,"M")</f>
        <v>0</v>
      </c>
      <c r="AE13" s="152">
        <f t="shared" si="1"/>
        <v>0</v>
      </c>
      <c r="AF13" s="50"/>
      <c r="AG13" s="50"/>
      <c r="AH13" s="50"/>
      <c r="AI13" s="50"/>
      <c r="AJ13" s="50"/>
    </row>
    <row r="14" spans="1:36" ht="20.25" x14ac:dyDescent="0.25">
      <c r="A14" s="158"/>
      <c r="B14" s="159"/>
      <c r="C14" s="158" t="s">
        <v>141</v>
      </c>
      <c r="D14" s="160"/>
      <c r="E14" s="278"/>
      <c r="F14" s="279"/>
      <c r="G14" s="280"/>
      <c r="H14" s="278"/>
      <c r="I14" s="280"/>
      <c r="J14" s="281"/>
      <c r="K14" s="165"/>
      <c r="L14" s="281"/>
      <c r="M14" s="165"/>
      <c r="N14" s="281"/>
      <c r="O14" s="165"/>
      <c r="P14" s="281"/>
      <c r="Q14" s="165"/>
      <c r="R14" s="281"/>
      <c r="S14" s="281"/>
      <c r="T14" s="281"/>
      <c r="U14" s="281"/>
      <c r="V14" s="282"/>
      <c r="W14" s="50"/>
      <c r="X14" s="50"/>
      <c r="Y14" s="50"/>
      <c r="Z14" s="152" t="s">
        <v>203</v>
      </c>
      <c r="AA14" s="152">
        <f>COUNTIFS(J9:J60,6,L9:L60,"M")</f>
        <v>0</v>
      </c>
      <c r="AB14" s="152">
        <f t="shared" si="0"/>
        <v>0</v>
      </c>
      <c r="AC14" s="152" t="s">
        <v>203</v>
      </c>
      <c r="AD14" s="152">
        <f>COUNTIFS(N9:N60,6,P9:P60,"M")</f>
        <v>0</v>
      </c>
      <c r="AE14" s="152">
        <f t="shared" si="1"/>
        <v>0</v>
      </c>
      <c r="AF14" s="50"/>
      <c r="AG14" s="50"/>
      <c r="AH14" s="50"/>
      <c r="AI14" s="50"/>
      <c r="AJ14" s="50"/>
    </row>
    <row r="15" spans="1:36" x14ac:dyDescent="0.25">
      <c r="A15" s="163">
        <v>5</v>
      </c>
      <c r="B15" s="142" t="s">
        <v>142</v>
      </c>
      <c r="C15" s="143" t="s">
        <v>143</v>
      </c>
      <c r="D15" s="100"/>
      <c r="E15" s="89"/>
      <c r="F15" s="71"/>
      <c r="G15" s="154"/>
      <c r="H15" s="89"/>
      <c r="I15" s="154"/>
      <c r="J15" s="155"/>
      <c r="K15" s="245"/>
      <c r="L15" s="166"/>
      <c r="M15" s="324"/>
      <c r="N15" s="156"/>
      <c r="O15" s="248"/>
      <c r="P15" s="166"/>
      <c r="Q15" s="328"/>
      <c r="R15" s="149"/>
      <c r="S15" s="149"/>
      <c r="T15" s="149"/>
      <c r="U15" s="326"/>
      <c r="V15" s="164"/>
      <c r="W15" s="150" t="e">
        <f>CONCATENATE(IF(AND(E15="M",H15="M"),6.79,),IF(AND(E15="P",H15="P"),3.4,),IF(AND(E15="D",H15="D"),0,),IF(AND(E15="M",H15="P"),5.09,),IF(AND(E15="M",H15="D"),3.4,),IF(AND(E15="P",H15="M"),5.09,),IF(AND(E15="P",H15="D"),1.7,),IF(AND(E15="D",H15="M"),5.09,),IF(AND(E15="D",H15="P"),1.7,))+0</f>
        <v>#VALUE!</v>
      </c>
      <c r="X15" s="50"/>
      <c r="Y15" s="50"/>
      <c r="Z15" s="152" t="s">
        <v>204</v>
      </c>
      <c r="AA15" s="152">
        <f>COUNTIFS(J9:J60,7,L9:L60,"M")</f>
        <v>0</v>
      </c>
      <c r="AB15" s="152">
        <f t="shared" si="0"/>
        <v>0</v>
      </c>
      <c r="AC15" s="152" t="s">
        <v>204</v>
      </c>
      <c r="AD15" s="152">
        <f>COUNTIFS(N9:N60,7,P9:P60,"M")</f>
        <v>0</v>
      </c>
      <c r="AE15" s="152">
        <f t="shared" si="1"/>
        <v>0</v>
      </c>
      <c r="AF15" s="50"/>
      <c r="AG15" s="50"/>
      <c r="AH15" s="50"/>
      <c r="AI15" s="50"/>
      <c r="AJ15" s="50"/>
    </row>
    <row r="16" spans="1:36" ht="90" x14ac:dyDescent="0.25">
      <c r="A16" s="163">
        <v>6</v>
      </c>
      <c r="B16" s="142" t="s">
        <v>144</v>
      </c>
      <c r="C16" s="143" t="s">
        <v>145</v>
      </c>
      <c r="D16" s="100"/>
      <c r="E16" s="89"/>
      <c r="F16" s="71"/>
      <c r="G16" s="154"/>
      <c r="H16" s="89"/>
      <c r="I16" s="154"/>
      <c r="J16" s="238"/>
      <c r="K16" s="247"/>
      <c r="L16" s="69"/>
      <c r="M16" s="330"/>
      <c r="N16" s="156"/>
      <c r="O16" s="250"/>
      <c r="P16" s="69"/>
      <c r="Q16" s="331"/>
      <c r="R16" s="149"/>
      <c r="S16" s="157"/>
      <c r="T16" s="149"/>
      <c r="U16" s="327"/>
      <c r="V16" s="164"/>
      <c r="W16" s="150" t="e">
        <f>CONCATENATE(IF(AND(E16="M",H16="M"),6.79,),IF(AND(E16="P",H16="P"),3.4,),IF(AND(E16="D",H16="D"),0,),IF(AND(E16="M",H16="P"),5.09,),IF(AND(E16="M",H16="D"),3.4,),IF(AND(E16="P",H16="M"),5.09,),IF(AND(E16="P",H16="D"),1.7,),IF(AND(E16="D",H16="M"),5.09,),IF(AND(E16="D",H16="P"),1.7,))+0</f>
        <v>#VALUE!</v>
      </c>
      <c r="X16" s="50"/>
      <c r="Y16" s="50"/>
      <c r="Z16" s="152" t="s">
        <v>205</v>
      </c>
      <c r="AA16" s="152">
        <f>COUNTIFS(J9:J60,8,L9:L60,"M")</f>
        <v>0</v>
      </c>
      <c r="AB16" s="152">
        <f t="shared" si="0"/>
        <v>0</v>
      </c>
      <c r="AC16" s="152" t="s">
        <v>205</v>
      </c>
      <c r="AD16" s="152">
        <f>COUNTIFS(N9:N60,8,P9:P60,"M")</f>
        <v>0</v>
      </c>
      <c r="AE16" s="152">
        <f t="shared" si="1"/>
        <v>0</v>
      </c>
      <c r="AF16" s="50"/>
      <c r="AG16" s="50"/>
      <c r="AH16" s="50"/>
      <c r="AI16" s="50"/>
      <c r="AJ16" s="50"/>
    </row>
    <row r="17" spans="1:36" ht="20.25" x14ac:dyDescent="0.25">
      <c r="A17" s="158"/>
      <c r="B17" s="159"/>
      <c r="C17" s="167" t="s">
        <v>146</v>
      </c>
      <c r="D17" s="280"/>
      <c r="E17" s="278"/>
      <c r="F17" s="280"/>
      <c r="G17" s="280"/>
      <c r="H17" s="278"/>
      <c r="I17" s="280"/>
      <c r="J17" s="281"/>
      <c r="K17" s="281"/>
      <c r="L17" s="281"/>
      <c r="M17" s="281"/>
      <c r="N17" s="281"/>
      <c r="O17" s="281"/>
      <c r="P17" s="281"/>
      <c r="Q17" s="281"/>
      <c r="R17" s="281"/>
      <c r="S17" s="281"/>
      <c r="T17" s="281"/>
      <c r="U17" s="281"/>
      <c r="V17" s="282"/>
      <c r="W17" s="50"/>
      <c r="X17" s="50"/>
      <c r="Y17" s="50"/>
      <c r="Z17" s="50"/>
      <c r="AA17" s="50"/>
      <c r="AB17" s="50"/>
      <c r="AC17" s="50"/>
      <c r="AD17" s="50"/>
      <c r="AE17" s="50"/>
      <c r="AF17" s="50"/>
      <c r="AG17" s="50"/>
      <c r="AH17" s="50"/>
      <c r="AI17" s="50"/>
      <c r="AJ17" s="50"/>
    </row>
    <row r="18" spans="1:36" ht="45" x14ac:dyDescent="0.25">
      <c r="A18" s="153">
        <v>7</v>
      </c>
      <c r="B18" s="142" t="s">
        <v>147</v>
      </c>
      <c r="C18" s="168" t="s">
        <v>148</v>
      </c>
      <c r="D18" s="100"/>
      <c r="E18" s="89"/>
      <c r="F18" s="71"/>
      <c r="G18" s="154"/>
      <c r="H18" s="89"/>
      <c r="I18" s="154"/>
      <c r="J18" s="146"/>
      <c r="K18" s="245"/>
      <c r="L18" s="162"/>
      <c r="M18" s="324"/>
      <c r="N18" s="148"/>
      <c r="O18" s="248"/>
      <c r="P18" s="162"/>
      <c r="Q18" s="328"/>
      <c r="R18" s="149"/>
      <c r="S18" s="149"/>
      <c r="T18" s="149"/>
      <c r="U18" s="326"/>
      <c r="V18" s="277"/>
      <c r="W18" s="150" t="e">
        <f>CONCATENATE(IF(AND(E18="M",H18="M"),6.79,),IF(AND(E18="P",H18="P"),3.4,),IF(AND(E18="D",H18="D"),0,),IF(AND(E18="M",H18="P"),5.09,),IF(AND(E18="M",H18="D"),3.4,),IF(AND(E18="P",H18="M"),5.09,),IF(AND(E18="P",H18="D"),1.7,),IF(AND(E18="D",H18="M"),5.09,),IF(AND(E18="D",H18="P"),1.7,))+0</f>
        <v>#VALUE!</v>
      </c>
      <c r="X18" s="50"/>
      <c r="Y18" s="50"/>
      <c r="Z18" s="50"/>
      <c r="AA18" s="50"/>
      <c r="AB18" s="50"/>
      <c r="AC18" s="50"/>
      <c r="AD18" s="50"/>
      <c r="AE18" s="50"/>
      <c r="AF18" s="50"/>
      <c r="AG18" s="50"/>
      <c r="AH18" s="50"/>
      <c r="AI18" s="50"/>
      <c r="AJ18" s="50"/>
    </row>
    <row r="19" spans="1:36" ht="45" x14ac:dyDescent="0.25">
      <c r="A19" s="153">
        <v>8</v>
      </c>
      <c r="B19" s="142" t="s">
        <v>149</v>
      </c>
      <c r="C19" s="161" t="s">
        <v>226</v>
      </c>
      <c r="D19" s="100"/>
      <c r="E19" s="89"/>
      <c r="F19" s="71"/>
      <c r="G19" s="154"/>
      <c r="H19" s="89"/>
      <c r="I19" s="154"/>
      <c r="J19" s="238"/>
      <c r="K19" s="247"/>
      <c r="L19" s="69"/>
      <c r="M19" s="330"/>
      <c r="N19" s="156"/>
      <c r="O19" s="250"/>
      <c r="P19" s="69"/>
      <c r="Q19" s="331"/>
      <c r="R19" s="149"/>
      <c r="S19" s="149"/>
      <c r="T19" s="149"/>
      <c r="U19" s="327"/>
      <c r="V19" s="277"/>
      <c r="W19" s="150" t="e">
        <f>CONCATENATE(IF(AND(E19="M",H19="M"),6.79,),IF(AND(E19="P",H19="P"),3.4,),IF(AND(E19="D",H19="D"),0,),IF(AND(E19="M",H19="P"),5.09,),IF(AND(E19="M",H19="D"),3.4,),IF(AND(E19="P",H19="M"),5.09,),IF(AND(E19="P",H19="D"),1.7,),IF(AND(E19="D",H19="M"),5.09,),IF(AND(E19="D",H19="P"),1.7,))+0</f>
        <v>#VALUE!</v>
      </c>
      <c r="X19" s="50"/>
      <c r="Y19" s="50"/>
      <c r="Z19" s="50"/>
      <c r="AA19" s="50"/>
      <c r="AB19" s="50"/>
      <c r="AC19" s="50"/>
      <c r="AD19" s="50"/>
      <c r="AE19" s="50"/>
      <c r="AF19" s="50"/>
      <c r="AG19" s="50"/>
      <c r="AH19" s="50"/>
      <c r="AI19" s="50"/>
      <c r="AJ19" s="50"/>
    </row>
    <row r="20" spans="1:36" ht="20.25" x14ac:dyDescent="0.25">
      <c r="A20" s="169" t="s">
        <v>150</v>
      </c>
      <c r="B20" s="170"/>
      <c r="C20" s="171"/>
      <c r="D20" s="283"/>
      <c r="E20" s="284"/>
      <c r="F20" s="283"/>
      <c r="G20" s="283"/>
      <c r="H20" s="284"/>
      <c r="I20" s="283"/>
      <c r="J20" s="285"/>
      <c r="K20" s="285"/>
      <c r="L20" s="285"/>
      <c r="M20" s="285"/>
      <c r="N20" s="285"/>
      <c r="O20" s="285"/>
      <c r="P20" s="285"/>
      <c r="Q20" s="285"/>
      <c r="R20" s="286"/>
      <c r="S20" s="286"/>
      <c r="T20" s="286"/>
      <c r="U20" s="287"/>
      <c r="V20" s="286"/>
      <c r="W20" s="50"/>
      <c r="X20" s="50"/>
      <c r="Y20" s="50"/>
      <c r="Z20" s="50"/>
      <c r="AA20" s="50"/>
      <c r="AB20" s="50"/>
      <c r="AC20" s="50"/>
      <c r="AD20" s="50"/>
      <c r="AE20" s="50"/>
      <c r="AF20" s="50"/>
      <c r="AG20" s="50"/>
      <c r="AH20" s="50"/>
      <c r="AI20" s="50"/>
      <c r="AJ20" s="50"/>
    </row>
    <row r="21" spans="1:36" ht="20.25" x14ac:dyDescent="0.25">
      <c r="A21" s="172"/>
      <c r="B21" s="173"/>
      <c r="C21" s="174" t="s">
        <v>151</v>
      </c>
      <c r="D21" s="191"/>
      <c r="E21" s="192"/>
      <c r="F21" s="191"/>
      <c r="G21" s="191"/>
      <c r="H21" s="192"/>
      <c r="I21" s="191"/>
      <c r="J21" s="165"/>
      <c r="K21" s="165"/>
      <c r="L21" s="165"/>
      <c r="M21" s="165"/>
      <c r="N21" s="165"/>
      <c r="O21" s="165"/>
      <c r="P21" s="165"/>
      <c r="Q21" s="165"/>
      <c r="R21" s="165"/>
      <c r="S21" s="165"/>
      <c r="T21" s="165"/>
      <c r="U21" s="165"/>
      <c r="V21" s="288"/>
      <c r="W21" s="50"/>
      <c r="X21" s="50"/>
      <c r="Y21" s="50"/>
      <c r="Z21" s="50"/>
      <c r="AA21" s="50"/>
      <c r="AB21" s="50"/>
      <c r="AC21" s="50"/>
      <c r="AD21" s="50"/>
      <c r="AE21" s="50"/>
      <c r="AF21" s="50"/>
      <c r="AG21" s="50"/>
      <c r="AH21" s="50"/>
      <c r="AI21" s="50"/>
      <c r="AJ21" s="50"/>
    </row>
    <row r="22" spans="1:36" ht="30" x14ac:dyDescent="0.25">
      <c r="A22" s="175">
        <v>9</v>
      </c>
      <c r="B22" s="176" t="s">
        <v>152</v>
      </c>
      <c r="C22" s="177" t="s">
        <v>153</v>
      </c>
      <c r="D22" s="100"/>
      <c r="E22" s="89"/>
      <c r="F22" s="71"/>
      <c r="G22" s="154"/>
      <c r="H22" s="89"/>
      <c r="I22" s="154"/>
      <c r="J22" s="238"/>
      <c r="K22" s="270"/>
      <c r="L22" s="69"/>
      <c r="M22" s="272"/>
      <c r="N22" s="156"/>
      <c r="O22" s="274"/>
      <c r="P22" s="69"/>
      <c r="Q22" s="274"/>
      <c r="R22" s="149"/>
      <c r="S22" s="149"/>
      <c r="T22" s="149"/>
      <c r="U22" s="178"/>
      <c r="V22" s="277"/>
      <c r="W22" s="150" t="e">
        <f>CONCATENATE(IF(AND(E22="M",H22="M"),6.79,),IF(AND(E22="P",H22="P"),3.4,),IF(AND(E22="D",H22="D"),0,),IF(AND(E22="M",H22="P"),5.09,),IF(AND(E22="M",H22="D"),3.4,),IF(AND(E22="P",H22="M"),5.09,),IF(AND(E22="P",H22="D"),1.7,),IF(AND(E22="D",H22="M"),5.09,),IF(AND(E22="D",H22="P"),1.7,))+0</f>
        <v>#VALUE!</v>
      </c>
      <c r="X22" s="50"/>
      <c r="Y22" s="50"/>
      <c r="Z22" s="50"/>
      <c r="AA22" s="50"/>
      <c r="AB22" s="50"/>
      <c r="AC22" s="50"/>
      <c r="AD22" s="50"/>
      <c r="AE22" s="50"/>
      <c r="AF22" s="50"/>
      <c r="AG22" s="50"/>
      <c r="AH22" s="50"/>
      <c r="AI22" s="50"/>
      <c r="AJ22" s="50"/>
    </row>
    <row r="23" spans="1:36" ht="20.25" x14ac:dyDescent="0.25">
      <c r="A23" s="172"/>
      <c r="B23" s="173"/>
      <c r="C23" s="174" t="s">
        <v>154</v>
      </c>
      <c r="D23" s="191"/>
      <c r="E23" s="192"/>
      <c r="F23" s="191"/>
      <c r="G23" s="191"/>
      <c r="H23" s="192"/>
      <c r="I23" s="191"/>
      <c r="J23" s="165"/>
      <c r="K23" s="165"/>
      <c r="L23" s="165"/>
      <c r="M23" s="165"/>
      <c r="N23" s="165"/>
      <c r="O23" s="165"/>
      <c r="P23" s="165"/>
      <c r="Q23" s="165"/>
      <c r="R23" s="165"/>
      <c r="S23" s="165"/>
      <c r="T23" s="165"/>
      <c r="U23" s="165"/>
      <c r="V23" s="288"/>
      <c r="W23" s="50"/>
      <c r="X23" s="50"/>
      <c r="Y23" s="50"/>
      <c r="Z23" s="50"/>
      <c r="AA23" s="50"/>
      <c r="AB23" s="50"/>
      <c r="AC23" s="50"/>
      <c r="AD23" s="50"/>
      <c r="AE23" s="50"/>
      <c r="AF23" s="50"/>
      <c r="AG23" s="50"/>
      <c r="AH23" s="50"/>
      <c r="AI23" s="50"/>
      <c r="AJ23" s="50"/>
    </row>
    <row r="24" spans="1:36" ht="30" x14ac:dyDescent="0.25">
      <c r="A24" s="175">
        <v>10</v>
      </c>
      <c r="B24" s="176" t="s">
        <v>155</v>
      </c>
      <c r="C24" s="177" t="s">
        <v>156</v>
      </c>
      <c r="D24" s="100"/>
      <c r="E24" s="89"/>
      <c r="F24" s="71"/>
      <c r="G24" s="154"/>
      <c r="H24" s="89"/>
      <c r="I24" s="154"/>
      <c r="J24" s="179"/>
      <c r="K24" s="245"/>
      <c r="L24" s="180"/>
      <c r="M24" s="324"/>
      <c r="N24" s="181"/>
      <c r="O24" s="248"/>
      <c r="P24" s="180"/>
      <c r="Q24" s="328"/>
      <c r="R24" s="157"/>
      <c r="S24" s="149"/>
      <c r="T24" s="149"/>
      <c r="U24" s="326"/>
      <c r="V24" s="277"/>
      <c r="W24" s="150" t="e">
        <f>CONCATENATE(IF(AND(E24="M",H24="M"),6.79,),IF(AND(E24="P",H24="P"),3.4,),IF(AND(E24="D",H24="D"),0,),IF(AND(E24="M",H24="P"),5.09,),IF(AND(E24="M",H24="D"),3.4,),IF(AND(E24="P",H24="M"),5.09,),IF(AND(E24="P",H24="D"),1.7,),IF(AND(E24="D",H24="M"),5.09,),IF(AND(E24="D",H24="P"),1.7,))+0</f>
        <v>#VALUE!</v>
      </c>
      <c r="X24" s="50"/>
      <c r="Y24" s="50"/>
      <c r="Z24" s="50"/>
      <c r="AA24" s="50"/>
      <c r="AB24" s="50"/>
      <c r="AC24" s="50"/>
      <c r="AD24" s="50"/>
      <c r="AE24" s="50"/>
      <c r="AF24" s="50"/>
      <c r="AG24" s="50"/>
      <c r="AH24" s="50"/>
      <c r="AI24" s="50"/>
      <c r="AJ24" s="50"/>
    </row>
    <row r="25" spans="1:36" ht="31.5" x14ac:dyDescent="0.25">
      <c r="A25" s="175">
        <v>11</v>
      </c>
      <c r="B25" s="176" t="s">
        <v>157</v>
      </c>
      <c r="C25" s="177" t="s">
        <v>158</v>
      </c>
      <c r="D25" s="100"/>
      <c r="E25" s="89"/>
      <c r="F25" s="71"/>
      <c r="G25" s="154"/>
      <c r="H25" s="89"/>
      <c r="I25" s="154"/>
      <c r="J25" s="182"/>
      <c r="K25" s="246"/>
      <c r="L25" s="183"/>
      <c r="M25" s="325"/>
      <c r="N25" s="184"/>
      <c r="O25" s="249"/>
      <c r="P25" s="183"/>
      <c r="Q25" s="329"/>
      <c r="R25" s="157"/>
      <c r="S25" s="149"/>
      <c r="T25" s="149"/>
      <c r="U25" s="332"/>
      <c r="V25" s="277"/>
      <c r="W25" s="150" t="e">
        <f>CONCATENATE(IF(AND(E25="M",H25="M"),6.79,),IF(AND(E25="P",H25="P"),3.4,),IF(AND(E25="D",H25="D"),0,),IF(AND(E25="M",H25="P"),5.09,),IF(AND(E25="M",H25="D"),3.4,),IF(AND(E25="P",H25="M"),5.09,),IF(AND(E25="P",H25="D"),1.7,),IF(AND(E25="D",H25="M"),5.09,),IF(AND(E25="D",H25="P"),1.7,))+0</f>
        <v>#VALUE!</v>
      </c>
      <c r="X25" s="50"/>
      <c r="Y25" s="50"/>
      <c r="Z25" s="50"/>
      <c r="AA25" s="50"/>
      <c r="AB25" s="50"/>
      <c r="AC25" s="50"/>
      <c r="AD25" s="50"/>
      <c r="AE25" s="50"/>
      <c r="AF25" s="50"/>
      <c r="AG25" s="50"/>
      <c r="AH25" s="50"/>
      <c r="AI25" s="50"/>
      <c r="AJ25" s="50"/>
    </row>
    <row r="26" spans="1:36" ht="31.5" x14ac:dyDescent="0.25">
      <c r="A26" s="175">
        <v>12</v>
      </c>
      <c r="B26" s="176" t="s">
        <v>159</v>
      </c>
      <c r="C26" s="177" t="s">
        <v>160</v>
      </c>
      <c r="D26" s="100"/>
      <c r="E26" s="89"/>
      <c r="F26" s="71"/>
      <c r="G26" s="154"/>
      <c r="H26" s="89"/>
      <c r="I26" s="154"/>
      <c r="J26" s="182"/>
      <c r="K26" s="246"/>
      <c r="L26" s="183"/>
      <c r="M26" s="325"/>
      <c r="N26" s="184"/>
      <c r="O26" s="249"/>
      <c r="P26" s="183"/>
      <c r="Q26" s="329"/>
      <c r="R26" s="157"/>
      <c r="S26" s="149"/>
      <c r="T26" s="149"/>
      <c r="U26" s="332"/>
      <c r="V26" s="277"/>
      <c r="W26" s="150" t="e">
        <f>CONCATENATE(IF(AND(E26="M",H26="M"),6.79,),IF(AND(E26="P",H26="P"),3.4,),IF(AND(E26="D",H26="D"),0,),IF(AND(E26="M",H26="P"),5.09,),IF(AND(E26="M",H26="D"),3.4,),IF(AND(E26="P",H26="M"),5.09,),IF(AND(E26="P",H26="D"),1.7,),IF(AND(E26="D",H26="M"),5.09,),IF(AND(E26="D",H26="P"),1.7,))+0</f>
        <v>#VALUE!</v>
      </c>
      <c r="X26" s="50"/>
      <c r="Y26" s="50"/>
      <c r="Z26" s="50"/>
      <c r="AA26" s="50"/>
      <c r="AB26" s="50"/>
      <c r="AC26" s="50"/>
      <c r="AD26" s="50"/>
      <c r="AE26" s="50"/>
      <c r="AF26" s="50"/>
      <c r="AG26" s="50"/>
      <c r="AH26" s="50"/>
      <c r="AI26" s="50"/>
      <c r="AJ26" s="50"/>
    </row>
    <row r="27" spans="1:36" ht="31.5" x14ac:dyDescent="0.25">
      <c r="A27" s="175">
        <v>13</v>
      </c>
      <c r="B27" s="176" t="s">
        <v>161</v>
      </c>
      <c r="C27" s="177" t="s">
        <v>162</v>
      </c>
      <c r="D27" s="100"/>
      <c r="E27" s="89"/>
      <c r="F27" s="71"/>
      <c r="G27" s="154"/>
      <c r="H27" s="89"/>
      <c r="I27" s="154"/>
      <c r="J27" s="182"/>
      <c r="K27" s="246"/>
      <c r="L27" s="183"/>
      <c r="M27" s="325"/>
      <c r="N27" s="184"/>
      <c r="O27" s="249"/>
      <c r="P27" s="183"/>
      <c r="Q27" s="329"/>
      <c r="R27" s="157"/>
      <c r="S27" s="149"/>
      <c r="T27" s="149"/>
      <c r="U27" s="332"/>
      <c r="V27" s="277"/>
      <c r="W27" s="150" t="e">
        <f>CONCATENATE(IF(AND(E27="M",H27="M"),6.79,),IF(AND(E27="P",H27="P"),3.4,),IF(AND(E27="D",H27="D"),0,),IF(AND(E27="M",H27="P"),5.09,),IF(AND(E27="M",H27="D"),3.4,),IF(AND(E27="P",H27="M"),5.09,),IF(AND(E27="P",H27="D"),1.7,),IF(AND(E27="D",H27="M"),5.09,),IF(AND(E27="D",H27="P"),1.7,))+0</f>
        <v>#VALUE!</v>
      </c>
      <c r="X27" s="50"/>
      <c r="Y27" s="50"/>
      <c r="Z27" s="50"/>
      <c r="AA27" s="50"/>
      <c r="AB27" s="50"/>
      <c r="AC27" s="50"/>
      <c r="AD27" s="50"/>
      <c r="AE27" s="50"/>
      <c r="AF27" s="50"/>
      <c r="AG27" s="50"/>
      <c r="AH27" s="50"/>
      <c r="AI27" s="50"/>
      <c r="AJ27" s="50"/>
    </row>
    <row r="28" spans="1:36" ht="30" x14ac:dyDescent="0.25">
      <c r="A28" s="175">
        <v>14</v>
      </c>
      <c r="B28" s="176" t="s">
        <v>163</v>
      </c>
      <c r="C28" s="177" t="s">
        <v>164</v>
      </c>
      <c r="D28" s="100"/>
      <c r="E28" s="89"/>
      <c r="F28" s="71"/>
      <c r="G28" s="154"/>
      <c r="H28" s="89"/>
      <c r="I28" s="154"/>
      <c r="J28" s="238"/>
      <c r="K28" s="247"/>
      <c r="L28" s="69"/>
      <c r="M28" s="330"/>
      <c r="N28" s="156"/>
      <c r="O28" s="250"/>
      <c r="P28" s="69"/>
      <c r="Q28" s="331"/>
      <c r="R28" s="157"/>
      <c r="S28" s="149"/>
      <c r="T28" s="149"/>
      <c r="U28" s="327"/>
      <c r="V28" s="277"/>
      <c r="W28" s="150" t="e">
        <f>CONCATENATE(IF(AND(E28="M",H28="M"),6.79,),IF(AND(E28="P",H28="P"),3.4,),IF(AND(E28="D",H28="D"),0,),IF(AND(E28="M",H28="P"),5.09,),IF(AND(E28="M",H28="D"),3.4,),IF(AND(E28="P",H28="M"),5.09,),IF(AND(E28="P",H28="D"),1.7,),IF(AND(E28="D",H28="M"),5.09,),IF(AND(E28="D",H28="P"),1.7,))+0</f>
        <v>#VALUE!</v>
      </c>
      <c r="X28" s="50"/>
      <c r="Y28" s="50"/>
      <c r="Z28" s="50"/>
      <c r="AA28" s="50"/>
      <c r="AB28" s="50"/>
      <c r="AC28" s="50"/>
      <c r="AD28" s="50"/>
      <c r="AE28" s="50"/>
      <c r="AF28" s="50"/>
      <c r="AG28" s="50"/>
      <c r="AH28" s="50"/>
      <c r="AI28" s="50"/>
      <c r="AJ28" s="50"/>
    </row>
    <row r="29" spans="1:36" ht="20.25" x14ac:dyDescent="0.25">
      <c r="A29" s="172"/>
      <c r="B29" s="173"/>
      <c r="C29" s="174" t="s">
        <v>165</v>
      </c>
      <c r="D29" s="191"/>
      <c r="E29" s="192"/>
      <c r="F29" s="191"/>
      <c r="G29" s="191"/>
      <c r="H29" s="192"/>
      <c r="I29" s="191"/>
      <c r="J29" s="165"/>
      <c r="K29" s="165"/>
      <c r="L29" s="165"/>
      <c r="M29" s="165"/>
      <c r="N29" s="165"/>
      <c r="O29" s="165"/>
      <c r="P29" s="165"/>
      <c r="Q29" s="165"/>
      <c r="R29" s="165"/>
      <c r="S29" s="165"/>
      <c r="T29" s="165"/>
      <c r="U29" s="165"/>
      <c r="V29" s="288"/>
      <c r="W29" s="50"/>
      <c r="X29" s="50"/>
      <c r="Y29" s="50"/>
      <c r="Z29" s="50"/>
      <c r="AA29" s="50"/>
      <c r="AB29" s="50"/>
      <c r="AC29" s="50"/>
      <c r="AD29" s="50"/>
      <c r="AE29" s="50"/>
      <c r="AF29" s="50"/>
      <c r="AG29" s="50"/>
      <c r="AH29" s="50"/>
      <c r="AI29" s="50"/>
      <c r="AJ29" s="50"/>
    </row>
    <row r="30" spans="1:36" ht="90" x14ac:dyDescent="0.25">
      <c r="A30" s="175">
        <v>15</v>
      </c>
      <c r="B30" s="176" t="s">
        <v>166</v>
      </c>
      <c r="C30" s="177" t="s">
        <v>167</v>
      </c>
      <c r="D30" s="100"/>
      <c r="E30" s="89"/>
      <c r="F30" s="71"/>
      <c r="G30" s="154"/>
      <c r="H30" s="89"/>
      <c r="I30" s="154"/>
      <c r="J30" s="179"/>
      <c r="K30" s="245"/>
      <c r="L30" s="180"/>
      <c r="M30" s="324"/>
      <c r="N30" s="181"/>
      <c r="O30" s="248"/>
      <c r="P30" s="180"/>
      <c r="Q30" s="328"/>
      <c r="R30" s="157"/>
      <c r="S30" s="149"/>
      <c r="T30" s="149"/>
      <c r="U30" s="326"/>
      <c r="V30" s="277"/>
      <c r="W30" s="150" t="e">
        <f>CONCATENATE(IF(AND(E30="M",H30="M"),6.79,),IF(AND(E30="P",H30="P"),3.4,),IF(AND(E30="D",H30="D"),0,),IF(AND(E30="M",H30="P"),5.09,),IF(AND(E30="M",H30="D"),3.4,),IF(AND(E30="P",H30="M"),5.09,),IF(AND(E30="P",H30="D"),1.7,),IF(AND(E30="D",H30="M"),5.09,),IF(AND(E30="D",H30="P"),1.7,))+0</f>
        <v>#VALUE!</v>
      </c>
      <c r="X30" s="50"/>
      <c r="Y30" s="50"/>
      <c r="Z30" s="50"/>
      <c r="AA30" s="50"/>
      <c r="AB30" s="50"/>
      <c r="AC30" s="50"/>
      <c r="AD30" s="50"/>
      <c r="AE30" s="50"/>
      <c r="AF30" s="50"/>
      <c r="AG30" s="50"/>
      <c r="AH30" s="50"/>
      <c r="AI30" s="50"/>
      <c r="AJ30" s="50"/>
    </row>
    <row r="31" spans="1:36" ht="30" x14ac:dyDescent="0.25">
      <c r="A31" s="175">
        <v>16</v>
      </c>
      <c r="B31" s="176" t="s">
        <v>168</v>
      </c>
      <c r="C31" s="177" t="s">
        <v>169</v>
      </c>
      <c r="D31" s="100"/>
      <c r="E31" s="89"/>
      <c r="F31" s="71"/>
      <c r="G31" s="154"/>
      <c r="H31" s="89"/>
      <c r="I31" s="154"/>
      <c r="J31" s="182"/>
      <c r="K31" s="246"/>
      <c r="L31" s="183"/>
      <c r="M31" s="325"/>
      <c r="N31" s="184"/>
      <c r="O31" s="249"/>
      <c r="P31" s="183"/>
      <c r="Q31" s="329"/>
      <c r="R31" s="157"/>
      <c r="S31" s="149"/>
      <c r="T31" s="149"/>
      <c r="U31" s="332"/>
      <c r="V31" s="277"/>
      <c r="W31" s="150" t="e">
        <f>CONCATENATE(IF(AND(E31="M",H31="M"),6.79,),IF(AND(E31="P",H31="P"),3.4,),IF(AND(E31="D",H31="D"),0,),IF(AND(E31="M",H31="P"),5.09,),IF(AND(E31="M",H31="D"),3.4,),IF(AND(E31="P",H31="M"),5.09,),IF(AND(E31="P",H31="D"),1.7,),IF(AND(E31="D",H31="M"),5.09,),IF(AND(E31="D",H31="P"),1.7,))+0</f>
        <v>#VALUE!</v>
      </c>
      <c r="X31" s="50"/>
      <c r="Y31" s="50"/>
      <c r="Z31" s="50"/>
      <c r="AA31" s="50"/>
      <c r="AB31" s="50"/>
      <c r="AC31" s="50"/>
      <c r="AD31" s="50"/>
      <c r="AE31" s="50"/>
      <c r="AF31" s="50"/>
      <c r="AG31" s="50"/>
      <c r="AH31" s="50"/>
      <c r="AI31" s="50"/>
      <c r="AJ31" s="50"/>
    </row>
    <row r="32" spans="1:36" ht="60" x14ac:dyDescent="0.25">
      <c r="A32" s="175">
        <v>17</v>
      </c>
      <c r="B32" s="176" t="s">
        <v>170</v>
      </c>
      <c r="C32" s="177" t="s">
        <v>171</v>
      </c>
      <c r="D32" s="100"/>
      <c r="E32" s="89"/>
      <c r="F32" s="71"/>
      <c r="G32" s="154"/>
      <c r="H32" s="89"/>
      <c r="I32" s="154"/>
      <c r="J32" s="238"/>
      <c r="K32" s="246"/>
      <c r="L32" s="69"/>
      <c r="M32" s="325"/>
      <c r="N32" s="156"/>
      <c r="O32" s="249"/>
      <c r="P32" s="69"/>
      <c r="Q32" s="329"/>
      <c r="R32" s="157"/>
      <c r="S32" s="149"/>
      <c r="T32" s="149"/>
      <c r="U32" s="327"/>
      <c r="V32" s="277"/>
      <c r="W32" s="150" t="e">
        <f>CONCATENATE(IF(AND(E32="M",H32="M"),6.79,),IF(AND(E32="P",H32="P"),3.4,),IF(AND(E32="D",H32="D"),0,),IF(AND(E32="M",H32="P"),5.09,),IF(AND(E32="M",H32="D"),3.4,),IF(AND(E32="P",H32="M"),5.09,),IF(AND(E32="P",H32="D"),1.7,),IF(AND(E32="D",H32="M"),5.09,),IF(AND(E32="D",H32="P"),1.7,))+0</f>
        <v>#VALUE!</v>
      </c>
      <c r="X32" s="50"/>
      <c r="Y32" s="50"/>
      <c r="Z32" s="50"/>
      <c r="AA32" s="50"/>
      <c r="AB32" s="50"/>
      <c r="AC32" s="50"/>
      <c r="AD32" s="50"/>
      <c r="AE32" s="50"/>
      <c r="AF32" s="50"/>
      <c r="AG32" s="50"/>
      <c r="AH32" s="50"/>
      <c r="AI32" s="50"/>
      <c r="AJ32" s="50"/>
    </row>
    <row r="33" spans="1:36" ht="20.25" x14ac:dyDescent="0.25">
      <c r="A33" s="169" t="s">
        <v>172</v>
      </c>
      <c r="B33" s="170"/>
      <c r="C33" s="171"/>
      <c r="D33" s="283"/>
      <c r="E33" s="284"/>
      <c r="F33" s="283"/>
      <c r="G33" s="283"/>
      <c r="H33" s="284"/>
      <c r="I33" s="283"/>
      <c r="J33" s="285"/>
      <c r="K33" s="285"/>
      <c r="L33" s="285"/>
      <c r="M33" s="285"/>
      <c r="N33" s="285"/>
      <c r="O33" s="285"/>
      <c r="P33" s="285"/>
      <c r="Q33" s="285"/>
      <c r="R33" s="286"/>
      <c r="S33" s="286"/>
      <c r="T33" s="286"/>
      <c r="U33" s="287"/>
      <c r="V33" s="286"/>
      <c r="W33" s="50"/>
      <c r="X33" s="50"/>
      <c r="Y33" s="50"/>
      <c r="Z33" s="50"/>
      <c r="AA33" s="50"/>
      <c r="AB33" s="50"/>
      <c r="AC33" s="50"/>
      <c r="AD33" s="50"/>
      <c r="AE33" s="50"/>
      <c r="AF33" s="50"/>
      <c r="AG33" s="50"/>
      <c r="AH33" s="50"/>
      <c r="AI33" s="50"/>
      <c r="AJ33" s="50"/>
    </row>
    <row r="34" spans="1:36" ht="20.25" x14ac:dyDescent="0.25">
      <c r="A34" s="185"/>
      <c r="B34" s="186"/>
      <c r="C34" s="187" t="s">
        <v>173</v>
      </c>
      <c r="D34" s="191"/>
      <c r="E34" s="192"/>
      <c r="F34" s="191"/>
      <c r="G34" s="191"/>
      <c r="H34" s="192"/>
      <c r="I34" s="191"/>
      <c r="J34" s="190"/>
      <c r="K34" s="190"/>
      <c r="L34" s="190"/>
      <c r="M34" s="190"/>
      <c r="N34" s="190"/>
      <c r="O34" s="190"/>
      <c r="P34" s="190"/>
      <c r="Q34" s="190"/>
      <c r="R34" s="190"/>
      <c r="S34" s="190"/>
      <c r="T34" s="190"/>
      <c r="U34" s="190"/>
      <c r="V34" s="289"/>
      <c r="W34" s="50"/>
      <c r="X34" s="50"/>
      <c r="Y34" s="50"/>
      <c r="Z34" s="50"/>
      <c r="AA34" s="50"/>
      <c r="AB34" s="50"/>
      <c r="AC34" s="50"/>
      <c r="AD34" s="50"/>
      <c r="AE34" s="50"/>
      <c r="AF34" s="50"/>
      <c r="AG34" s="50"/>
      <c r="AH34" s="50"/>
      <c r="AI34" s="50"/>
      <c r="AJ34" s="50"/>
    </row>
    <row r="35" spans="1:36" ht="30" x14ac:dyDescent="0.25">
      <c r="A35" s="153">
        <v>18</v>
      </c>
      <c r="B35" s="142" t="s">
        <v>174</v>
      </c>
      <c r="C35" s="143" t="s">
        <v>175</v>
      </c>
      <c r="D35" s="100"/>
      <c r="E35" s="89"/>
      <c r="F35" s="71"/>
      <c r="G35" s="154"/>
      <c r="H35" s="89"/>
      <c r="I35" s="154"/>
      <c r="J35" s="179"/>
      <c r="K35" s="245"/>
      <c r="L35" s="188"/>
      <c r="M35" s="324"/>
      <c r="N35" s="181"/>
      <c r="O35" s="248"/>
      <c r="P35" s="188"/>
      <c r="Q35" s="328"/>
      <c r="R35" s="149"/>
      <c r="S35" s="149"/>
      <c r="T35" s="149"/>
      <c r="U35" s="326"/>
      <c r="V35" s="277"/>
      <c r="W35" s="150" t="e">
        <f>CONCATENATE(IF(AND(E35="M",H35="M"),6.79,),IF(AND(E35="P",H35="P"),3.4,),IF(AND(E35="D",H35="D"),0,),IF(AND(E35="M",H35="P"),5.09,),IF(AND(E35="M",H35="D"),3.4,),IF(AND(E35="P",H35="M"),5.09,),IF(AND(E35="P",H35="D"),1.7,),IF(AND(E35="D",H35="M"),5.09,),IF(AND(E35="D",H35="P"),1.7,))+0</f>
        <v>#VALUE!</v>
      </c>
      <c r="X35" s="50"/>
      <c r="Y35" s="50"/>
      <c r="Z35" s="50"/>
      <c r="AA35" s="50"/>
      <c r="AB35" s="50"/>
      <c r="AC35" s="50"/>
      <c r="AD35" s="50"/>
      <c r="AE35" s="50"/>
      <c r="AF35" s="50"/>
      <c r="AG35" s="50"/>
      <c r="AH35" s="50"/>
      <c r="AI35" s="50"/>
      <c r="AJ35" s="50"/>
    </row>
    <row r="36" spans="1:36" ht="75" x14ac:dyDescent="0.25">
      <c r="A36" s="153">
        <v>19</v>
      </c>
      <c r="B36" s="142" t="s">
        <v>176</v>
      </c>
      <c r="C36" s="143" t="s">
        <v>177</v>
      </c>
      <c r="D36" s="100"/>
      <c r="E36" s="89"/>
      <c r="F36" s="71"/>
      <c r="G36" s="154"/>
      <c r="H36" s="89"/>
      <c r="I36" s="189"/>
      <c r="J36" s="238"/>
      <c r="K36" s="247"/>
      <c r="L36" s="69"/>
      <c r="M36" s="330"/>
      <c r="N36" s="156"/>
      <c r="O36" s="250"/>
      <c r="P36" s="69"/>
      <c r="Q36" s="331"/>
      <c r="R36" s="149"/>
      <c r="S36" s="149"/>
      <c r="T36" s="149"/>
      <c r="U36" s="327"/>
      <c r="V36" s="74"/>
      <c r="W36" s="150" t="e">
        <f>CONCATENATE(IF(AND(E36="M",H36="M"),6.79,),IF(AND(E36="P",H36="P"),3.4,),IF(AND(E36="D",H36="D"),0,),IF(AND(E36="M",H36="P"),5.09,),IF(AND(E36="M",H36="D"),3.4,),IF(AND(E36="P",H36="M"),5.09,),IF(AND(E36="P",H36="D"),1.7,),IF(AND(E36="D",H36="M"),5.09,),IF(AND(E36="D",H36="P"),1.7,))+0</f>
        <v>#VALUE!</v>
      </c>
      <c r="X36" s="50"/>
      <c r="Y36" s="50"/>
      <c r="Z36" s="50"/>
      <c r="AA36" s="50"/>
      <c r="AB36" s="50"/>
      <c r="AC36" s="50"/>
      <c r="AD36" s="50"/>
      <c r="AE36" s="50"/>
      <c r="AF36" s="50"/>
      <c r="AG36" s="50"/>
      <c r="AH36" s="50"/>
      <c r="AI36" s="50"/>
      <c r="AJ36" s="50"/>
    </row>
    <row r="37" spans="1:36" ht="20.25" x14ac:dyDescent="0.25">
      <c r="A37" s="185"/>
      <c r="B37" s="186"/>
      <c r="C37" s="187" t="s">
        <v>178</v>
      </c>
      <c r="D37" s="191"/>
      <c r="E37" s="192"/>
      <c r="F37" s="191"/>
      <c r="G37" s="191"/>
      <c r="H37" s="192"/>
      <c r="I37" s="191"/>
      <c r="J37" s="190"/>
      <c r="K37" s="190"/>
      <c r="L37" s="191"/>
      <c r="M37" s="165"/>
      <c r="N37" s="190"/>
      <c r="O37" s="190"/>
      <c r="P37" s="191"/>
      <c r="Q37" s="165"/>
      <c r="R37" s="192"/>
      <c r="S37" s="192"/>
      <c r="T37" s="192"/>
      <c r="U37" s="192"/>
      <c r="V37" s="193"/>
      <c r="W37" s="50"/>
      <c r="X37" s="50"/>
      <c r="Y37" s="50"/>
      <c r="Z37" s="50"/>
      <c r="AA37" s="50"/>
      <c r="AB37" s="50"/>
      <c r="AC37" s="50"/>
      <c r="AD37" s="50"/>
      <c r="AE37" s="50"/>
      <c r="AF37" s="50"/>
      <c r="AG37" s="50"/>
      <c r="AH37" s="50"/>
      <c r="AI37" s="50"/>
      <c r="AJ37" s="50"/>
    </row>
    <row r="38" spans="1:36" x14ac:dyDescent="0.25">
      <c r="A38" s="153">
        <v>20</v>
      </c>
      <c r="B38" s="141" t="s">
        <v>179</v>
      </c>
      <c r="C38" s="143" t="s">
        <v>180</v>
      </c>
      <c r="D38" s="100"/>
      <c r="E38" s="89"/>
      <c r="F38" s="71"/>
      <c r="G38" s="154"/>
      <c r="H38" s="89"/>
      <c r="I38" s="194"/>
      <c r="J38" s="238"/>
      <c r="K38" s="239"/>
      <c r="L38" s="69"/>
      <c r="M38" s="273"/>
      <c r="N38" s="156"/>
      <c r="O38" s="275"/>
      <c r="P38" s="69"/>
      <c r="Q38" s="275"/>
      <c r="R38" s="149"/>
      <c r="S38" s="149"/>
      <c r="T38" s="149"/>
      <c r="U38" s="195"/>
      <c r="V38" s="68"/>
      <c r="W38" s="150" t="e">
        <f>CONCATENATE(IF(AND(E38="M",H38="M"),6.79,),IF(AND(E38="P",H38="P"),3.4,),IF(AND(E38="D",H38="D"),0,),IF(AND(E38="M",H38="P"),5.09,),IF(AND(E38="M",H38="D"),3.4,),IF(AND(E38="P",H38="M"),5.09,),IF(AND(E38="P",H38="D"),1.7,),IF(AND(E38="D",H38="M"),5.09,),IF(AND(E38="D",H38="P"),1.7,))+0</f>
        <v>#VALUE!</v>
      </c>
      <c r="X38" s="50"/>
      <c r="Y38" s="50"/>
      <c r="Z38" s="50"/>
      <c r="AA38" s="50"/>
      <c r="AB38" s="50"/>
      <c r="AC38" s="50"/>
      <c r="AD38" s="50"/>
      <c r="AE38" s="50"/>
      <c r="AF38" s="50"/>
      <c r="AG38" s="50"/>
      <c r="AH38" s="50"/>
      <c r="AI38" s="50"/>
      <c r="AJ38" s="50"/>
    </row>
    <row r="39" spans="1:36" ht="20.25" x14ac:dyDescent="0.25">
      <c r="A39" s="185"/>
      <c r="B39" s="186"/>
      <c r="C39" s="187" t="s">
        <v>2</v>
      </c>
      <c r="D39" s="191"/>
      <c r="E39" s="192"/>
      <c r="F39" s="191"/>
      <c r="G39" s="191"/>
      <c r="H39" s="192"/>
      <c r="I39" s="191"/>
      <c r="J39" s="190"/>
      <c r="K39" s="190"/>
      <c r="L39" s="191"/>
      <c r="M39" s="165"/>
      <c r="N39" s="190"/>
      <c r="O39" s="190"/>
      <c r="P39" s="191"/>
      <c r="Q39" s="165"/>
      <c r="R39" s="192"/>
      <c r="S39" s="192"/>
      <c r="T39" s="192"/>
      <c r="U39" s="192"/>
      <c r="V39" s="193"/>
      <c r="W39" s="50"/>
      <c r="X39" s="50"/>
      <c r="Y39" s="50"/>
      <c r="Z39" s="50"/>
      <c r="AA39" s="50"/>
      <c r="AB39" s="50"/>
      <c r="AC39" s="50"/>
      <c r="AD39" s="50"/>
      <c r="AE39" s="50"/>
      <c r="AF39" s="50"/>
      <c r="AG39" s="50"/>
      <c r="AH39" s="50"/>
      <c r="AI39" s="50"/>
      <c r="AJ39" s="50"/>
    </row>
    <row r="40" spans="1:36" ht="45" x14ac:dyDescent="0.25">
      <c r="A40" s="153">
        <v>21</v>
      </c>
      <c r="B40" s="141" t="s">
        <v>181</v>
      </c>
      <c r="C40" s="143" t="s">
        <v>182</v>
      </c>
      <c r="D40" s="100"/>
      <c r="E40" s="89"/>
      <c r="F40" s="71"/>
      <c r="G40" s="154"/>
      <c r="H40" s="89"/>
      <c r="I40" s="194"/>
      <c r="J40" s="238"/>
      <c r="K40" s="239"/>
      <c r="L40" s="69"/>
      <c r="M40" s="273"/>
      <c r="N40" s="156"/>
      <c r="O40" s="275"/>
      <c r="P40" s="69"/>
      <c r="Q40" s="275"/>
      <c r="R40" s="149"/>
      <c r="S40" s="149"/>
      <c r="T40" s="149"/>
      <c r="U40" s="195"/>
      <c r="V40" s="68"/>
      <c r="W40" s="150" t="e">
        <f>CONCATENATE(IF(AND(E40="M",H40="M"),6.79,),IF(AND(E40="P",H40="P"),3.4,),IF(AND(E40="D",H40="D"),0,),IF(AND(E40="M",H40="P"),5.09,),IF(AND(E40="M",H40="D"),3.4,),IF(AND(E40="P",H40="M"),5.09,),IF(AND(E40="P",H40="D"),1.7,),IF(AND(E40="D",H40="M"),5.09,),IF(AND(E40="D",H40="P"),1.7,))+0</f>
        <v>#VALUE!</v>
      </c>
      <c r="X40" s="50"/>
      <c r="Y40" s="50"/>
      <c r="Z40" s="50"/>
      <c r="AA40" s="50"/>
      <c r="AB40" s="50"/>
      <c r="AC40" s="50"/>
      <c r="AD40" s="50"/>
      <c r="AE40" s="50"/>
      <c r="AF40" s="50"/>
      <c r="AG40" s="50"/>
      <c r="AH40" s="50"/>
      <c r="AI40" s="50"/>
      <c r="AJ40" s="50"/>
    </row>
    <row r="41" spans="1:36" ht="20.25" x14ac:dyDescent="0.25">
      <c r="A41" s="169" t="s">
        <v>183</v>
      </c>
      <c r="B41" s="170"/>
      <c r="C41" s="171"/>
      <c r="D41" s="283"/>
      <c r="E41" s="284"/>
      <c r="F41" s="283"/>
      <c r="G41" s="283"/>
      <c r="H41" s="284"/>
      <c r="I41" s="283"/>
      <c r="J41" s="285"/>
      <c r="K41" s="196"/>
      <c r="L41" s="285"/>
      <c r="M41" s="197"/>
      <c r="N41" s="285"/>
      <c r="O41" s="196"/>
      <c r="P41" s="285"/>
      <c r="Q41" s="197"/>
      <c r="R41" s="290"/>
      <c r="S41" s="290"/>
      <c r="T41" s="290"/>
      <c r="U41" s="291"/>
      <c r="V41" s="290"/>
      <c r="W41" s="50"/>
      <c r="X41" s="50"/>
      <c r="Y41" s="50"/>
      <c r="Z41" s="50"/>
      <c r="AA41" s="50"/>
      <c r="AB41" s="50"/>
      <c r="AC41" s="50"/>
      <c r="AD41" s="50"/>
      <c r="AE41" s="50"/>
      <c r="AF41" s="50"/>
      <c r="AG41" s="50"/>
      <c r="AH41" s="50"/>
      <c r="AI41" s="50"/>
      <c r="AJ41" s="50"/>
    </row>
    <row r="42" spans="1:36" ht="20.25" x14ac:dyDescent="0.25">
      <c r="A42" s="185"/>
      <c r="B42" s="186"/>
      <c r="C42" s="187" t="s">
        <v>184</v>
      </c>
      <c r="D42" s="191"/>
      <c r="E42" s="192"/>
      <c r="F42" s="191"/>
      <c r="G42" s="191"/>
      <c r="H42" s="192"/>
      <c r="I42" s="191"/>
      <c r="J42" s="190"/>
      <c r="K42" s="190"/>
      <c r="L42" s="191"/>
      <c r="M42" s="165"/>
      <c r="N42" s="190"/>
      <c r="O42" s="190"/>
      <c r="P42" s="191"/>
      <c r="Q42" s="165"/>
      <c r="R42" s="192"/>
      <c r="S42" s="192"/>
      <c r="T42" s="192"/>
      <c r="U42" s="192"/>
      <c r="V42" s="193"/>
      <c r="W42" s="50"/>
      <c r="X42" s="50"/>
      <c r="Y42" s="50"/>
      <c r="Z42" s="50"/>
      <c r="AA42" s="50"/>
      <c r="AB42" s="50"/>
      <c r="AC42" s="50"/>
      <c r="AD42" s="50"/>
      <c r="AE42" s="50"/>
      <c r="AF42" s="50"/>
      <c r="AG42" s="50"/>
      <c r="AH42" s="50"/>
      <c r="AI42" s="50"/>
      <c r="AJ42" s="50"/>
    </row>
    <row r="43" spans="1:36" ht="45" x14ac:dyDescent="0.25">
      <c r="A43" s="153">
        <v>22</v>
      </c>
      <c r="B43" s="141" t="s">
        <v>185</v>
      </c>
      <c r="C43" s="143" t="s">
        <v>186</v>
      </c>
      <c r="D43" s="100"/>
      <c r="E43" s="89"/>
      <c r="F43" s="71"/>
      <c r="G43" s="154"/>
      <c r="H43" s="89"/>
      <c r="I43" s="154"/>
      <c r="J43" s="182"/>
      <c r="K43" s="245"/>
      <c r="L43" s="199"/>
      <c r="M43" s="324"/>
      <c r="N43" s="184"/>
      <c r="O43" s="248"/>
      <c r="P43" s="199"/>
      <c r="Q43" s="328"/>
      <c r="R43" s="149"/>
      <c r="S43" s="149"/>
      <c r="T43" s="149"/>
      <c r="U43" s="326"/>
      <c r="V43" s="68"/>
      <c r="W43" s="150" t="e">
        <f>CONCATENATE(IF(AND(E43="M",H43="M"),6.79,),IF(AND(E43="P",H43="P"),3.4,),IF(AND(E43="D",H43="D"),0,),IF(AND(E43="M",H43="P"),5.09,),IF(AND(E43="M",H43="D"),3.4,),IF(AND(E43="P",H43="M"),5.09,),IF(AND(E43="P",H43="D"),1.7,),IF(AND(E43="D",H43="M"),5.09,),IF(AND(E43="D",H43="P"),1.7,))+0</f>
        <v>#VALUE!</v>
      </c>
      <c r="X43" s="50"/>
      <c r="Y43" s="50"/>
      <c r="Z43" s="50"/>
      <c r="AA43" s="50"/>
      <c r="AB43" s="50"/>
      <c r="AC43" s="50"/>
      <c r="AD43" s="50"/>
      <c r="AE43" s="50"/>
      <c r="AF43" s="50"/>
      <c r="AG43" s="50"/>
      <c r="AH43" s="50"/>
      <c r="AI43" s="50"/>
      <c r="AJ43" s="50"/>
    </row>
    <row r="44" spans="1:36" ht="60" x14ac:dyDescent="0.25">
      <c r="A44" s="153">
        <v>23</v>
      </c>
      <c r="B44" s="141" t="s">
        <v>187</v>
      </c>
      <c r="C44" s="143" t="s">
        <v>188</v>
      </c>
      <c r="D44" s="100"/>
      <c r="E44" s="89"/>
      <c r="F44" s="71"/>
      <c r="G44" s="154"/>
      <c r="H44" s="89"/>
      <c r="I44" s="154"/>
      <c r="J44" s="182"/>
      <c r="K44" s="246"/>
      <c r="L44" s="199"/>
      <c r="M44" s="325"/>
      <c r="N44" s="184"/>
      <c r="O44" s="249"/>
      <c r="P44" s="199"/>
      <c r="Q44" s="329"/>
      <c r="R44" s="149"/>
      <c r="S44" s="149"/>
      <c r="T44" s="149"/>
      <c r="U44" s="332"/>
      <c r="V44" s="277"/>
      <c r="W44" s="150" t="e">
        <f>CONCATENATE(IF(AND(E44="M",H44="M"),6.79,),IF(AND(E44="P",H44="P"),3.4,),IF(AND(E44="D",H44="D"),0,),IF(AND(E44="M",H44="P"),5.09,),IF(AND(E44="M",H44="D"),3.4,),IF(AND(E44="P",H44="M"),5.09,),IF(AND(E44="P",H44="D"),1.7,),IF(AND(E44="D",H44="M"),5.09,),IF(AND(E44="D",H44="P"),1.7,))+0</f>
        <v>#VALUE!</v>
      </c>
      <c r="X44" s="50"/>
      <c r="Y44" s="50"/>
      <c r="Z44" s="50"/>
      <c r="AA44" s="50"/>
      <c r="AB44" s="50"/>
      <c r="AC44" s="50"/>
      <c r="AD44" s="50"/>
      <c r="AE44" s="50"/>
      <c r="AF44" s="50"/>
      <c r="AG44" s="50"/>
      <c r="AH44" s="50"/>
      <c r="AI44" s="50"/>
      <c r="AJ44" s="50"/>
    </row>
    <row r="45" spans="1:36" ht="60" x14ac:dyDescent="0.25">
      <c r="A45" s="153">
        <v>24</v>
      </c>
      <c r="B45" s="141" t="s">
        <v>189</v>
      </c>
      <c r="C45" s="143" t="s">
        <v>190</v>
      </c>
      <c r="D45" s="100"/>
      <c r="E45" s="89"/>
      <c r="F45" s="71"/>
      <c r="G45" s="154"/>
      <c r="H45" s="89"/>
      <c r="I45" s="154"/>
      <c r="J45" s="238"/>
      <c r="K45" s="247"/>
      <c r="L45" s="69"/>
      <c r="M45" s="330"/>
      <c r="N45" s="156"/>
      <c r="O45" s="250"/>
      <c r="P45" s="69"/>
      <c r="Q45" s="331"/>
      <c r="R45" s="149"/>
      <c r="S45" s="149"/>
      <c r="T45" s="149"/>
      <c r="U45" s="327"/>
      <c r="V45" s="74"/>
      <c r="W45" s="150" t="e">
        <f>CONCATENATE(IF(AND(E45="M",H45="M"),6.79,),IF(AND(E45="P",H45="P"),3.4,),IF(AND(E45="D",H45="D"),0,),IF(AND(E45="M",H45="P"),5.09,),IF(AND(E45="M",H45="D"),3.4,),IF(AND(E45="P",H45="M"),5.09,),IF(AND(E45="P",H45="D"),1.7,),IF(AND(E45="D",H45="M"),5.09,),IF(AND(E45="D",H45="P"),1.7,))+0</f>
        <v>#VALUE!</v>
      </c>
      <c r="X45" s="50"/>
      <c r="Y45" s="50"/>
      <c r="Z45" s="50"/>
      <c r="AA45" s="50"/>
      <c r="AB45" s="50"/>
      <c r="AC45" s="50"/>
      <c r="AD45" s="50"/>
      <c r="AE45" s="50"/>
      <c r="AF45" s="50"/>
      <c r="AG45" s="50"/>
      <c r="AH45" s="50"/>
      <c r="AI45" s="50"/>
      <c r="AJ45" s="50"/>
    </row>
    <row r="46" spans="1:36" x14ac:dyDescent="0.25">
      <c r="A46" s="200"/>
      <c r="B46" s="200"/>
      <c r="C46" s="201"/>
      <c r="D46" s="202"/>
      <c r="E46" s="202"/>
      <c r="F46" s="203"/>
      <c r="G46" s="202"/>
      <c r="H46" s="202"/>
      <c r="I46" s="202"/>
      <c r="J46" s="202"/>
      <c r="K46" s="202"/>
      <c r="L46" s="202"/>
      <c r="M46" s="202"/>
      <c r="N46" s="202"/>
      <c r="O46" s="202"/>
      <c r="P46" s="202"/>
      <c r="Q46" s="202"/>
      <c r="R46" s="202"/>
      <c r="S46" s="202"/>
      <c r="T46" s="202"/>
      <c r="U46" s="202"/>
      <c r="V46" s="202"/>
      <c r="W46" s="50"/>
      <c r="X46" s="98">
        <f>SUM(AB9:AB16,AE9:AE16)</f>
        <v>0</v>
      </c>
      <c r="Y46" s="204" t="s">
        <v>224</v>
      </c>
      <c r="Z46" s="205"/>
      <c r="AA46" s="50"/>
      <c r="AB46" s="50"/>
      <c r="AC46" s="50"/>
      <c r="AD46" s="50"/>
      <c r="AE46" s="50"/>
      <c r="AF46" s="50"/>
      <c r="AG46" s="50"/>
      <c r="AH46" s="50"/>
      <c r="AI46" s="50"/>
      <c r="AJ46" s="50"/>
    </row>
    <row r="47" spans="1:36" x14ac:dyDescent="0.25">
      <c r="A47" s="200"/>
      <c r="B47" s="200"/>
      <c r="C47" s="201"/>
      <c r="D47" s="202"/>
      <c r="E47" s="206"/>
      <c r="F47" s="203"/>
      <c r="G47" s="207"/>
      <c r="H47" s="206"/>
      <c r="I47" s="207"/>
      <c r="J47" s="207"/>
      <c r="K47" s="207"/>
      <c r="L47" s="206"/>
      <c r="M47" s="207"/>
      <c r="N47" s="207"/>
      <c r="O47" s="207"/>
      <c r="P47" s="206"/>
      <c r="Q47" s="207"/>
      <c r="R47" s="202"/>
      <c r="S47" s="202"/>
      <c r="T47" s="202"/>
      <c r="U47" s="202"/>
      <c r="V47" s="202"/>
      <c r="W47" s="150" t="e">
        <f>SUM(W9:W45)</f>
        <v>#VALUE!</v>
      </c>
      <c r="X47" s="98">
        <f>X46*10.1875</f>
        <v>0</v>
      </c>
      <c r="Y47" s="208" t="s">
        <v>193</v>
      </c>
      <c r="Z47" s="209"/>
      <c r="AA47" s="50"/>
      <c r="AB47" s="50"/>
      <c r="AC47" s="50"/>
      <c r="AD47" s="50"/>
      <c r="AE47" s="50"/>
      <c r="AF47" s="50"/>
      <c r="AG47" s="50"/>
      <c r="AH47" s="50"/>
      <c r="AI47" s="50"/>
      <c r="AJ47" s="50"/>
    </row>
    <row r="48" spans="1:36" ht="63" customHeight="1" x14ac:dyDescent="0.25">
      <c r="A48" s="210"/>
      <c r="B48" s="210"/>
      <c r="C48" s="211"/>
      <c r="D48" s="109"/>
      <c r="E48" s="109"/>
      <c r="F48" s="109"/>
      <c r="G48" s="109"/>
      <c r="H48" s="109"/>
      <c r="I48" s="109"/>
      <c r="J48" s="109"/>
      <c r="K48" s="109"/>
      <c r="L48" s="109"/>
      <c r="M48" s="109"/>
      <c r="N48" s="109"/>
      <c r="O48" s="109"/>
      <c r="P48" s="109"/>
      <c r="Q48" s="109"/>
      <c r="R48" s="50"/>
      <c r="S48" s="50"/>
      <c r="T48" s="50"/>
      <c r="U48" s="50"/>
      <c r="V48" s="50"/>
      <c r="W48" s="109"/>
      <c r="X48" s="50"/>
      <c r="Y48" s="50"/>
      <c r="Z48" s="50"/>
      <c r="AA48" s="50"/>
      <c r="AB48" s="50"/>
      <c r="AC48" s="50"/>
      <c r="AD48" s="50"/>
      <c r="AE48" s="50"/>
      <c r="AF48" s="50"/>
      <c r="AG48" s="50"/>
      <c r="AH48" s="50"/>
      <c r="AI48" s="50"/>
      <c r="AJ48" s="50"/>
    </row>
    <row r="49" spans="1:36" ht="88.5" customHeight="1" x14ac:dyDescent="0.25">
      <c r="A49" s="212" t="s">
        <v>21</v>
      </c>
      <c r="B49" s="213"/>
      <c r="C49" s="213"/>
      <c r="D49" s="213"/>
      <c r="E49" s="213"/>
      <c r="F49" s="213"/>
      <c r="G49" s="213"/>
      <c r="H49" s="213"/>
      <c r="I49" s="213"/>
      <c r="J49" s="213"/>
      <c r="K49" s="213"/>
      <c r="L49" s="213"/>
      <c r="M49" s="213"/>
      <c r="N49" s="213"/>
      <c r="O49" s="213"/>
      <c r="P49" s="213"/>
      <c r="Q49" s="213"/>
      <c r="R49" s="213"/>
      <c r="S49" s="214"/>
      <c r="T49" s="214"/>
      <c r="U49" s="50"/>
      <c r="V49" s="50"/>
      <c r="W49" s="50"/>
      <c r="X49" s="50"/>
      <c r="Y49" s="50"/>
      <c r="Z49" s="50"/>
      <c r="AA49" s="50"/>
      <c r="AB49" s="50"/>
      <c r="AC49" s="50"/>
      <c r="AD49" s="50"/>
      <c r="AE49" s="50"/>
      <c r="AF49" s="50"/>
      <c r="AG49" s="50"/>
      <c r="AH49" s="50"/>
      <c r="AI49" s="50"/>
      <c r="AJ49" s="50"/>
    </row>
    <row r="50" spans="1:36" ht="36.75" customHeight="1" x14ac:dyDescent="0.25">
      <c r="A50" s="215" t="s">
        <v>9</v>
      </c>
      <c r="B50" s="215"/>
      <c r="C50" s="53" t="s">
        <v>61</v>
      </c>
      <c r="D50" s="54" t="s">
        <v>120</v>
      </c>
      <c r="E50" s="316" t="s">
        <v>121</v>
      </c>
      <c r="F50" s="318"/>
      <c r="G50" s="54" t="s">
        <v>122</v>
      </c>
      <c r="H50" s="316" t="s">
        <v>123</v>
      </c>
      <c r="I50" s="318"/>
      <c r="J50" s="316" t="s">
        <v>124</v>
      </c>
      <c r="K50" s="318"/>
      <c r="L50" s="316" t="s">
        <v>125</v>
      </c>
      <c r="M50" s="318"/>
      <c r="N50" s="316" t="s">
        <v>126</v>
      </c>
      <c r="O50" s="318"/>
      <c r="P50" s="316" t="s">
        <v>127</v>
      </c>
      <c r="Q50" s="318"/>
      <c r="R50" s="54" t="s">
        <v>59</v>
      </c>
      <c r="S50" s="350" t="s">
        <v>107</v>
      </c>
      <c r="T50" s="350"/>
      <c r="U50" s="50"/>
      <c r="V50" s="50"/>
      <c r="W50" s="50"/>
      <c r="X50" s="50"/>
      <c r="Y50" s="50"/>
      <c r="Z50" s="50"/>
      <c r="AA50" s="50"/>
      <c r="AB50" s="50"/>
      <c r="AC50" s="50"/>
      <c r="AD50" s="50"/>
      <c r="AE50" s="50"/>
      <c r="AF50" s="50"/>
      <c r="AG50" s="50"/>
      <c r="AH50" s="50"/>
      <c r="AI50" s="50"/>
      <c r="AJ50" s="50"/>
    </row>
    <row r="51" spans="1:36" ht="45.75" x14ac:dyDescent="0.25">
      <c r="A51" s="153">
        <v>25</v>
      </c>
      <c r="B51" s="216"/>
      <c r="C51" s="143" t="s">
        <v>60</v>
      </c>
      <c r="D51" s="217"/>
      <c r="E51" s="345"/>
      <c r="F51" s="346"/>
      <c r="G51" s="72"/>
      <c r="H51" s="347"/>
      <c r="I51" s="348"/>
      <c r="J51" s="334"/>
      <c r="K51" s="335"/>
      <c r="L51" s="334"/>
      <c r="M51" s="335"/>
      <c r="N51" s="338"/>
      <c r="O51" s="339"/>
      <c r="P51" s="338"/>
      <c r="Q51" s="339"/>
      <c r="R51" s="89"/>
      <c r="S51" s="333"/>
      <c r="T51" s="333"/>
      <c r="U51" s="50"/>
      <c r="V51" s="50"/>
      <c r="W51" s="50"/>
      <c r="X51" s="50" t="b">
        <f>IF(R51="M",20.5,IF(R51="P",10.25,IF(R51="D",0)))</f>
        <v>0</v>
      </c>
      <c r="Y51" s="50"/>
      <c r="Z51" s="50"/>
      <c r="AA51" s="50"/>
      <c r="AB51" s="50"/>
      <c r="AC51" s="50"/>
      <c r="AD51" s="50"/>
      <c r="AE51" s="50"/>
      <c r="AF51" s="50"/>
      <c r="AG51" s="50"/>
      <c r="AH51" s="50"/>
      <c r="AI51" s="50"/>
      <c r="AJ51" s="50"/>
    </row>
    <row r="52" spans="1:36" ht="30.75" x14ac:dyDescent="0.25">
      <c r="A52" s="153">
        <v>26</v>
      </c>
      <c r="B52" s="216"/>
      <c r="C52" s="143" t="s">
        <v>100</v>
      </c>
      <c r="D52" s="217"/>
      <c r="E52" s="345"/>
      <c r="F52" s="346"/>
      <c r="G52" s="72"/>
      <c r="H52" s="347"/>
      <c r="I52" s="348"/>
      <c r="J52" s="334"/>
      <c r="K52" s="335"/>
      <c r="L52" s="334"/>
      <c r="M52" s="335"/>
      <c r="N52" s="336"/>
      <c r="O52" s="337"/>
      <c r="P52" s="338"/>
      <c r="Q52" s="339"/>
      <c r="R52" s="89"/>
      <c r="S52" s="333"/>
      <c r="T52" s="333"/>
      <c r="U52" s="50"/>
      <c r="V52" s="50"/>
      <c r="W52" s="50"/>
      <c r="X52" s="50" t="b">
        <f>IF(R52="M",20.5,IF(R52="P",10.25,IF(R52="D",0)))</f>
        <v>0</v>
      </c>
      <c r="Y52" s="50"/>
      <c r="Z52" s="50"/>
      <c r="AA52" s="50"/>
      <c r="AB52" s="50"/>
      <c r="AC52" s="50"/>
      <c r="AD52" s="50"/>
      <c r="AE52" s="50"/>
      <c r="AF52" s="50"/>
      <c r="AG52" s="50"/>
      <c r="AH52" s="50"/>
      <c r="AI52" s="50"/>
      <c r="AJ52" s="50"/>
    </row>
    <row r="53" spans="1:36" ht="45.75" x14ac:dyDescent="0.25">
      <c r="A53" s="153">
        <v>27</v>
      </c>
      <c r="B53" s="216"/>
      <c r="C53" s="143" t="s">
        <v>3</v>
      </c>
      <c r="D53" s="217"/>
      <c r="E53" s="345"/>
      <c r="F53" s="346"/>
      <c r="G53" s="72"/>
      <c r="H53" s="347"/>
      <c r="I53" s="348"/>
      <c r="J53" s="334"/>
      <c r="K53" s="335"/>
      <c r="L53" s="334"/>
      <c r="M53" s="335"/>
      <c r="N53" s="338"/>
      <c r="O53" s="339"/>
      <c r="P53" s="338"/>
      <c r="Q53" s="339"/>
      <c r="R53" s="89"/>
      <c r="S53" s="333"/>
      <c r="T53" s="333"/>
      <c r="U53" s="50"/>
      <c r="V53" s="50"/>
      <c r="W53" s="50"/>
      <c r="X53" s="50" t="b">
        <f>IF(R53="M",20.5,IF(R53="P",10.25,IF(R53="D",0)))</f>
        <v>0</v>
      </c>
      <c r="Y53" s="50"/>
      <c r="Z53" s="50"/>
      <c r="AA53" s="50"/>
      <c r="AB53" s="50"/>
      <c r="AC53" s="50"/>
      <c r="AD53" s="50"/>
      <c r="AE53" s="50"/>
      <c r="AF53" s="50"/>
      <c r="AG53" s="50"/>
      <c r="AH53" s="50"/>
      <c r="AI53" s="50"/>
      <c r="AJ53" s="50"/>
    </row>
    <row r="54" spans="1:36" ht="30.75" x14ac:dyDescent="0.25">
      <c r="A54" s="153">
        <v>28</v>
      </c>
      <c r="B54" s="216"/>
      <c r="C54" s="143" t="s">
        <v>101</v>
      </c>
      <c r="D54" s="217"/>
      <c r="E54" s="345"/>
      <c r="F54" s="346"/>
      <c r="G54" s="72"/>
      <c r="H54" s="347"/>
      <c r="I54" s="348"/>
      <c r="J54" s="334"/>
      <c r="K54" s="335"/>
      <c r="L54" s="334"/>
      <c r="M54" s="335"/>
      <c r="N54" s="338"/>
      <c r="O54" s="339"/>
      <c r="P54" s="338"/>
      <c r="Q54" s="339"/>
      <c r="R54" s="89"/>
      <c r="S54" s="333"/>
      <c r="T54" s="333"/>
      <c r="U54" s="50"/>
      <c r="V54" s="50"/>
      <c r="W54" s="50"/>
      <c r="X54" s="50" t="b">
        <f>IF(R54="M",20.5,IF(R54="P",10.25,IF(R54="D",0)))</f>
        <v>0</v>
      </c>
      <c r="Y54" s="50"/>
      <c r="Z54" s="50"/>
      <c r="AA54" s="50"/>
      <c r="AB54" s="50"/>
      <c r="AC54" s="50"/>
      <c r="AD54" s="50"/>
      <c r="AE54" s="50"/>
      <c r="AF54" s="50"/>
      <c r="AG54" s="50"/>
      <c r="AH54" s="50"/>
      <c r="AI54" s="50"/>
      <c r="AJ54" s="50"/>
    </row>
    <row r="55" spans="1:36" x14ac:dyDescent="0.25">
      <c r="A55" s="218"/>
      <c r="B55" s="219"/>
      <c r="C55" s="220"/>
      <c r="D55" s="125"/>
      <c r="E55" s="125"/>
      <c r="F55" s="125"/>
      <c r="G55" s="125"/>
      <c r="H55" s="125"/>
      <c r="I55" s="125"/>
      <c r="J55" s="198"/>
      <c r="K55" s="198"/>
      <c r="L55" s="198"/>
      <c r="M55" s="198"/>
      <c r="N55" s="198"/>
      <c r="O55" s="198"/>
      <c r="P55" s="198"/>
      <c r="Q55" s="198"/>
      <c r="R55" s="125"/>
      <c r="S55" s="340"/>
      <c r="T55" s="340"/>
      <c r="U55" s="50"/>
      <c r="V55" s="50"/>
      <c r="W55" s="50"/>
      <c r="X55" s="50"/>
      <c r="Y55" s="50"/>
      <c r="Z55" s="50"/>
      <c r="AA55" s="50"/>
      <c r="AB55" s="50"/>
      <c r="AC55" s="50"/>
      <c r="AD55" s="50"/>
      <c r="AE55" s="50"/>
      <c r="AF55" s="50"/>
      <c r="AG55" s="50"/>
      <c r="AH55" s="50"/>
      <c r="AI55" s="50"/>
      <c r="AJ55" s="50"/>
    </row>
    <row r="56" spans="1:36" x14ac:dyDescent="0.25">
      <c r="A56" s="200"/>
      <c r="B56" s="200"/>
      <c r="C56" s="201"/>
      <c r="D56" s="341"/>
      <c r="E56" s="342"/>
      <c r="F56" s="342"/>
      <c r="G56" s="343"/>
      <c r="H56" s="344"/>
      <c r="I56" s="344"/>
      <c r="J56" s="204"/>
      <c r="K56" s="221"/>
      <c r="L56" s="221"/>
      <c r="M56" s="221"/>
      <c r="N56" s="221"/>
      <c r="O56" s="221"/>
      <c r="P56" s="221"/>
      <c r="Q56" s="221"/>
      <c r="R56" s="222"/>
      <c r="S56" s="223"/>
      <c r="T56" s="224"/>
      <c r="U56" s="50"/>
      <c r="V56" s="50"/>
      <c r="W56" s="50"/>
      <c r="X56" s="225" t="s">
        <v>206</v>
      </c>
      <c r="Y56" s="225"/>
      <c r="Z56" s="50"/>
      <c r="AA56" s="50"/>
      <c r="AB56" s="50"/>
      <c r="AC56" s="50"/>
      <c r="AD56" s="50"/>
      <c r="AE56" s="50"/>
      <c r="AF56" s="50"/>
      <c r="AG56" s="50"/>
      <c r="AH56" s="50"/>
      <c r="AI56" s="50"/>
      <c r="AJ56" s="50"/>
    </row>
    <row r="57" spans="1:36" x14ac:dyDescent="0.25">
      <c r="A57" s="200"/>
      <c r="B57" s="200"/>
      <c r="C57" s="226"/>
      <c r="D57" s="343"/>
      <c r="E57" s="344"/>
      <c r="F57" s="344"/>
      <c r="G57" s="343"/>
      <c r="H57" s="344"/>
      <c r="I57" s="344"/>
      <c r="J57" s="227"/>
      <c r="K57" s="228"/>
      <c r="L57" s="228"/>
      <c r="M57" s="228"/>
      <c r="N57" s="228"/>
      <c r="O57" s="228"/>
      <c r="P57" s="228"/>
      <c r="Q57" s="228"/>
      <c r="R57" s="229"/>
      <c r="S57" s="230"/>
      <c r="T57" s="231"/>
      <c r="U57" s="50"/>
      <c r="V57" s="50"/>
      <c r="W57" s="50"/>
      <c r="X57" s="232">
        <f>SUM(X51:X54)</f>
        <v>0</v>
      </c>
      <c r="Y57" s="50"/>
      <c r="Z57" s="50"/>
      <c r="AA57" s="50"/>
      <c r="AB57" s="50"/>
      <c r="AC57" s="50"/>
      <c r="AD57" s="50"/>
      <c r="AE57" s="50"/>
      <c r="AF57" s="50"/>
      <c r="AG57" s="50"/>
      <c r="AH57" s="50"/>
      <c r="AI57" s="50"/>
      <c r="AJ57" s="50"/>
    </row>
    <row r="58" spans="1:36" x14ac:dyDescent="0.25">
      <c r="A58" s="233"/>
      <c r="B58" s="233"/>
      <c r="C58" s="234"/>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36" x14ac:dyDescent="0.25">
      <c r="A59" s="233"/>
      <c r="B59" s="233"/>
      <c r="C59" s="234"/>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36" x14ac:dyDescent="0.25">
      <c r="A60" s="233"/>
      <c r="B60" s="233"/>
      <c r="C60" s="234"/>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6" hidden="1" x14ac:dyDescent="0.25">
      <c r="A61" s="235"/>
      <c r="B61" s="91"/>
      <c r="C61" s="66"/>
      <c r="D61" s="66"/>
      <c r="E61" s="66"/>
      <c r="F61" s="67"/>
      <c r="G61" s="67"/>
      <c r="H61" s="236"/>
      <c r="I61" s="97" t="s">
        <v>192</v>
      </c>
      <c r="J61" s="237" t="e">
        <f>W47</f>
        <v>#VALUE!</v>
      </c>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36" hidden="1" x14ac:dyDescent="0.25">
      <c r="A62" s="235"/>
      <c r="B62" s="91"/>
      <c r="C62" s="66"/>
      <c r="D62" s="66"/>
      <c r="E62" s="66"/>
      <c r="F62" s="67"/>
      <c r="G62" s="67"/>
      <c r="H62" s="236"/>
      <c r="I62" s="97" t="s">
        <v>193</v>
      </c>
      <c r="J62" s="237">
        <f>X47</f>
        <v>0</v>
      </c>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36" hidden="1" x14ac:dyDescent="0.25">
      <c r="A63" s="235"/>
      <c r="B63" s="91"/>
      <c r="C63" s="66"/>
      <c r="D63" s="66"/>
      <c r="E63" s="66"/>
      <c r="F63" s="67"/>
      <c r="G63" s="67"/>
      <c r="H63" s="236"/>
      <c r="I63" s="97" t="s">
        <v>206</v>
      </c>
      <c r="J63" s="237">
        <f>X57</f>
        <v>0</v>
      </c>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36" hidden="1" x14ac:dyDescent="0.25">
      <c r="A64" s="235"/>
      <c r="B64" s="91"/>
      <c r="C64" s="66"/>
      <c r="D64" s="66"/>
      <c r="E64" s="66"/>
      <c r="F64" s="67"/>
      <c r="G64" s="67"/>
      <c r="H64" s="236"/>
      <c r="I64" s="97" t="s">
        <v>207</v>
      </c>
      <c r="J64" s="237" t="e">
        <f>SUM(J61:J63)</f>
        <v>#VALUE!</v>
      </c>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36" x14ac:dyDescent="0.25">
      <c r="A65" s="233"/>
      <c r="B65" s="233"/>
      <c r="C65" s="234"/>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row>
    <row r="66" spans="1:36" x14ac:dyDescent="0.25">
      <c r="A66" s="233"/>
      <c r="B66" s="233"/>
      <c r="C66" s="234"/>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row>
    <row r="67" spans="1:36" x14ac:dyDescent="0.25">
      <c r="A67" s="233"/>
      <c r="B67" s="233"/>
      <c r="C67" s="234"/>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row>
    <row r="68" spans="1:36" x14ac:dyDescent="0.25">
      <c r="A68" s="233"/>
      <c r="B68" s="233"/>
      <c r="C68" s="234"/>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row>
    <row r="69" spans="1:36" x14ac:dyDescent="0.25">
      <c r="A69" s="233"/>
      <c r="B69" s="233"/>
      <c r="C69" s="234"/>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row>
    <row r="70" spans="1:36" x14ac:dyDescent="0.25">
      <c r="A70" s="233"/>
      <c r="B70" s="233"/>
      <c r="C70" s="234"/>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row>
    <row r="71" spans="1:36" x14ac:dyDescent="0.25">
      <c r="A71" s="233"/>
      <c r="B71" s="233"/>
      <c r="C71" s="234"/>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row>
    <row r="72" spans="1:36" x14ac:dyDescent="0.25">
      <c r="A72" s="233"/>
      <c r="B72" s="233"/>
      <c r="C72" s="234"/>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row>
    <row r="73" spans="1:36" x14ac:dyDescent="0.25">
      <c r="A73" s="233"/>
      <c r="B73" s="233"/>
      <c r="C73" s="234"/>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row>
    <row r="74" spans="1:36" x14ac:dyDescent="0.25">
      <c r="A74" s="233"/>
      <c r="B74" s="233"/>
      <c r="C74" s="234"/>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row>
    <row r="75" spans="1:36" x14ac:dyDescent="0.25">
      <c r="A75" s="233"/>
      <c r="B75" s="233"/>
      <c r="C75" s="234"/>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row>
  </sheetData>
  <mergeCells count="72">
    <mergeCell ref="R6:V6"/>
    <mergeCell ref="Z7:AE7"/>
    <mergeCell ref="H50:I50"/>
    <mergeCell ref="E50:F50"/>
    <mergeCell ref="P50:Q50"/>
    <mergeCell ref="M43:M45"/>
    <mergeCell ref="N50:O50"/>
    <mergeCell ref="Q43:Q45"/>
    <mergeCell ref="L50:M50"/>
    <mergeCell ref="U43:U45"/>
    <mergeCell ref="J50:K50"/>
    <mergeCell ref="M30:M32"/>
    <mergeCell ref="S50:T50"/>
    <mergeCell ref="U18:U19"/>
    <mergeCell ref="M24:M28"/>
    <mergeCell ref="U24:U28"/>
    <mergeCell ref="Q18:Q19"/>
    <mergeCell ref="E54:F54"/>
    <mergeCell ref="H51:I51"/>
    <mergeCell ref="H52:I52"/>
    <mergeCell ref="H53:I53"/>
    <mergeCell ref="H54:I54"/>
    <mergeCell ref="E51:F51"/>
    <mergeCell ref="E52:F52"/>
    <mergeCell ref="E53:F53"/>
    <mergeCell ref="Q24:Q28"/>
    <mergeCell ref="M18:M19"/>
    <mergeCell ref="S55:T55"/>
    <mergeCell ref="D56:F56"/>
    <mergeCell ref="G56:I56"/>
    <mergeCell ref="D57:F57"/>
    <mergeCell ref="G57:I57"/>
    <mergeCell ref="S53:T53"/>
    <mergeCell ref="J54:K54"/>
    <mergeCell ref="N54:O54"/>
    <mergeCell ref="P54:Q54"/>
    <mergeCell ref="S54:T54"/>
    <mergeCell ref="J53:K53"/>
    <mergeCell ref="N53:O53"/>
    <mergeCell ref="P53:Q53"/>
    <mergeCell ref="L53:M53"/>
    <mergeCell ref="L54:M54"/>
    <mergeCell ref="S51:T51"/>
    <mergeCell ref="J52:K52"/>
    <mergeCell ref="N52:O52"/>
    <mergeCell ref="P52:Q52"/>
    <mergeCell ref="S52:T52"/>
    <mergeCell ref="L51:M51"/>
    <mergeCell ref="L52:M52"/>
    <mergeCell ref="J51:K51"/>
    <mergeCell ref="N51:O51"/>
    <mergeCell ref="P51:Q51"/>
    <mergeCell ref="U30:U32"/>
    <mergeCell ref="M35:M36"/>
    <mergeCell ref="U35:U36"/>
    <mergeCell ref="Q30:Q32"/>
    <mergeCell ref="Q35:Q36"/>
    <mergeCell ref="M15:M16"/>
    <mergeCell ref="U15:U16"/>
    <mergeCell ref="Q12:Q13"/>
    <mergeCell ref="Q15:Q16"/>
    <mergeCell ref="M12:M13"/>
    <mergeCell ref="C8:D8"/>
    <mergeCell ref="M9:M10"/>
    <mergeCell ref="U9:U10"/>
    <mergeCell ref="Q9:Q10"/>
    <mergeCell ref="U12:U13"/>
    <mergeCell ref="J6:Q6"/>
    <mergeCell ref="C4:M4"/>
    <mergeCell ref="C1:M1"/>
    <mergeCell ref="C2:Q2"/>
    <mergeCell ref="C3:Q3"/>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R51:R54 E12:E13 E15:E16 E18:E19 E43:E45 E40 E38 E35:E36 E30:E32 E24:E28 E22 E9:E10 H12:H13 H43:H45 H40 H38 H35:H36 H30:H32 H24:H28 H22 H18:H19 H15:H16 H9:H10</xm:sqref>
        </x14:dataValidation>
        <x14:dataValidation type="list" allowBlank="1" showInputMessage="1" showErrorMessage="1">
          <x14:formula1>
            <xm:f>Scores!$D$1:$D$2</xm:f>
          </x14:formula1>
          <xm:sqref>L10 L16 L19 L22 L28 L32 L45 L40 L38 L36 L13 P10 P16 P19 P22 P28 P32 P45 P40 P38 P36 P13</xm:sqref>
        </x14:dataValidation>
        <x14:dataValidation type="list" allowBlank="1" showInputMessage="1" showErrorMessage="1">
          <x14:formula1>
            <xm:f>Scores!$G$1:$G$8</xm:f>
          </x14:formula1>
          <xm:sqref>J10 J45 J40 J38 J36 J32 J28 J22 J19 J16 J13 N10 N13 N16 N19 N22 N28 N32 N45 N40 N38 N36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M14"/>
    </sheetView>
  </sheetViews>
  <sheetFormatPr defaultRowHeight="15" x14ac:dyDescent="0.25"/>
  <cols>
    <col min="1" max="1" width="9.140625" customWidth="1"/>
  </cols>
  <sheetData>
    <row r="1" spans="1:13" ht="20.25" x14ac:dyDescent="0.25">
      <c r="A1" s="240" t="s">
        <v>218</v>
      </c>
      <c r="B1" s="50"/>
      <c r="C1" s="50"/>
      <c r="D1" s="50"/>
      <c r="E1" s="50"/>
      <c r="F1" s="50"/>
      <c r="G1" s="50"/>
      <c r="H1" s="50"/>
      <c r="I1" s="50"/>
      <c r="J1" s="50"/>
      <c r="K1" s="50"/>
      <c r="L1" s="50"/>
      <c r="M1" s="50"/>
    </row>
    <row r="2" spans="1:13" s="44" customFormat="1" ht="18" x14ac:dyDescent="0.25">
      <c r="A2" s="241">
        <v>1</v>
      </c>
      <c r="B2" s="242" t="s">
        <v>210</v>
      </c>
      <c r="C2" s="243"/>
      <c r="D2" s="243"/>
      <c r="E2" s="243"/>
      <c r="F2" s="243"/>
      <c r="G2" s="243"/>
      <c r="H2" s="243"/>
      <c r="I2" s="243"/>
      <c r="J2" s="243"/>
      <c r="K2" s="243"/>
      <c r="L2" s="243"/>
      <c r="M2" s="243"/>
    </row>
    <row r="3" spans="1:13" s="44" customFormat="1" ht="18" x14ac:dyDescent="0.25">
      <c r="A3" s="241">
        <v>2</v>
      </c>
      <c r="B3" s="242" t="s">
        <v>211</v>
      </c>
      <c r="C3" s="243"/>
      <c r="D3" s="243"/>
      <c r="E3" s="243"/>
      <c r="F3" s="243"/>
      <c r="G3" s="243"/>
      <c r="H3" s="243"/>
      <c r="I3" s="243"/>
      <c r="J3" s="243"/>
      <c r="K3" s="243"/>
      <c r="L3" s="243"/>
      <c r="M3" s="243"/>
    </row>
    <row r="4" spans="1:13" s="44" customFormat="1" ht="18" x14ac:dyDescent="0.25">
      <c r="A4" s="241">
        <v>3</v>
      </c>
      <c r="B4" s="242" t="s">
        <v>212</v>
      </c>
      <c r="C4" s="243"/>
      <c r="D4" s="243"/>
      <c r="E4" s="243"/>
      <c r="F4" s="243"/>
      <c r="G4" s="243"/>
      <c r="H4" s="243"/>
      <c r="I4" s="243"/>
      <c r="J4" s="243"/>
      <c r="K4" s="243"/>
      <c r="L4" s="243"/>
      <c r="M4" s="243"/>
    </row>
    <row r="5" spans="1:13" s="44" customFormat="1" ht="18" x14ac:dyDescent="0.25">
      <c r="A5" s="241">
        <v>4</v>
      </c>
      <c r="B5" s="242" t="s">
        <v>213</v>
      </c>
      <c r="C5" s="243"/>
      <c r="D5" s="243"/>
      <c r="E5" s="243"/>
      <c r="F5" s="243"/>
      <c r="G5" s="243"/>
      <c r="H5" s="243"/>
      <c r="I5" s="243"/>
      <c r="J5" s="243"/>
      <c r="K5" s="243"/>
      <c r="L5" s="243"/>
      <c r="M5" s="243"/>
    </row>
    <row r="6" spans="1:13" s="44" customFormat="1" ht="18" x14ac:dyDescent="0.25">
      <c r="A6" s="241">
        <v>5</v>
      </c>
      <c r="B6" s="242" t="s">
        <v>214</v>
      </c>
      <c r="C6" s="243"/>
      <c r="D6" s="243"/>
      <c r="E6" s="243"/>
      <c r="F6" s="243"/>
      <c r="G6" s="243"/>
      <c r="H6" s="243"/>
      <c r="I6" s="243"/>
      <c r="J6" s="243"/>
      <c r="K6" s="243"/>
      <c r="L6" s="243"/>
      <c r="M6" s="243"/>
    </row>
    <row r="7" spans="1:13" s="44" customFormat="1" ht="18" x14ac:dyDescent="0.25">
      <c r="A7" s="241">
        <v>6</v>
      </c>
      <c r="B7" s="242" t="s">
        <v>215</v>
      </c>
      <c r="C7" s="243"/>
      <c r="D7" s="243"/>
      <c r="E7" s="243"/>
      <c r="F7" s="243"/>
      <c r="G7" s="243"/>
      <c r="H7" s="243"/>
      <c r="I7" s="243"/>
      <c r="J7" s="243"/>
      <c r="K7" s="243"/>
      <c r="L7" s="243"/>
      <c r="M7" s="243"/>
    </row>
    <row r="8" spans="1:13" s="44" customFormat="1" ht="18" x14ac:dyDescent="0.25">
      <c r="A8" s="241">
        <v>7</v>
      </c>
      <c r="B8" s="242" t="s">
        <v>216</v>
      </c>
      <c r="C8" s="243"/>
      <c r="D8" s="243"/>
      <c r="E8" s="243"/>
      <c r="F8" s="243"/>
      <c r="G8" s="243"/>
      <c r="H8" s="243"/>
      <c r="I8" s="243"/>
      <c r="J8" s="243"/>
      <c r="K8" s="243"/>
      <c r="L8" s="243"/>
      <c r="M8" s="243"/>
    </row>
    <row r="9" spans="1:13" s="44" customFormat="1" ht="18" x14ac:dyDescent="0.25">
      <c r="A9" s="241">
        <v>8</v>
      </c>
      <c r="B9" s="242" t="s">
        <v>217</v>
      </c>
      <c r="C9" s="243"/>
      <c r="D9" s="243"/>
      <c r="E9" s="243"/>
      <c r="F9" s="243"/>
      <c r="G9" s="243"/>
      <c r="H9" s="243"/>
      <c r="I9" s="243"/>
      <c r="J9" s="243"/>
      <c r="K9" s="243"/>
      <c r="L9" s="243"/>
      <c r="M9" s="243"/>
    </row>
    <row r="10" spans="1:13" x14ac:dyDescent="0.25">
      <c r="A10" s="50"/>
      <c r="B10" s="50"/>
      <c r="C10" s="50"/>
      <c r="D10" s="50"/>
      <c r="E10" s="50"/>
      <c r="F10" s="50"/>
      <c r="G10" s="50"/>
      <c r="H10" s="50"/>
      <c r="I10" s="50"/>
      <c r="J10" s="50"/>
      <c r="K10" s="50"/>
      <c r="L10" s="50"/>
      <c r="M10" s="50"/>
    </row>
    <row r="11" spans="1:13" x14ac:dyDescent="0.25">
      <c r="A11" s="50"/>
      <c r="B11" s="50"/>
      <c r="C11" s="50"/>
      <c r="D11" s="50"/>
      <c r="E11" s="50"/>
      <c r="F11" s="50"/>
      <c r="G11" s="50"/>
      <c r="H11" s="50"/>
      <c r="I11" s="50"/>
      <c r="J11" s="50"/>
      <c r="K11" s="50"/>
      <c r="L11" s="50"/>
      <c r="M11" s="50"/>
    </row>
    <row r="12" spans="1:13" x14ac:dyDescent="0.25">
      <c r="A12" s="50"/>
      <c r="B12" s="50"/>
      <c r="C12" s="50"/>
      <c r="D12" s="50"/>
      <c r="E12" s="50"/>
      <c r="F12" s="50"/>
      <c r="G12" s="50"/>
      <c r="H12" s="50"/>
      <c r="I12" s="50"/>
      <c r="J12" s="50"/>
      <c r="K12" s="50"/>
      <c r="L12" s="50"/>
      <c r="M12" s="50"/>
    </row>
    <row r="13" spans="1:13" x14ac:dyDescent="0.25">
      <c r="A13" s="50"/>
      <c r="B13" s="50"/>
      <c r="C13" s="50"/>
      <c r="D13" s="50"/>
      <c r="E13" s="50"/>
      <c r="F13" s="50"/>
      <c r="G13" s="50"/>
      <c r="H13" s="50"/>
      <c r="I13" s="50"/>
      <c r="J13" s="50"/>
      <c r="K13" s="50"/>
      <c r="L13" s="50"/>
      <c r="M13" s="50"/>
    </row>
    <row r="14" spans="1:13" x14ac:dyDescent="0.25">
      <c r="A14" s="50"/>
      <c r="B14" s="50"/>
      <c r="C14" s="50"/>
      <c r="D14" s="50"/>
      <c r="E14" s="50"/>
      <c r="F14" s="50"/>
      <c r="G14" s="50"/>
      <c r="H14" s="50"/>
      <c r="I14" s="50"/>
      <c r="J14" s="50"/>
      <c r="K14" s="50"/>
      <c r="L14" s="50"/>
      <c r="M14" s="50"/>
    </row>
  </sheetData>
  <sheetProtection algorithmName="SHA-512" hashValue="rkLEDZuO4ILt2fnXVpe4UGXOUlqgIG1HwNAnVADZONz7kOwy96opHt/EWw49P/YKotCzvUayl6bH09MdmOnx7g==" saltValue="OGPU+vPecTK4XAJBhyXR0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50" t="s">
        <v>114</v>
      </c>
      <c r="B1" s="50"/>
      <c r="C1" s="50"/>
      <c r="D1" s="50" t="s">
        <v>114</v>
      </c>
      <c r="E1" s="50"/>
      <c r="F1" s="50" t="s">
        <v>219</v>
      </c>
      <c r="G1" s="50">
        <v>1</v>
      </c>
      <c r="H1" s="351" t="s">
        <v>102</v>
      </c>
      <c r="I1" s="50"/>
      <c r="J1" s="352"/>
      <c r="K1" s="352"/>
      <c r="L1" s="352"/>
    </row>
    <row r="2" spans="1:12" x14ac:dyDescent="0.25">
      <c r="A2" s="50" t="s">
        <v>115</v>
      </c>
      <c r="B2" s="50"/>
      <c r="C2" s="50"/>
      <c r="D2" s="50" t="s">
        <v>116</v>
      </c>
      <c r="E2" s="50"/>
      <c r="F2" s="50" t="s">
        <v>220</v>
      </c>
      <c r="G2" s="50">
        <v>2</v>
      </c>
      <c r="H2" s="351"/>
      <c r="I2" s="50"/>
      <c r="J2" s="244"/>
      <c r="K2" s="244"/>
      <c r="L2" s="244"/>
    </row>
    <row r="3" spans="1:12" x14ac:dyDescent="0.25">
      <c r="A3" s="50" t="s">
        <v>116</v>
      </c>
      <c r="B3" s="50"/>
      <c r="C3" s="50"/>
      <c r="D3" s="50"/>
      <c r="E3" s="50"/>
      <c r="F3" s="50"/>
      <c r="G3" s="50">
        <v>3</v>
      </c>
      <c r="H3" s="351"/>
      <c r="I3" s="50"/>
      <c r="J3" s="244"/>
      <c r="K3" s="244"/>
      <c r="L3" s="244"/>
    </row>
    <row r="4" spans="1:12" x14ac:dyDescent="0.25">
      <c r="A4" s="50"/>
      <c r="B4" s="50"/>
      <c r="C4" s="50"/>
      <c r="D4" s="50"/>
      <c r="E4" s="50"/>
      <c r="F4" s="50"/>
      <c r="G4" s="50">
        <v>4</v>
      </c>
      <c r="H4" s="351"/>
      <c r="I4" s="50"/>
      <c r="J4" s="244"/>
      <c r="K4" s="244"/>
      <c r="L4" s="244"/>
    </row>
    <row r="5" spans="1:12" x14ac:dyDescent="0.25">
      <c r="A5" s="50"/>
      <c r="B5" s="50"/>
      <c r="C5" s="50"/>
      <c r="D5" s="50"/>
      <c r="E5" s="50"/>
      <c r="F5" s="50"/>
      <c r="G5" s="50">
        <v>5</v>
      </c>
      <c r="H5" s="351"/>
      <c r="I5" s="50"/>
      <c r="J5" s="34"/>
      <c r="L5" s="1"/>
    </row>
    <row r="6" spans="1:12" x14ac:dyDescent="0.25">
      <c r="A6" s="50"/>
      <c r="B6" s="50"/>
      <c r="C6" s="50"/>
      <c r="D6" s="50"/>
      <c r="E6" s="50"/>
      <c r="F6" s="50"/>
      <c r="G6" s="50">
        <v>6</v>
      </c>
      <c r="H6" s="351"/>
      <c r="I6" s="50"/>
      <c r="J6" s="34"/>
      <c r="L6" s="1"/>
    </row>
    <row r="7" spans="1:12" x14ac:dyDescent="0.25">
      <c r="A7" s="50"/>
      <c r="B7" s="50"/>
      <c r="C7" s="50"/>
      <c r="D7" s="50"/>
      <c r="E7" s="50"/>
      <c r="F7" s="50"/>
      <c r="G7" s="50">
        <v>7</v>
      </c>
      <c r="H7" s="351"/>
      <c r="I7" s="50"/>
      <c r="J7" s="34"/>
      <c r="L7" s="1"/>
    </row>
    <row r="8" spans="1:12" x14ac:dyDescent="0.25">
      <c r="A8" s="50"/>
      <c r="B8" s="50"/>
      <c r="C8" s="50"/>
      <c r="D8" s="50"/>
      <c r="E8" s="50"/>
      <c r="F8" s="50"/>
      <c r="G8" s="50">
        <v>8</v>
      </c>
      <c r="H8" s="351"/>
      <c r="I8" s="50"/>
      <c r="J8" s="34"/>
      <c r="L8" s="1"/>
    </row>
    <row r="9" spans="1:12" x14ac:dyDescent="0.25">
      <c r="A9" s="50"/>
      <c r="B9" s="50"/>
      <c r="C9" s="50"/>
      <c r="D9" s="50"/>
      <c r="E9" s="50"/>
      <c r="F9" s="50"/>
      <c r="G9" s="50"/>
      <c r="H9" s="50"/>
      <c r="I9" s="50"/>
      <c r="J9" s="34"/>
    </row>
    <row r="10" spans="1:12" x14ac:dyDescent="0.25">
      <c r="J10" s="34"/>
    </row>
    <row r="11" spans="1:12" x14ac:dyDescent="0.25">
      <c r="J11" s="34"/>
    </row>
    <row r="12" spans="1:12" x14ac:dyDescent="0.25">
      <c r="J12" s="34"/>
    </row>
    <row r="13" spans="1:12" x14ac:dyDescent="0.25">
      <c r="J13" s="34"/>
    </row>
    <row r="14" spans="1:12" x14ac:dyDescent="0.25">
      <c r="J14" s="34"/>
    </row>
    <row r="15" spans="1:12" x14ac:dyDescent="0.25">
      <c r="J15" s="34"/>
    </row>
    <row r="16" spans="1:12" x14ac:dyDescent="0.25">
      <c r="J16" s="34"/>
    </row>
    <row r="17" spans="10:10" x14ac:dyDescent="0.25">
      <c r="J17" s="34"/>
    </row>
    <row r="18" spans="10:10" x14ac:dyDescent="0.25">
      <c r="J18" s="34"/>
    </row>
    <row r="19" spans="10:10" x14ac:dyDescent="0.25">
      <c r="J19" s="34"/>
    </row>
    <row r="20" spans="10:10" x14ac:dyDescent="0.25">
      <c r="J20" s="34"/>
    </row>
    <row r="21" spans="10:10" x14ac:dyDescent="0.25">
      <c r="J21" s="34"/>
    </row>
    <row r="22" spans="10:10" x14ac:dyDescent="0.25">
      <c r="J22" s="34"/>
    </row>
    <row r="23" spans="10:10" x14ac:dyDescent="0.25">
      <c r="J23" s="34"/>
    </row>
    <row r="24" spans="10:10" x14ac:dyDescent="0.25">
      <c r="J24" s="34"/>
    </row>
    <row r="25" spans="10:10" x14ac:dyDescent="0.25">
      <c r="J25" s="34"/>
    </row>
    <row r="26" spans="10:10" x14ac:dyDescent="0.25">
      <c r="J26" s="34"/>
    </row>
    <row r="27" spans="10:10" x14ac:dyDescent="0.25">
      <c r="J27" s="34"/>
    </row>
    <row r="28" spans="10:10" x14ac:dyDescent="0.25">
      <c r="J28" s="34"/>
    </row>
    <row r="29" spans="10:10" x14ac:dyDescent="0.25">
      <c r="J29" s="34"/>
    </row>
    <row r="30" spans="10:10" x14ac:dyDescent="0.25">
      <c r="J30" s="34"/>
    </row>
    <row r="31" spans="10:10" x14ac:dyDescent="0.25">
      <c r="J31" s="34"/>
    </row>
    <row r="32" spans="10:10" x14ac:dyDescent="0.25">
      <c r="J32" s="34"/>
    </row>
    <row r="33" spans="10:10" x14ac:dyDescent="0.25">
      <c r="J33" s="34"/>
    </row>
  </sheetData>
  <sheetProtection algorithmName="SHA-512" hashValue="ba3LePTP8G811c2nJ032gf8sNnRVN9GNf739NSRkntAEPnsdqr4+jzLtqnwuCwo/nJeg1lU4MB0zFEsRsRi7xQ==" saltValue="WObaa4yQ8X2yMoSSB6wrHg=="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First Grade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2019-10-15T20:17:22Z</dcterms:modified>
</cp:coreProperties>
</file>