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dal.Chavez\Desktop\"/>
    </mc:Choice>
  </mc:AlternateContent>
  <bookViews>
    <workbookView xWindow="0" yWindow="0" windowWidth="15495" windowHeight="5475" activeTab="1"/>
  </bookViews>
  <sheets>
    <sheet name="Sheet2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C4" i="1" l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3" i="1"/>
  <c r="D3" i="1" s="1"/>
  <c r="B57" i="1"/>
  <c r="D57" i="1" l="1"/>
  <c r="C57" i="1"/>
</calcChain>
</file>

<file path=xl/sharedStrings.xml><?xml version="1.0" encoding="utf-8"?>
<sst xmlns="http://schemas.openxmlformats.org/spreadsheetml/2006/main" count="396" uniqueCount="227">
  <si>
    <t>ALBUQUERQUE PUBLIC SCHOOLS</t>
  </si>
  <si>
    <t>AZTEC MUNICIPAL SCHOOLS</t>
  </si>
  <si>
    <t>BELEN SCHOOL DISTRICT</t>
  </si>
  <si>
    <t>BERNALILLO PUBLIC SCHOOLS</t>
  </si>
  <si>
    <t>BLOOMFIELD SCHOOLS</t>
  </si>
  <si>
    <t>CAPITAN MUNICIPAL SCHOOLS</t>
  </si>
  <si>
    <t>CARLSBAD MUNICIPAL SCHOOLS</t>
  </si>
  <si>
    <t>CENTRAL CONSOLIDATED SCHOOL DISTRICT</t>
  </si>
  <si>
    <t>CLOVIS MUNICIPAL SCHOOLS</t>
  </si>
  <si>
    <t>CORONA PUBLIC SCHOOLS</t>
  </si>
  <si>
    <t>DEXTER CONSOLIDATED SCHOOLS</t>
  </si>
  <si>
    <t xml:space="preserve">ELIDA MUNICIPAL SCHOOLS </t>
  </si>
  <si>
    <t xml:space="preserve">ESTANCIA MUNICIPAL SCHOOLS </t>
  </si>
  <si>
    <t>FARMINGTON MUNICIPAL SCHOOLS</t>
  </si>
  <si>
    <t xml:space="preserve">FLOYD MUNICIPAL SCHOOLS </t>
  </si>
  <si>
    <t xml:space="preserve">GADSDEN INDEPENDENT SCHOOL DISTRICT </t>
  </si>
  <si>
    <t>HATCH VALLEY PUBLIC SCHOOLS</t>
  </si>
  <si>
    <t>HOBBS MUNICIPAL SCHOOLS</t>
  </si>
  <si>
    <t>HOUSE MUNICIPAL SCHOOLS</t>
  </si>
  <si>
    <t>JEMEZ VALLEY PUBLIC SCHOOLS</t>
  </si>
  <si>
    <t xml:space="preserve">LAS CRUCES PUBLIC SCHOOLS </t>
  </si>
  <si>
    <t>LAS VEGAS CITY SCHOOLS</t>
  </si>
  <si>
    <t>LOGAN MUNICIPAL SCHOOLS</t>
  </si>
  <si>
    <t xml:space="preserve">LORDSBURG MUNICIPAL SCHOOL </t>
  </si>
  <si>
    <t>LOS LUNAS SCHOOLS</t>
  </si>
  <si>
    <t>MAGDALENA MUNICIPAL SCHOOLS</t>
  </si>
  <si>
    <t>MAXWELL MUNICIPAL SCHOOLS</t>
  </si>
  <si>
    <t>MELROSE MUNICIPAL SCHOOLS</t>
  </si>
  <si>
    <t xml:space="preserve">MORA INDEPENDENT SCHOOL DISTRICT </t>
  </si>
  <si>
    <t>MORIARTY-EDGEWOOD SCHOOL DISTRICT</t>
  </si>
  <si>
    <t>MOUNTAINAIR PUBLIC SCHOOLS</t>
  </si>
  <si>
    <t>PECOS INDEPENDENT SCHOOLS</t>
  </si>
  <si>
    <t>PENASCO INDEPENDENT SCHOOLS</t>
  </si>
  <si>
    <t>POJOAQUE VALLEY SCHOOLS</t>
  </si>
  <si>
    <t>PORTALES MUNICIPAL SCHOOLS</t>
  </si>
  <si>
    <t>QUESTA INDEPENDENT SCHOOL DISTRICT</t>
  </si>
  <si>
    <t xml:space="preserve">RATON PUBLIC SCHOOLS </t>
  </si>
  <si>
    <t xml:space="preserve">RIO RANCHO PUBLIC SCHOOLS </t>
  </si>
  <si>
    <t>ROSWELL IND. SCHOOLS</t>
  </si>
  <si>
    <t>SANTA FE PUBLIC SCHOOLS</t>
  </si>
  <si>
    <t xml:space="preserve">SOCORRO CONSOLIDATED SCHOOLS </t>
  </si>
  <si>
    <t>SOUTH VALLEY PREPARATORY SCHOOL</t>
  </si>
  <si>
    <t>TAOS MUNICIPAL SCHOOLS</t>
  </si>
  <si>
    <t>TRUTH OR CONSEQUENCES MUNICIPAL SCHOOLS</t>
  </si>
  <si>
    <t>TUCUMCARI PUBLIC SCHOOLS</t>
  </si>
  <si>
    <t xml:space="preserve">WEST LAS VEGAS SCHOOL DISTRICT </t>
  </si>
  <si>
    <t>Award Amount</t>
  </si>
  <si>
    <t>Contact Name</t>
  </si>
  <si>
    <t>Email Address</t>
  </si>
  <si>
    <t>Phone Number</t>
  </si>
  <si>
    <t>Heidi Pendleton</t>
  </si>
  <si>
    <t>Bob Schryver</t>
  </si>
  <si>
    <t>Janet Sanchez</t>
  </si>
  <si>
    <t>Dean Gallegos</t>
  </si>
  <si>
    <t>Rex Lish</t>
  </si>
  <si>
    <t>Lisa Rhoades</t>
  </si>
  <si>
    <t>Deborah Westbrook</t>
  </si>
  <si>
    <t>Shelley Montgomery</t>
  </si>
  <si>
    <t>Marla E. Lovato</t>
  </si>
  <si>
    <t>Jaynelle Minor</t>
  </si>
  <si>
    <t>Maria Guerra</t>
  </si>
  <si>
    <t>Sonya Moore</t>
  </si>
  <si>
    <t>Pat Baca</t>
  </si>
  <si>
    <t>Linnea Paris</t>
  </si>
  <si>
    <t>Angela Haney</t>
  </si>
  <si>
    <t>Lisa Zamora</t>
  </si>
  <si>
    <t>Jaime Shaw</t>
  </si>
  <si>
    <t>Rachel Martinez</t>
  </si>
  <si>
    <t>Josh McCleave</t>
  </si>
  <si>
    <t>Kathryn Littlefield</t>
  </si>
  <si>
    <t>Shiela Rodriguez</t>
  </si>
  <si>
    <t>Gilbert Rivera</t>
  </si>
  <si>
    <t>Shaunna Smith</t>
  </si>
  <si>
    <t>Corrine Lovato</t>
  </si>
  <si>
    <t>Kim Meeks</t>
  </si>
  <si>
    <t>Elizabeth (Betsy) Cull</t>
  </si>
  <si>
    <t>marla.lovato@estancia.k12.nm.us</t>
  </si>
  <si>
    <t>505-599-8778</t>
  </si>
  <si>
    <t>jminor@fms.k12.nm.us</t>
  </si>
  <si>
    <t>575-882-6773</t>
  </si>
  <si>
    <t>msguerra@gisd.k12.nm.us</t>
  </si>
  <si>
    <t>heidi@guadalupemontessori.org</t>
  </si>
  <si>
    <t>575-621-8060</t>
  </si>
  <si>
    <t>rlish@hatchschools.net</t>
  </si>
  <si>
    <t>575-433-0220</t>
  </si>
  <si>
    <t>moores@hobbsschools.net</t>
  </si>
  <si>
    <t>575-279-7353</t>
  </si>
  <si>
    <t>lhartwick@jvps.org</t>
  </si>
  <si>
    <t>505-454-5714</t>
  </si>
  <si>
    <t>patbaca@cybercardinal.com</t>
  </si>
  <si>
    <t>lparis@loganschool.net</t>
  </si>
  <si>
    <t>rlish@lmsed.org</t>
  </si>
  <si>
    <t>505-866-2490</t>
  </si>
  <si>
    <t>akhaney@llschools.net</t>
  </si>
  <si>
    <t>575-854-8013</t>
  </si>
  <si>
    <t>cafeteria@magdalena.k12.nm.us</t>
  </si>
  <si>
    <t>jshaw@melroseschools.org</t>
  </si>
  <si>
    <t>rmartinez@mora.k12.nm.us</t>
  </si>
  <si>
    <t>josh.mccleave@mesd.us</t>
  </si>
  <si>
    <t>505-847-2333</t>
  </si>
  <si>
    <t>klittlefield@mpschools.net</t>
  </si>
  <si>
    <t>srodriguez@penascoisd.com</t>
  </si>
  <si>
    <t>gilbert.rivera@aviands.com</t>
  </si>
  <si>
    <t>shsmith@portalesschools.com</t>
  </si>
  <si>
    <t>lovato1@cybermesa.com</t>
  </si>
  <si>
    <t>575-445-9111</t>
  </si>
  <si>
    <t>505-892-1784</t>
  </si>
  <si>
    <t>mark.willis@sodexo.com</t>
  </si>
  <si>
    <t>kimeeks@risd.k12.nm.us</t>
  </si>
  <si>
    <t>505-467-3601</t>
  </si>
  <si>
    <t>ecull@sfps.k12.nm.us</t>
  </si>
  <si>
    <t>Bonnie Hoke</t>
  </si>
  <si>
    <t>bhoke@socorroschools.org</t>
  </si>
  <si>
    <t>Charlotte Alderete-Trujillo</t>
  </si>
  <si>
    <t>505-222-5642</t>
  </si>
  <si>
    <t>charlotte.trujillo@southvalleyprep.org</t>
  </si>
  <si>
    <t>Richard Greywolf</t>
  </si>
  <si>
    <t>rgreywolf@tisataos.org</t>
  </si>
  <si>
    <t>Monica Martinez</t>
  </si>
  <si>
    <t>monica.martinez@taosschools.org</t>
  </si>
  <si>
    <t>rlish@torcschools.net</t>
  </si>
  <si>
    <t>Eva Lane-Ryen</t>
  </si>
  <si>
    <t>e.lane-ryen@tucumcarischools.com</t>
  </si>
  <si>
    <t>Joy Bobelu</t>
  </si>
  <si>
    <t>joy.bobelu@zpsd.org</t>
  </si>
  <si>
    <t>505-345-5661 ext. 38202</t>
  </si>
  <si>
    <t>505-599-4351</t>
  </si>
  <si>
    <t>sanchezj@beleneagles.org</t>
  </si>
  <si>
    <t>505-426-7813</t>
  </si>
  <si>
    <t>degallegos@bps.k12.nm.us</t>
  </si>
  <si>
    <t>Joanne Rodriguez</t>
  </si>
  <si>
    <t>rex.lish@sfellc.org</t>
  </si>
  <si>
    <t>575-234-3300</t>
  </si>
  <si>
    <t>lisa.rhoades@carlsbadschools.net</t>
  </si>
  <si>
    <t>deborah.westbrook@clovis-schools.org</t>
  </si>
  <si>
    <t>nancy.anderson@cpscardinals.org</t>
  </si>
  <si>
    <t>575-420-7249</t>
  </si>
  <si>
    <t>montgomerys@dexterdemons.org</t>
  </si>
  <si>
    <t>Nancy Anderson</t>
  </si>
  <si>
    <t>Larry Hartwick</t>
  </si>
  <si>
    <t>Ida Sanchez</t>
  </si>
  <si>
    <t>Mica Chavez</t>
  </si>
  <si>
    <t>Myra Baird</t>
  </si>
  <si>
    <t>Paul Sandoval</t>
  </si>
  <si>
    <t>Derrick S. Terrell</t>
  </si>
  <si>
    <t>Toni Kuchan</t>
  </si>
  <si>
    <t>575-375-3037</t>
  </si>
  <si>
    <t>Jordan Franco</t>
  </si>
  <si>
    <t>Mark Willis</t>
  </si>
  <si>
    <t>Tonya Lewis</t>
  </si>
  <si>
    <t>575-754-6117</t>
  </si>
  <si>
    <t>CHRISTINE DUNCAN'S HERITAGE ACADEMY (ABQ)</t>
  </si>
  <si>
    <t>GUADALUPE MONTESSORI SCHOOL (Silver City)</t>
  </si>
  <si>
    <t>MISSION ACHIEVEMENT AND SUCCESS CHARTER (ABQ)</t>
  </si>
  <si>
    <t>MONTE DEL SOL CHARTER SCHOOL (Santa Fe)</t>
  </si>
  <si>
    <t>RED RIVER VALLEY CHARTER (Red River)</t>
  </si>
  <si>
    <t xml:space="preserve">ZUNI PUBLIC SCHOOL DISTRICT </t>
  </si>
  <si>
    <t>TAOS INTEGRATED SCHOOL OF THE ARTS (Taos)</t>
  </si>
  <si>
    <t>ALDO LEOPOLD CHARTER (Silver City)</t>
  </si>
  <si>
    <t>575-388-3343</t>
  </si>
  <si>
    <t>505-966-1712</t>
  </si>
  <si>
    <t>505-632-4311</t>
  </si>
  <si>
    <t>575-769-4325</t>
  </si>
  <si>
    <t>575-849-1911</t>
  </si>
  <si>
    <t>505-384-2006</t>
  </si>
  <si>
    <t>505-842-0902 ext. 306</t>
  </si>
  <si>
    <t>575-487-2252</t>
  </si>
  <si>
    <t>575-253-4267</t>
  </si>
  <si>
    <t>505-373-5195</t>
  </si>
  <si>
    <t>575-387-3115</t>
  </si>
  <si>
    <t>505-832-5970</t>
  </si>
  <si>
    <t>575-587-2502 ext. 2107</t>
  </si>
  <si>
    <t>505-455-2255</t>
  </si>
  <si>
    <t>575-356-7028</t>
  </si>
  <si>
    <t>505-660-5104</t>
  </si>
  <si>
    <t>575-637-3336</t>
  </si>
  <si>
    <t>575-838-2120</t>
  </si>
  <si>
    <t>575-779-9311</t>
  </si>
  <si>
    <t>575-758-5214</t>
  </si>
  <si>
    <t>575-461-1537 ext. 322</t>
  </si>
  <si>
    <t>504-782-5566 ext. 5601</t>
  </si>
  <si>
    <t>gloria.kozeliski@aps.edu</t>
  </si>
  <si>
    <t>fsschrbo@aztec.k12.nm.us</t>
  </si>
  <si>
    <t>Gloria Kozeliski</t>
  </si>
  <si>
    <t>Purchasing Trends</t>
  </si>
  <si>
    <t>Vegetables</t>
  </si>
  <si>
    <t>Grains</t>
  </si>
  <si>
    <t>Beans</t>
  </si>
  <si>
    <t>Chile</t>
  </si>
  <si>
    <t>Meat</t>
  </si>
  <si>
    <t>Contact Information</t>
  </si>
  <si>
    <t>School/District Name</t>
  </si>
  <si>
    <t>x</t>
  </si>
  <si>
    <t>No data</t>
  </si>
  <si>
    <t>Fruit</t>
  </si>
  <si>
    <t xml:space="preserve"> Projected Match</t>
  </si>
  <si>
    <t xml:space="preserve">Percentage of Produce Budget Spent on Local </t>
  </si>
  <si>
    <t>Margene Purcella</t>
  </si>
  <si>
    <t>505-598-5966</t>
  </si>
  <si>
    <t>purcm@centralschools.org</t>
  </si>
  <si>
    <t>Jesus Moncada</t>
  </si>
  <si>
    <t>505-839-4971</t>
  </si>
  <si>
    <t>jmoncada@christineduncan.org</t>
  </si>
  <si>
    <t>Anna Diaz</t>
  </si>
  <si>
    <t>575-274-6211</t>
  </si>
  <si>
    <t>adiaz@elidaschools.net</t>
  </si>
  <si>
    <t>Damon Terry</t>
  </si>
  <si>
    <t>575-478-2211</t>
  </si>
  <si>
    <t>dterry@floydbroncos.com</t>
  </si>
  <si>
    <t>dterrell@houseschools.net</t>
  </si>
  <si>
    <t>jrodriguez@bsin.k12.nm.us</t>
  </si>
  <si>
    <t>505-426-2529</t>
  </si>
  <si>
    <t>psandoval@wlvs.k12.nm.us</t>
  </si>
  <si>
    <t>isanchez1@lcps.net</t>
  </si>
  <si>
    <t>575-527-5934</t>
  </si>
  <si>
    <t>Leslie Damon</t>
  </si>
  <si>
    <t>505-657-1627</t>
  </si>
  <si>
    <t>ldamon@pecos.k12.nm.us</t>
  </si>
  <si>
    <t>administration@redrivervalleycs.com</t>
  </si>
  <si>
    <t>505-467-2003 ext. 135</t>
  </si>
  <si>
    <t>mchavez@montedelsol.org</t>
  </si>
  <si>
    <t>tkuchan@maxwellp12.com</t>
  </si>
  <si>
    <t xml:space="preserve">jordan.franco@mascharterschool.com </t>
  </si>
  <si>
    <t xml:space="preserve">myra.baird@ratonschools.com </t>
  </si>
  <si>
    <t>Data SY20</t>
  </si>
  <si>
    <t>Projected Spending SY21</t>
  </si>
  <si>
    <t>Projected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</si>
</sst>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Fill="1" applyBorder="1"/>
    <xf numFmtId="0" fontId="1" fillId="2" borderId="1" xfId="0" applyFont="1" applyFill="1" applyBorder="1"/>
    <xf numFmtId="164" fontId="2" fillId="0" borderId="0" xfId="0" applyNumberFormat="1" applyFont="1"/>
    <xf numFmtId="0" fontId="2" fillId="0" borderId="0" xfId="0" applyFont="1"/>
    <xf numFmtId="0" fontId="0" fillId="0" borderId="0" xfId="0"/>
    <xf numFmtId="164" fontId="2" fillId="0" borderId="1" xfId="0" applyNumberFormat="1" applyFont="1" applyBorder="1"/>
    <xf numFmtId="0" fontId="1" fillId="3" borderId="1" xfId="0" applyFont="1" applyFill="1" applyBorder="1" applyAlignment="1">
      <alignment horizontal="center"/>
    </xf>
    <xf numFmtId="44" fontId="1" fillId="3" borderId="1" xfId="0" applyNumberFormat="1" applyFont="1" applyFill="1" applyBorder="1" applyAlignment="1">
      <alignment horizontal="center"/>
    </xf>
    <xf numFmtId="44" fontId="1" fillId="3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0" fontId="5" fillId="0" borderId="1" xfId="1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/>
    <xf numFmtId="0" fontId="3" fillId="3" borderId="4" xfId="0" applyFont="1" applyFill="1" applyBorder="1" applyAlignment="1">
      <alignment horizontal="center" wrapText="1"/>
    </xf>
    <xf numFmtId="9" fontId="2" fillId="0" borderId="1" xfId="0" applyNumberFormat="1" applyFont="1" applyBorder="1"/>
    <xf numFmtId="9" fontId="2" fillId="0" borderId="1" xfId="0" applyNumberFormat="1" applyFont="1" applyBorder="1" applyAlignment="1">
      <alignment horizontal="right"/>
    </xf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9" fontId="3" fillId="0" borderId="8" xfId="0" applyNumberFormat="1" applyFont="1" applyBorder="1"/>
    <xf numFmtId="0" fontId="2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0" xfId="0" applyFont="1"/>
    <xf numFmtId="0" fontId="6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/>
    <xf numFmtId="0" fontId="5" fillId="0" borderId="0" xfId="1" applyFont="1"/>
    <xf numFmtId="9" fontId="2" fillId="2" borderId="1" xfId="0" applyNumberFormat="1" applyFont="1" applyFill="1" applyBorder="1"/>
    <xf numFmtId="9" fontId="2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sguerra@gisd.k12.nm.us" TargetMode="External"/><Relationship Id="rId18" Type="http://schemas.openxmlformats.org/officeDocument/2006/relationships/hyperlink" Target="mailto:patbaca@cybercardinal.com" TargetMode="External"/><Relationship Id="rId26" Type="http://schemas.openxmlformats.org/officeDocument/2006/relationships/hyperlink" Target="mailto:klittlefield@mpschools.net" TargetMode="External"/><Relationship Id="rId39" Type="http://schemas.openxmlformats.org/officeDocument/2006/relationships/hyperlink" Target="mailto:rlish@torcschools.net" TargetMode="External"/><Relationship Id="rId21" Type="http://schemas.openxmlformats.org/officeDocument/2006/relationships/hyperlink" Target="mailto:akhaney@llschools.net" TargetMode="External"/><Relationship Id="rId34" Type="http://schemas.openxmlformats.org/officeDocument/2006/relationships/hyperlink" Target="mailto:ecull@sfps.k12.nm.us" TargetMode="External"/><Relationship Id="rId42" Type="http://schemas.openxmlformats.org/officeDocument/2006/relationships/hyperlink" Target="mailto:purcm@centralschools.org" TargetMode="External"/><Relationship Id="rId47" Type="http://schemas.openxmlformats.org/officeDocument/2006/relationships/hyperlink" Target="mailto:jrodriguez@bsin.k12.nm.us" TargetMode="External"/><Relationship Id="rId50" Type="http://schemas.openxmlformats.org/officeDocument/2006/relationships/hyperlink" Target="mailto:ldamon@pecos.k12.nm.us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lisa.rhoades@carlsbadschools.net" TargetMode="External"/><Relationship Id="rId2" Type="http://schemas.openxmlformats.org/officeDocument/2006/relationships/hyperlink" Target="mailto:heidi@guadalupemontessori.org" TargetMode="External"/><Relationship Id="rId16" Type="http://schemas.openxmlformats.org/officeDocument/2006/relationships/hyperlink" Target="mailto:moores@hobbsschools.net" TargetMode="External"/><Relationship Id="rId29" Type="http://schemas.openxmlformats.org/officeDocument/2006/relationships/hyperlink" Target="mailto:shsmith@portalesschools.com" TargetMode="External"/><Relationship Id="rId11" Type="http://schemas.openxmlformats.org/officeDocument/2006/relationships/hyperlink" Target="mailto:marla.lovato@estancia.k12.nm.us" TargetMode="External"/><Relationship Id="rId24" Type="http://schemas.openxmlformats.org/officeDocument/2006/relationships/hyperlink" Target="mailto:rmartinez@mora.k12.nm.us" TargetMode="External"/><Relationship Id="rId32" Type="http://schemas.openxmlformats.org/officeDocument/2006/relationships/hyperlink" Target="mailto:mark.willis@sodexo.com" TargetMode="External"/><Relationship Id="rId37" Type="http://schemas.openxmlformats.org/officeDocument/2006/relationships/hyperlink" Target="mailto:rgreywolf@tisataos.org" TargetMode="External"/><Relationship Id="rId40" Type="http://schemas.openxmlformats.org/officeDocument/2006/relationships/hyperlink" Target="mailto:e.lane-ryen@tucumcarischools.com" TargetMode="External"/><Relationship Id="rId45" Type="http://schemas.openxmlformats.org/officeDocument/2006/relationships/hyperlink" Target="mailto:dterry@floydbroncos.com" TargetMode="External"/><Relationship Id="rId53" Type="http://schemas.openxmlformats.org/officeDocument/2006/relationships/hyperlink" Target="mailto:tkuchan@maxwellp12.com" TargetMode="External"/><Relationship Id="rId5" Type="http://schemas.openxmlformats.org/officeDocument/2006/relationships/hyperlink" Target="mailto:degallegos@bps.k12.nm.us" TargetMode="External"/><Relationship Id="rId10" Type="http://schemas.openxmlformats.org/officeDocument/2006/relationships/hyperlink" Target="mailto:montgomerys@dexterdemons.org" TargetMode="External"/><Relationship Id="rId19" Type="http://schemas.openxmlformats.org/officeDocument/2006/relationships/hyperlink" Target="mailto:lparis@loganschool.net" TargetMode="External"/><Relationship Id="rId31" Type="http://schemas.openxmlformats.org/officeDocument/2006/relationships/hyperlink" Target="mailto:myra.baird@ratonschools.com" TargetMode="External"/><Relationship Id="rId44" Type="http://schemas.openxmlformats.org/officeDocument/2006/relationships/hyperlink" Target="mailto:adiaz@elidaschools.net" TargetMode="External"/><Relationship Id="rId52" Type="http://schemas.openxmlformats.org/officeDocument/2006/relationships/hyperlink" Target="mailto:mchavez@montedelsol.org" TargetMode="External"/><Relationship Id="rId4" Type="http://schemas.openxmlformats.org/officeDocument/2006/relationships/hyperlink" Target="mailto:sanchezj@beleneagles.org" TargetMode="External"/><Relationship Id="rId9" Type="http://schemas.openxmlformats.org/officeDocument/2006/relationships/hyperlink" Target="mailto:nancy.anderson@cpscardinals.org" TargetMode="External"/><Relationship Id="rId14" Type="http://schemas.openxmlformats.org/officeDocument/2006/relationships/hyperlink" Target="mailto:heidi@guadalupemontessori.org" TargetMode="External"/><Relationship Id="rId22" Type="http://schemas.openxmlformats.org/officeDocument/2006/relationships/hyperlink" Target="mailto:cafeteria@magdalena.k12.nm.us" TargetMode="External"/><Relationship Id="rId27" Type="http://schemas.openxmlformats.org/officeDocument/2006/relationships/hyperlink" Target="mailto:srodriguez@penascoisd.com" TargetMode="External"/><Relationship Id="rId30" Type="http://schemas.openxmlformats.org/officeDocument/2006/relationships/hyperlink" Target="mailto:lovato1@cybermesa.com" TargetMode="External"/><Relationship Id="rId35" Type="http://schemas.openxmlformats.org/officeDocument/2006/relationships/hyperlink" Target="mailto:bhoke@socorroschools.org" TargetMode="External"/><Relationship Id="rId43" Type="http://schemas.openxmlformats.org/officeDocument/2006/relationships/hyperlink" Target="mailto:jmoncada@christineduncan.org" TargetMode="External"/><Relationship Id="rId48" Type="http://schemas.openxmlformats.org/officeDocument/2006/relationships/hyperlink" Target="mailto:psandoval@wlvs.k12.nm.us" TargetMode="External"/><Relationship Id="rId8" Type="http://schemas.openxmlformats.org/officeDocument/2006/relationships/hyperlink" Target="mailto:deborah.westbrook@clovis-schools.org" TargetMode="External"/><Relationship Id="rId51" Type="http://schemas.openxmlformats.org/officeDocument/2006/relationships/hyperlink" Target="mailto:administration@redrivervalleycs.com" TargetMode="External"/><Relationship Id="rId3" Type="http://schemas.openxmlformats.org/officeDocument/2006/relationships/hyperlink" Target="mailto:fsschrbo@aztec.k12.nm.us" TargetMode="External"/><Relationship Id="rId12" Type="http://schemas.openxmlformats.org/officeDocument/2006/relationships/hyperlink" Target="mailto:jminor@fms.k12.nm.us" TargetMode="External"/><Relationship Id="rId17" Type="http://schemas.openxmlformats.org/officeDocument/2006/relationships/hyperlink" Target="mailto:lhartwick@jvps.org" TargetMode="External"/><Relationship Id="rId25" Type="http://schemas.openxmlformats.org/officeDocument/2006/relationships/hyperlink" Target="mailto:josh.mccleave@mesd.us" TargetMode="External"/><Relationship Id="rId33" Type="http://schemas.openxmlformats.org/officeDocument/2006/relationships/hyperlink" Target="mailto:kimeeks@risd.k12.nm.us" TargetMode="External"/><Relationship Id="rId38" Type="http://schemas.openxmlformats.org/officeDocument/2006/relationships/hyperlink" Target="mailto:monica.martinez@taosschools.org" TargetMode="External"/><Relationship Id="rId46" Type="http://schemas.openxmlformats.org/officeDocument/2006/relationships/hyperlink" Target="mailto:dterrell@houseschools.net" TargetMode="External"/><Relationship Id="rId20" Type="http://schemas.openxmlformats.org/officeDocument/2006/relationships/hyperlink" Target="mailto:rlish@lmsed.org" TargetMode="External"/><Relationship Id="rId41" Type="http://schemas.openxmlformats.org/officeDocument/2006/relationships/hyperlink" Target="mailto:joy.bobelu@zpsd.org" TargetMode="External"/><Relationship Id="rId54" Type="http://schemas.openxmlformats.org/officeDocument/2006/relationships/hyperlink" Target="mailto:jordan.franco@mascharterschool.com" TargetMode="External"/><Relationship Id="rId1" Type="http://schemas.openxmlformats.org/officeDocument/2006/relationships/hyperlink" Target="mailto:gloria.kozeliski@aps.edu" TargetMode="External"/><Relationship Id="rId6" Type="http://schemas.openxmlformats.org/officeDocument/2006/relationships/hyperlink" Target="mailto:rex.lish@sfellc.org" TargetMode="External"/><Relationship Id="rId15" Type="http://schemas.openxmlformats.org/officeDocument/2006/relationships/hyperlink" Target="mailto:rlish@hatchschools.net" TargetMode="External"/><Relationship Id="rId23" Type="http://schemas.openxmlformats.org/officeDocument/2006/relationships/hyperlink" Target="mailto:jshaw@melroseschools.org" TargetMode="External"/><Relationship Id="rId28" Type="http://schemas.openxmlformats.org/officeDocument/2006/relationships/hyperlink" Target="mailto:gilbert.rivera@aviands.com" TargetMode="External"/><Relationship Id="rId36" Type="http://schemas.openxmlformats.org/officeDocument/2006/relationships/hyperlink" Target="mailto:charlotte.trujillo@southvalleyprep.org" TargetMode="External"/><Relationship Id="rId49" Type="http://schemas.openxmlformats.org/officeDocument/2006/relationships/hyperlink" Target="mailto:isanchez1@lcp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workbookViewId="0">
      <pane xSplit="1" topLeftCell="B1" activePane="topRight" state="frozen"/>
      <selection pane="topRight" activeCell="D7" sqref="D7"/>
    </sheetView>
  </sheetViews>
  <sheetFormatPr defaultRowHeight="15.75" x14ac:dyDescent="0.25"/>
  <cols>
    <col min="1" max="1" width="60.5703125" customWidth="1"/>
    <col min="2" max="2" width="19.42578125" style="4" customWidth="1"/>
    <col min="3" max="3" width="18.28515625" customWidth="1"/>
    <col min="4" max="4" width="20.7109375" style="5" customWidth="1"/>
    <col min="5" max="5" width="19.42578125" style="5" customWidth="1"/>
    <col min="6" max="6" width="30.42578125" style="14" customWidth="1"/>
    <col min="7" max="7" width="29.42578125" customWidth="1"/>
    <col min="8" max="8" width="36.85546875" bestFit="1" customWidth="1"/>
    <col min="10" max="10" width="11.140625" customWidth="1"/>
    <col min="11" max="11" width="11.5703125" customWidth="1"/>
  </cols>
  <sheetData>
    <row r="1" spans="1:14" s="5" customFormat="1" ht="15.75" customHeight="1" x14ac:dyDescent="0.25">
      <c r="A1" s="15"/>
      <c r="B1" s="34" t="s">
        <v>225</v>
      </c>
      <c r="C1" s="35"/>
      <c r="D1" s="36"/>
      <c r="E1" s="16" t="s">
        <v>224</v>
      </c>
      <c r="F1" s="39" t="s">
        <v>190</v>
      </c>
      <c r="G1" s="40"/>
      <c r="H1" s="41"/>
      <c r="I1" s="37" t="s">
        <v>184</v>
      </c>
      <c r="J1" s="38"/>
      <c r="K1" s="38"/>
      <c r="L1" s="38"/>
      <c r="M1" s="38"/>
      <c r="N1" s="38"/>
    </row>
    <row r="2" spans="1:14" ht="47.25" x14ac:dyDescent="0.25">
      <c r="A2" s="7" t="s">
        <v>191</v>
      </c>
      <c r="B2" s="8" t="s">
        <v>46</v>
      </c>
      <c r="C2" s="8" t="s">
        <v>195</v>
      </c>
      <c r="D2" s="9" t="s">
        <v>226</v>
      </c>
      <c r="E2" s="9" t="s">
        <v>196</v>
      </c>
      <c r="F2" s="8" t="s">
        <v>47</v>
      </c>
      <c r="G2" s="8" t="s">
        <v>49</v>
      </c>
      <c r="H2" s="8" t="s">
        <v>48</v>
      </c>
      <c r="I2" s="8" t="s">
        <v>194</v>
      </c>
      <c r="J2" s="8" t="s">
        <v>185</v>
      </c>
      <c r="K2" s="8" t="s">
        <v>186</v>
      </c>
      <c r="L2" s="8" t="s">
        <v>187</v>
      </c>
      <c r="M2" s="8" t="s">
        <v>188</v>
      </c>
      <c r="N2" s="8" t="s">
        <v>189</v>
      </c>
    </row>
    <row r="3" spans="1:14" ht="18.95" customHeight="1" x14ac:dyDescent="0.25">
      <c r="A3" s="1" t="s">
        <v>0</v>
      </c>
      <c r="B3" s="6">
        <v>49840</v>
      </c>
      <c r="C3" s="6">
        <f>B3*20%</f>
        <v>9968</v>
      </c>
      <c r="D3" s="6">
        <f>B3+C3</f>
        <v>59808</v>
      </c>
      <c r="E3" s="17">
        <v>0.17390759193449373</v>
      </c>
      <c r="F3" s="12" t="s">
        <v>183</v>
      </c>
      <c r="G3" s="10" t="s">
        <v>125</v>
      </c>
      <c r="H3" s="11" t="s">
        <v>181</v>
      </c>
      <c r="I3" s="24" t="s">
        <v>192</v>
      </c>
      <c r="J3" s="24" t="s">
        <v>192</v>
      </c>
      <c r="K3" s="24"/>
      <c r="L3" s="24"/>
      <c r="M3" s="24" t="s">
        <v>192</v>
      </c>
      <c r="N3" s="24"/>
    </row>
    <row r="4" spans="1:14" x14ac:dyDescent="0.25">
      <c r="A4" s="2" t="s">
        <v>158</v>
      </c>
      <c r="B4" s="6">
        <v>1661</v>
      </c>
      <c r="C4" s="6">
        <f t="shared" ref="C4:C56" si="0">B4*20%</f>
        <v>332.20000000000005</v>
      </c>
      <c r="D4" s="6">
        <f t="shared" ref="D4:D56" si="1">B4+C4</f>
        <v>1993.2</v>
      </c>
      <c r="E4" s="17">
        <v>0.13048752354954055</v>
      </c>
      <c r="F4" s="13" t="s">
        <v>50</v>
      </c>
      <c r="G4" s="10" t="s">
        <v>159</v>
      </c>
      <c r="H4" s="11" t="s">
        <v>81</v>
      </c>
      <c r="I4" s="24" t="s">
        <v>192</v>
      </c>
      <c r="J4" s="24" t="s">
        <v>192</v>
      </c>
      <c r="K4" s="24"/>
      <c r="L4" s="24" t="s">
        <v>192</v>
      </c>
      <c r="M4" s="24" t="s">
        <v>192</v>
      </c>
      <c r="N4" s="24"/>
    </row>
    <row r="5" spans="1:14" x14ac:dyDescent="0.25">
      <c r="A5" s="1" t="s">
        <v>1</v>
      </c>
      <c r="B5" s="6">
        <v>9135</v>
      </c>
      <c r="C5" s="6">
        <f t="shared" si="0"/>
        <v>1827</v>
      </c>
      <c r="D5" s="6">
        <f t="shared" si="1"/>
        <v>10962</v>
      </c>
      <c r="E5" s="17">
        <v>0.13636363636363635</v>
      </c>
      <c r="F5" s="13" t="s">
        <v>51</v>
      </c>
      <c r="G5" s="10" t="s">
        <v>126</v>
      </c>
      <c r="H5" s="11" t="s">
        <v>182</v>
      </c>
      <c r="I5" s="24" t="s">
        <v>192</v>
      </c>
      <c r="J5" s="24" t="s">
        <v>192</v>
      </c>
      <c r="K5" s="24"/>
      <c r="L5" s="24" t="s">
        <v>192</v>
      </c>
      <c r="M5" s="24"/>
      <c r="N5" s="24"/>
    </row>
    <row r="6" spans="1:14" x14ac:dyDescent="0.25">
      <c r="A6" s="1" t="s">
        <v>2</v>
      </c>
      <c r="B6" s="6">
        <v>8305</v>
      </c>
      <c r="C6" s="6">
        <f t="shared" si="0"/>
        <v>1661</v>
      </c>
      <c r="D6" s="6">
        <f t="shared" si="1"/>
        <v>9966</v>
      </c>
      <c r="E6" s="17">
        <v>4.1819597069597071E-2</v>
      </c>
      <c r="F6" s="13" t="s">
        <v>52</v>
      </c>
      <c r="G6" s="10" t="s">
        <v>160</v>
      </c>
      <c r="H6" s="11" t="s">
        <v>127</v>
      </c>
      <c r="I6" s="24" t="s">
        <v>192</v>
      </c>
      <c r="J6" s="24" t="s">
        <v>192</v>
      </c>
      <c r="K6" s="24"/>
      <c r="L6" s="24" t="s">
        <v>192</v>
      </c>
      <c r="M6" s="24" t="s">
        <v>192</v>
      </c>
      <c r="N6" s="24"/>
    </row>
    <row r="7" spans="1:14" x14ac:dyDescent="0.25">
      <c r="A7" s="1" t="s">
        <v>3</v>
      </c>
      <c r="B7" s="6">
        <v>9135</v>
      </c>
      <c r="C7" s="6">
        <f t="shared" si="0"/>
        <v>1827</v>
      </c>
      <c r="D7" s="6">
        <f t="shared" si="1"/>
        <v>10962</v>
      </c>
      <c r="E7" s="17">
        <v>0.125</v>
      </c>
      <c r="F7" s="13" t="s">
        <v>53</v>
      </c>
      <c r="G7" s="10" t="s">
        <v>128</v>
      </c>
      <c r="H7" s="11" t="s">
        <v>129</v>
      </c>
      <c r="I7" s="24" t="s">
        <v>192</v>
      </c>
      <c r="J7" s="24" t="s">
        <v>192</v>
      </c>
      <c r="K7" s="24"/>
      <c r="L7" s="24" t="s">
        <v>192</v>
      </c>
      <c r="M7" s="24" t="s">
        <v>192</v>
      </c>
      <c r="N7" s="24"/>
    </row>
    <row r="8" spans="1:14" x14ac:dyDescent="0.25">
      <c r="A8" s="1" t="s">
        <v>4</v>
      </c>
      <c r="B8" s="6">
        <v>9135</v>
      </c>
      <c r="C8" s="6">
        <f t="shared" si="0"/>
        <v>1827</v>
      </c>
      <c r="D8" s="6">
        <f t="shared" si="1"/>
        <v>10962</v>
      </c>
      <c r="E8" s="17">
        <v>0.14285714285714285</v>
      </c>
      <c r="F8" s="13" t="s">
        <v>130</v>
      </c>
      <c r="G8" s="10" t="s">
        <v>161</v>
      </c>
      <c r="H8" s="30" t="s">
        <v>210</v>
      </c>
      <c r="I8" s="29" t="s">
        <v>192</v>
      </c>
      <c r="J8" s="29"/>
      <c r="K8" s="24"/>
      <c r="L8" s="24"/>
      <c r="M8" s="24"/>
      <c r="N8" s="24"/>
    </row>
    <row r="9" spans="1:14" x14ac:dyDescent="0.25">
      <c r="A9" s="1" t="s">
        <v>5</v>
      </c>
      <c r="B9" s="6">
        <v>4983</v>
      </c>
      <c r="C9" s="6">
        <f t="shared" si="0"/>
        <v>996.6</v>
      </c>
      <c r="D9" s="6">
        <f t="shared" si="1"/>
        <v>5979.6</v>
      </c>
      <c r="E9" s="17">
        <v>0.1</v>
      </c>
      <c r="F9" s="13" t="s">
        <v>54</v>
      </c>
      <c r="G9" s="10" t="s">
        <v>82</v>
      </c>
      <c r="H9" s="11" t="s">
        <v>131</v>
      </c>
      <c r="I9" s="24" t="s">
        <v>192</v>
      </c>
      <c r="J9" s="24" t="s">
        <v>192</v>
      </c>
      <c r="K9" s="24"/>
      <c r="L9" s="24"/>
      <c r="M9" s="24"/>
      <c r="N9" s="24"/>
    </row>
    <row r="10" spans="1:14" x14ac:dyDescent="0.25">
      <c r="A10" s="1" t="s">
        <v>6</v>
      </c>
      <c r="B10" s="6">
        <v>9135</v>
      </c>
      <c r="C10" s="6">
        <f t="shared" si="0"/>
        <v>1827</v>
      </c>
      <c r="D10" s="6">
        <f t="shared" si="1"/>
        <v>10962</v>
      </c>
      <c r="E10" s="17">
        <v>0.13460742399375369</v>
      </c>
      <c r="F10" s="13" t="s">
        <v>55</v>
      </c>
      <c r="G10" s="10" t="s">
        <v>132</v>
      </c>
      <c r="H10" s="11" t="s">
        <v>133</v>
      </c>
      <c r="I10" s="24" t="s">
        <v>192</v>
      </c>
      <c r="J10" s="24" t="s">
        <v>192</v>
      </c>
      <c r="K10" s="24"/>
      <c r="L10" s="24"/>
      <c r="M10" s="24"/>
      <c r="N10" s="24"/>
    </row>
    <row r="11" spans="1:14" x14ac:dyDescent="0.25">
      <c r="A11" s="1" t="s">
        <v>7</v>
      </c>
      <c r="B11" s="6">
        <v>8305</v>
      </c>
      <c r="C11" s="6">
        <f t="shared" si="0"/>
        <v>1661</v>
      </c>
      <c r="D11" s="6">
        <f t="shared" si="1"/>
        <v>9966</v>
      </c>
      <c r="E11" s="28" t="s">
        <v>193</v>
      </c>
      <c r="F11" s="23" t="s">
        <v>197</v>
      </c>
      <c r="G11" s="10" t="s">
        <v>198</v>
      </c>
      <c r="H11" s="11" t="s">
        <v>199</v>
      </c>
      <c r="I11" s="24" t="s">
        <v>192</v>
      </c>
      <c r="J11" s="24"/>
      <c r="K11" s="24"/>
      <c r="L11" s="24"/>
      <c r="M11" s="24"/>
      <c r="N11" s="24"/>
    </row>
    <row r="12" spans="1:14" x14ac:dyDescent="0.25">
      <c r="A12" s="1" t="s">
        <v>151</v>
      </c>
      <c r="B12" s="6">
        <v>1661</v>
      </c>
      <c r="C12" s="6">
        <f t="shared" si="0"/>
        <v>332.20000000000005</v>
      </c>
      <c r="D12" s="6">
        <f t="shared" si="1"/>
        <v>1993.2</v>
      </c>
      <c r="E12" s="28" t="s">
        <v>193</v>
      </c>
      <c r="F12" s="23" t="s">
        <v>200</v>
      </c>
      <c r="G12" s="10" t="s">
        <v>201</v>
      </c>
      <c r="H12" s="11" t="s">
        <v>202</v>
      </c>
      <c r="I12" s="24" t="s">
        <v>192</v>
      </c>
      <c r="J12" s="24" t="s">
        <v>192</v>
      </c>
      <c r="K12" s="25"/>
      <c r="L12" s="25"/>
      <c r="M12" s="25"/>
      <c r="N12" s="25"/>
    </row>
    <row r="13" spans="1:14" x14ac:dyDescent="0.25">
      <c r="A13" s="1" t="s">
        <v>8</v>
      </c>
      <c r="B13" s="6">
        <v>12457</v>
      </c>
      <c r="C13" s="6">
        <f t="shared" si="0"/>
        <v>2491.4</v>
      </c>
      <c r="D13" s="6">
        <f t="shared" si="1"/>
        <v>14948.4</v>
      </c>
      <c r="E13" s="17">
        <v>8.2814799999999994E-2</v>
      </c>
      <c r="F13" s="13" t="s">
        <v>56</v>
      </c>
      <c r="G13" s="10" t="s">
        <v>162</v>
      </c>
      <c r="H13" s="11" t="s">
        <v>134</v>
      </c>
      <c r="I13" s="24" t="s">
        <v>192</v>
      </c>
      <c r="J13" s="24" t="s">
        <v>192</v>
      </c>
      <c r="K13" s="24"/>
      <c r="L13" s="24"/>
      <c r="M13" s="24"/>
      <c r="N13" s="24"/>
    </row>
    <row r="14" spans="1:14" x14ac:dyDescent="0.25">
      <c r="A14" s="1" t="s">
        <v>9</v>
      </c>
      <c r="B14" s="6">
        <v>830</v>
      </c>
      <c r="C14" s="6">
        <f t="shared" si="0"/>
        <v>166</v>
      </c>
      <c r="D14" s="6">
        <f t="shared" si="1"/>
        <v>996</v>
      </c>
      <c r="E14" s="18" t="s">
        <v>193</v>
      </c>
      <c r="F14" s="13" t="s">
        <v>138</v>
      </c>
      <c r="G14" s="10" t="s">
        <v>163</v>
      </c>
      <c r="H14" s="11" t="s">
        <v>135</v>
      </c>
      <c r="I14" s="24"/>
      <c r="J14" s="24"/>
      <c r="K14" s="24"/>
      <c r="L14" s="24" t="s">
        <v>192</v>
      </c>
      <c r="M14" s="24" t="s">
        <v>192</v>
      </c>
      <c r="N14" s="24"/>
    </row>
    <row r="15" spans="1:14" x14ac:dyDescent="0.25">
      <c r="A15" s="1" t="s">
        <v>10</v>
      </c>
      <c r="B15" s="6">
        <v>4983</v>
      </c>
      <c r="C15" s="6">
        <f t="shared" si="0"/>
        <v>996.6</v>
      </c>
      <c r="D15" s="6">
        <f t="shared" si="1"/>
        <v>5979.6</v>
      </c>
      <c r="E15" s="17">
        <v>0.35750035750035752</v>
      </c>
      <c r="F15" s="13" t="s">
        <v>57</v>
      </c>
      <c r="G15" s="10" t="s">
        <v>136</v>
      </c>
      <c r="H15" s="11" t="s">
        <v>137</v>
      </c>
      <c r="I15" s="24" t="s">
        <v>192</v>
      </c>
      <c r="J15" s="24" t="s">
        <v>192</v>
      </c>
      <c r="K15" s="24"/>
      <c r="L15" s="24"/>
      <c r="M15" s="24"/>
      <c r="N15" s="24"/>
    </row>
    <row r="16" spans="1:14" x14ac:dyDescent="0.25">
      <c r="A16" s="1" t="s">
        <v>11</v>
      </c>
      <c r="B16" s="6">
        <v>1661</v>
      </c>
      <c r="C16" s="6">
        <f t="shared" si="0"/>
        <v>332.20000000000005</v>
      </c>
      <c r="D16" s="6">
        <f t="shared" si="1"/>
        <v>1993.2</v>
      </c>
      <c r="E16" s="28" t="s">
        <v>193</v>
      </c>
      <c r="F16" s="23" t="s">
        <v>203</v>
      </c>
      <c r="G16" s="10" t="s">
        <v>204</v>
      </c>
      <c r="H16" s="11" t="s">
        <v>205</v>
      </c>
      <c r="I16" s="43" t="s">
        <v>193</v>
      </c>
      <c r="J16" s="43"/>
      <c r="K16" s="43"/>
      <c r="L16" s="43"/>
      <c r="M16" s="43"/>
      <c r="N16" s="43"/>
    </row>
    <row r="17" spans="1:14" x14ac:dyDescent="0.25">
      <c r="A17" s="1" t="s">
        <v>12</v>
      </c>
      <c r="B17" s="6">
        <v>2491</v>
      </c>
      <c r="C17" s="6">
        <f t="shared" si="0"/>
        <v>498.20000000000005</v>
      </c>
      <c r="D17" s="6">
        <f t="shared" si="1"/>
        <v>2989.2</v>
      </c>
      <c r="E17" s="17">
        <v>0.21794871794871795</v>
      </c>
      <c r="F17" s="13" t="s">
        <v>58</v>
      </c>
      <c r="G17" s="10" t="s">
        <v>164</v>
      </c>
      <c r="H17" s="11" t="s">
        <v>76</v>
      </c>
      <c r="I17" s="24" t="s">
        <v>192</v>
      </c>
      <c r="J17" s="24" t="s">
        <v>192</v>
      </c>
      <c r="K17" s="24"/>
      <c r="L17" s="24" t="s">
        <v>192</v>
      </c>
      <c r="M17" s="24" t="s">
        <v>192</v>
      </c>
      <c r="N17" s="24"/>
    </row>
    <row r="18" spans="1:14" x14ac:dyDescent="0.25">
      <c r="A18" s="1" t="s">
        <v>13</v>
      </c>
      <c r="B18" s="6">
        <v>12457</v>
      </c>
      <c r="C18" s="6">
        <f t="shared" si="0"/>
        <v>2491.4</v>
      </c>
      <c r="D18" s="6">
        <f t="shared" si="1"/>
        <v>14948.4</v>
      </c>
      <c r="E18" s="17">
        <v>0.51916932907348246</v>
      </c>
      <c r="F18" s="13" t="s">
        <v>59</v>
      </c>
      <c r="G18" s="10" t="s">
        <v>77</v>
      </c>
      <c r="H18" s="11" t="s">
        <v>78</v>
      </c>
      <c r="I18" s="24" t="s">
        <v>192</v>
      </c>
      <c r="J18" s="24" t="s">
        <v>192</v>
      </c>
      <c r="K18" s="24"/>
      <c r="L18" s="24"/>
      <c r="M18" s="24" t="s">
        <v>192</v>
      </c>
      <c r="N18" s="24"/>
    </row>
    <row r="19" spans="1:14" x14ac:dyDescent="0.25">
      <c r="A19" s="1" t="s">
        <v>14</v>
      </c>
      <c r="B19" s="6">
        <v>1246</v>
      </c>
      <c r="C19" s="6">
        <f t="shared" si="0"/>
        <v>249.20000000000002</v>
      </c>
      <c r="D19" s="6">
        <f t="shared" si="1"/>
        <v>1495.2</v>
      </c>
      <c r="E19" s="28" t="s">
        <v>193</v>
      </c>
      <c r="F19" s="23" t="s">
        <v>206</v>
      </c>
      <c r="G19" s="10" t="s">
        <v>207</v>
      </c>
      <c r="H19" s="11" t="s">
        <v>208</v>
      </c>
      <c r="I19" s="43" t="s">
        <v>193</v>
      </c>
      <c r="J19" s="43"/>
      <c r="K19" s="43"/>
      <c r="L19" s="43"/>
      <c r="M19" s="43"/>
      <c r="N19" s="43"/>
    </row>
    <row r="20" spans="1:14" x14ac:dyDescent="0.25">
      <c r="A20" s="1" t="s">
        <v>15</v>
      </c>
      <c r="B20" s="6">
        <v>12457</v>
      </c>
      <c r="C20" s="6">
        <f t="shared" si="0"/>
        <v>2491.4</v>
      </c>
      <c r="D20" s="6">
        <f t="shared" si="1"/>
        <v>14948.4</v>
      </c>
      <c r="E20" s="17">
        <v>7.1052631578947367E-2</v>
      </c>
      <c r="F20" s="13" t="s">
        <v>60</v>
      </c>
      <c r="G20" s="10" t="s">
        <v>79</v>
      </c>
      <c r="H20" s="11" t="s">
        <v>80</v>
      </c>
      <c r="I20" s="24" t="s">
        <v>192</v>
      </c>
      <c r="J20" s="24" t="s">
        <v>192</v>
      </c>
      <c r="K20" s="24"/>
      <c r="L20" s="29"/>
      <c r="M20" s="29"/>
      <c r="N20" s="24"/>
    </row>
    <row r="21" spans="1:14" x14ac:dyDescent="0.25">
      <c r="A21" s="1" t="s">
        <v>152</v>
      </c>
      <c r="B21" s="6">
        <v>1661</v>
      </c>
      <c r="C21" s="6">
        <f t="shared" si="0"/>
        <v>332.20000000000005</v>
      </c>
      <c r="D21" s="6">
        <f t="shared" si="1"/>
        <v>1993.2</v>
      </c>
      <c r="E21" s="32">
        <v>0.57999999999999996</v>
      </c>
      <c r="F21" s="13" t="s">
        <v>50</v>
      </c>
      <c r="G21" s="10" t="s">
        <v>159</v>
      </c>
      <c r="H21" s="11" t="s">
        <v>81</v>
      </c>
      <c r="I21" s="24" t="s">
        <v>192</v>
      </c>
      <c r="J21" s="24" t="s">
        <v>192</v>
      </c>
      <c r="K21" s="24"/>
      <c r="L21" s="24" t="s">
        <v>192</v>
      </c>
      <c r="M21" s="24" t="s">
        <v>192</v>
      </c>
      <c r="N21" s="24"/>
    </row>
    <row r="22" spans="1:14" x14ac:dyDescent="0.25">
      <c r="A22" s="1" t="s">
        <v>16</v>
      </c>
      <c r="B22" s="6">
        <v>4983</v>
      </c>
      <c r="C22" s="6">
        <f t="shared" si="0"/>
        <v>996.6</v>
      </c>
      <c r="D22" s="6">
        <f t="shared" si="1"/>
        <v>5979.6</v>
      </c>
      <c r="E22" s="17">
        <v>4.6153846153846156E-2</v>
      </c>
      <c r="F22" s="13" t="s">
        <v>54</v>
      </c>
      <c r="G22" s="10" t="s">
        <v>82</v>
      </c>
      <c r="H22" s="11" t="s">
        <v>83</v>
      </c>
      <c r="I22" s="24" t="s">
        <v>192</v>
      </c>
      <c r="J22" s="24" t="s">
        <v>192</v>
      </c>
      <c r="K22" s="24"/>
      <c r="L22" s="24"/>
      <c r="M22" s="24"/>
      <c r="N22" s="24"/>
    </row>
    <row r="23" spans="1:14" x14ac:dyDescent="0.25">
      <c r="A23" s="1" t="s">
        <v>17</v>
      </c>
      <c r="B23" s="6">
        <v>12457</v>
      </c>
      <c r="C23" s="6">
        <f t="shared" si="0"/>
        <v>2491.4</v>
      </c>
      <c r="D23" s="6">
        <f t="shared" si="1"/>
        <v>14948.4</v>
      </c>
      <c r="E23" s="17">
        <v>8.2633720000000008E-2</v>
      </c>
      <c r="F23" s="13" t="s">
        <v>61</v>
      </c>
      <c r="G23" s="10" t="s">
        <v>84</v>
      </c>
      <c r="H23" s="11" t="s">
        <v>85</v>
      </c>
      <c r="I23" s="24" t="s">
        <v>192</v>
      </c>
      <c r="J23" s="24" t="s">
        <v>192</v>
      </c>
      <c r="K23" s="24"/>
      <c r="L23" s="24"/>
      <c r="M23" s="24"/>
      <c r="N23" s="24"/>
    </row>
    <row r="24" spans="1:14" x14ac:dyDescent="0.25">
      <c r="A24" s="1" t="s">
        <v>18</v>
      </c>
      <c r="B24" s="6">
        <v>623</v>
      </c>
      <c r="C24" s="6">
        <f t="shared" si="0"/>
        <v>124.60000000000001</v>
      </c>
      <c r="D24" s="6">
        <f t="shared" si="1"/>
        <v>747.6</v>
      </c>
      <c r="E24" s="17">
        <v>4.4999999999999998E-2</v>
      </c>
      <c r="F24" s="13" t="s">
        <v>144</v>
      </c>
      <c r="G24" s="10" t="s">
        <v>86</v>
      </c>
      <c r="H24" s="11" t="s">
        <v>209</v>
      </c>
      <c r="I24" s="29" t="s">
        <v>192</v>
      </c>
      <c r="J24" s="24" t="s">
        <v>192</v>
      </c>
      <c r="K24" s="24"/>
      <c r="L24" s="24"/>
      <c r="M24" s="24"/>
      <c r="N24" s="24"/>
    </row>
    <row r="25" spans="1:14" x14ac:dyDescent="0.25">
      <c r="A25" s="1" t="s">
        <v>19</v>
      </c>
      <c r="B25" s="6">
        <v>1661</v>
      </c>
      <c r="C25" s="6">
        <f t="shared" si="0"/>
        <v>332.20000000000005</v>
      </c>
      <c r="D25" s="6">
        <f t="shared" si="1"/>
        <v>1993.2</v>
      </c>
      <c r="E25" s="17">
        <v>0.49523542253898944</v>
      </c>
      <c r="F25" s="13" t="s">
        <v>139</v>
      </c>
      <c r="G25" s="10" t="s">
        <v>165</v>
      </c>
      <c r="H25" s="11" t="s">
        <v>87</v>
      </c>
      <c r="I25" s="24" t="s">
        <v>192</v>
      </c>
      <c r="J25" s="24" t="s">
        <v>192</v>
      </c>
      <c r="K25" s="24"/>
      <c r="L25" s="24"/>
      <c r="M25" s="24" t="s">
        <v>192</v>
      </c>
      <c r="N25" s="24"/>
    </row>
    <row r="26" spans="1:14" x14ac:dyDescent="0.25">
      <c r="A26" s="1" t="s">
        <v>20</v>
      </c>
      <c r="B26" s="6">
        <v>12457</v>
      </c>
      <c r="C26" s="6">
        <f t="shared" si="0"/>
        <v>2491.4</v>
      </c>
      <c r="D26" s="6">
        <f t="shared" si="1"/>
        <v>14948.4</v>
      </c>
      <c r="E26" s="28" t="s">
        <v>193</v>
      </c>
      <c r="F26" s="23" t="s">
        <v>140</v>
      </c>
      <c r="G26" s="10" t="s">
        <v>214</v>
      </c>
      <c r="H26" s="11" t="s">
        <v>213</v>
      </c>
      <c r="I26" s="24" t="s">
        <v>192</v>
      </c>
      <c r="J26" s="24" t="s">
        <v>192</v>
      </c>
      <c r="K26" s="24"/>
      <c r="L26" s="24"/>
      <c r="M26" s="24"/>
      <c r="N26" s="24"/>
    </row>
    <row r="27" spans="1:14" x14ac:dyDescent="0.25">
      <c r="A27" s="1" t="s">
        <v>21</v>
      </c>
      <c r="B27" s="6">
        <v>4983</v>
      </c>
      <c r="C27" s="6">
        <f t="shared" si="0"/>
        <v>996.6</v>
      </c>
      <c r="D27" s="6">
        <f t="shared" si="1"/>
        <v>5979.6</v>
      </c>
      <c r="E27" s="17">
        <v>3.8440000000000002E-2</v>
      </c>
      <c r="F27" s="13" t="s">
        <v>62</v>
      </c>
      <c r="G27" s="10" t="s">
        <v>88</v>
      </c>
      <c r="H27" s="11" t="s">
        <v>89</v>
      </c>
      <c r="I27" s="24" t="s">
        <v>192</v>
      </c>
      <c r="J27" s="24" t="s">
        <v>192</v>
      </c>
      <c r="K27" s="24"/>
      <c r="L27" s="24" t="s">
        <v>192</v>
      </c>
      <c r="M27" s="24" t="s">
        <v>192</v>
      </c>
      <c r="N27" s="24"/>
    </row>
    <row r="28" spans="1:14" x14ac:dyDescent="0.25">
      <c r="A28" s="1" t="s">
        <v>22</v>
      </c>
      <c r="B28" s="6">
        <v>1661</v>
      </c>
      <c r="C28" s="6">
        <f t="shared" si="0"/>
        <v>332.20000000000005</v>
      </c>
      <c r="D28" s="6">
        <f t="shared" si="1"/>
        <v>1993.2</v>
      </c>
      <c r="E28" s="17">
        <v>0</v>
      </c>
      <c r="F28" s="13" t="s">
        <v>63</v>
      </c>
      <c r="G28" s="10" t="s">
        <v>166</v>
      </c>
      <c r="H28" s="11" t="s">
        <v>90</v>
      </c>
      <c r="I28" s="43" t="s">
        <v>193</v>
      </c>
      <c r="J28" s="43"/>
      <c r="K28" s="43"/>
      <c r="L28" s="43"/>
      <c r="M28" s="43"/>
      <c r="N28" s="43"/>
    </row>
    <row r="29" spans="1:14" x14ac:dyDescent="0.25">
      <c r="A29" s="1" t="s">
        <v>23</v>
      </c>
      <c r="B29" s="6">
        <v>4983</v>
      </c>
      <c r="C29" s="6">
        <f t="shared" si="0"/>
        <v>996.6</v>
      </c>
      <c r="D29" s="6">
        <f t="shared" si="1"/>
        <v>5979.6</v>
      </c>
      <c r="E29" s="17">
        <v>9.1803278688524587E-2</v>
      </c>
      <c r="F29" s="13" t="s">
        <v>54</v>
      </c>
      <c r="G29" s="10" t="s">
        <v>82</v>
      </c>
      <c r="H29" s="11" t="s">
        <v>91</v>
      </c>
      <c r="I29" s="24" t="s">
        <v>192</v>
      </c>
      <c r="J29" s="24" t="s">
        <v>192</v>
      </c>
      <c r="K29" s="24"/>
      <c r="L29" s="24"/>
      <c r="M29" s="24"/>
      <c r="N29" s="24"/>
    </row>
    <row r="30" spans="1:14" x14ac:dyDescent="0.25">
      <c r="A30" s="1" t="s">
        <v>24</v>
      </c>
      <c r="B30" s="6">
        <v>12457</v>
      </c>
      <c r="C30" s="6">
        <f t="shared" si="0"/>
        <v>2491.4</v>
      </c>
      <c r="D30" s="6">
        <f t="shared" si="1"/>
        <v>14948.4</v>
      </c>
      <c r="E30" s="17">
        <v>0.09</v>
      </c>
      <c r="F30" s="13" t="s">
        <v>64</v>
      </c>
      <c r="G30" s="10" t="s">
        <v>92</v>
      </c>
      <c r="H30" s="11" t="s">
        <v>93</v>
      </c>
      <c r="I30" s="24" t="s">
        <v>192</v>
      </c>
      <c r="J30" s="24" t="s">
        <v>192</v>
      </c>
      <c r="K30" s="24"/>
      <c r="L30" s="24" t="s">
        <v>192</v>
      </c>
      <c r="M30" s="24" t="s">
        <v>192</v>
      </c>
      <c r="N30" s="24"/>
    </row>
    <row r="31" spans="1:14" x14ac:dyDescent="0.25">
      <c r="A31" s="1" t="s">
        <v>25</v>
      </c>
      <c r="B31" s="6">
        <v>1661</v>
      </c>
      <c r="C31" s="6">
        <f t="shared" si="0"/>
        <v>332.20000000000005</v>
      </c>
      <c r="D31" s="6">
        <f t="shared" si="1"/>
        <v>1993.2</v>
      </c>
      <c r="E31" s="17">
        <v>0.4</v>
      </c>
      <c r="F31" s="13" t="s">
        <v>65</v>
      </c>
      <c r="G31" s="10" t="s">
        <v>94</v>
      </c>
      <c r="H31" s="11" t="s">
        <v>95</v>
      </c>
      <c r="I31" s="24" t="s">
        <v>192</v>
      </c>
      <c r="J31" s="24" t="s">
        <v>192</v>
      </c>
      <c r="K31" s="24"/>
      <c r="L31" s="24"/>
      <c r="M31" s="24"/>
      <c r="N31" s="24"/>
    </row>
    <row r="32" spans="1:14" x14ac:dyDescent="0.25">
      <c r="A32" s="1" t="s">
        <v>26</v>
      </c>
      <c r="B32" s="6">
        <v>1661</v>
      </c>
      <c r="C32" s="6">
        <f t="shared" si="0"/>
        <v>332.20000000000005</v>
      </c>
      <c r="D32" s="6">
        <f t="shared" si="1"/>
        <v>1993.2</v>
      </c>
      <c r="E32" s="17">
        <v>0.27706975712450144</v>
      </c>
      <c r="F32" s="13" t="s">
        <v>145</v>
      </c>
      <c r="G32" s="10" t="s">
        <v>146</v>
      </c>
      <c r="H32" s="30" t="s">
        <v>221</v>
      </c>
      <c r="I32" s="24"/>
      <c r="J32" s="24"/>
      <c r="K32" s="24"/>
      <c r="L32" s="24" t="s">
        <v>192</v>
      </c>
      <c r="M32" s="24" t="s">
        <v>192</v>
      </c>
      <c r="N32" s="24"/>
    </row>
    <row r="33" spans="1:14" x14ac:dyDescent="0.25">
      <c r="A33" s="1" t="s">
        <v>27</v>
      </c>
      <c r="B33" s="6">
        <v>1246</v>
      </c>
      <c r="C33" s="6">
        <f t="shared" si="0"/>
        <v>249.20000000000002</v>
      </c>
      <c r="D33" s="6">
        <f t="shared" si="1"/>
        <v>1495.2</v>
      </c>
      <c r="E33" s="17">
        <v>0.12408298198217604</v>
      </c>
      <c r="F33" s="13" t="s">
        <v>66</v>
      </c>
      <c r="G33" s="10" t="s">
        <v>167</v>
      </c>
      <c r="H33" s="11" t="s">
        <v>96</v>
      </c>
      <c r="I33" s="29" t="s">
        <v>192</v>
      </c>
      <c r="J33" s="24" t="s">
        <v>192</v>
      </c>
      <c r="K33" s="24"/>
      <c r="L33" s="24" t="s">
        <v>192</v>
      </c>
      <c r="M33" s="24" t="s">
        <v>192</v>
      </c>
      <c r="N33" s="24"/>
    </row>
    <row r="34" spans="1:14" x14ac:dyDescent="0.25">
      <c r="A34" s="1" t="s">
        <v>153</v>
      </c>
      <c r="B34" s="6">
        <v>4983</v>
      </c>
      <c r="C34" s="6">
        <f t="shared" si="0"/>
        <v>996.6</v>
      </c>
      <c r="D34" s="6">
        <f t="shared" si="1"/>
        <v>5979.6</v>
      </c>
      <c r="E34" s="17">
        <v>6.4999579127725152E-2</v>
      </c>
      <c r="F34" s="13" t="s">
        <v>147</v>
      </c>
      <c r="G34" s="10" t="s">
        <v>168</v>
      </c>
      <c r="H34" s="31" t="s">
        <v>222</v>
      </c>
      <c r="I34" s="24" t="s">
        <v>192</v>
      </c>
      <c r="J34" s="24" t="s">
        <v>192</v>
      </c>
      <c r="K34" s="24"/>
      <c r="L34" s="24"/>
      <c r="M34" s="24"/>
      <c r="N34" s="24"/>
    </row>
    <row r="35" spans="1:14" x14ac:dyDescent="0.25">
      <c r="A35" s="1" t="s">
        <v>154</v>
      </c>
      <c r="B35" s="6">
        <v>1661</v>
      </c>
      <c r="C35" s="6">
        <f t="shared" si="0"/>
        <v>332.20000000000005</v>
      </c>
      <c r="D35" s="6">
        <f t="shared" si="1"/>
        <v>1993.2</v>
      </c>
      <c r="E35" s="33" t="s">
        <v>193</v>
      </c>
      <c r="F35" s="23" t="s">
        <v>141</v>
      </c>
      <c r="G35" s="10" t="s">
        <v>219</v>
      </c>
      <c r="H35" s="30" t="s">
        <v>220</v>
      </c>
      <c r="I35" s="24"/>
      <c r="J35" s="24"/>
      <c r="K35" s="24"/>
      <c r="L35" s="24"/>
      <c r="M35" s="24"/>
      <c r="N35" s="24"/>
    </row>
    <row r="36" spans="1:14" x14ac:dyDescent="0.25">
      <c r="A36" s="1" t="s">
        <v>28</v>
      </c>
      <c r="B36" s="6">
        <v>4152</v>
      </c>
      <c r="C36" s="6">
        <f t="shared" si="0"/>
        <v>830.40000000000009</v>
      </c>
      <c r="D36" s="6">
        <f t="shared" si="1"/>
        <v>4982.3999999999996</v>
      </c>
      <c r="E36" s="17">
        <v>6.2433333333333334E-2</v>
      </c>
      <c r="F36" s="13" t="s">
        <v>67</v>
      </c>
      <c r="G36" s="10" t="s">
        <v>169</v>
      </c>
      <c r="H36" s="11" t="s">
        <v>97</v>
      </c>
      <c r="I36" s="24" t="s">
        <v>192</v>
      </c>
      <c r="J36" s="24" t="s">
        <v>192</v>
      </c>
      <c r="K36" s="24" t="s">
        <v>192</v>
      </c>
      <c r="L36" s="24" t="s">
        <v>192</v>
      </c>
      <c r="M36" s="24" t="s">
        <v>192</v>
      </c>
      <c r="N36" s="24"/>
    </row>
    <row r="37" spans="1:14" x14ac:dyDescent="0.25">
      <c r="A37" s="1" t="s">
        <v>29</v>
      </c>
      <c r="B37" s="6">
        <v>4775</v>
      </c>
      <c r="C37" s="6">
        <f t="shared" si="0"/>
        <v>955</v>
      </c>
      <c r="D37" s="6">
        <f t="shared" si="1"/>
        <v>5730</v>
      </c>
      <c r="E37" s="17">
        <v>1.0053005464480874E-2</v>
      </c>
      <c r="F37" s="13" t="s">
        <v>68</v>
      </c>
      <c r="G37" s="10" t="s">
        <v>170</v>
      </c>
      <c r="H37" s="11" t="s">
        <v>98</v>
      </c>
      <c r="I37" s="24"/>
      <c r="J37" s="24" t="s">
        <v>192</v>
      </c>
      <c r="K37" s="24"/>
      <c r="L37" s="24" t="s">
        <v>192</v>
      </c>
      <c r="M37" s="24"/>
      <c r="N37" s="24"/>
    </row>
    <row r="38" spans="1:14" x14ac:dyDescent="0.25">
      <c r="A38" s="1" t="s">
        <v>30</v>
      </c>
      <c r="B38" s="6">
        <v>1246</v>
      </c>
      <c r="C38" s="6">
        <f t="shared" si="0"/>
        <v>249.20000000000002</v>
      </c>
      <c r="D38" s="6">
        <f t="shared" si="1"/>
        <v>1495.2</v>
      </c>
      <c r="E38" s="17">
        <v>8.5999999999999993E-2</v>
      </c>
      <c r="F38" s="13" t="s">
        <v>69</v>
      </c>
      <c r="G38" s="10" t="s">
        <v>99</v>
      </c>
      <c r="H38" s="11" t="s">
        <v>100</v>
      </c>
      <c r="I38" s="24"/>
      <c r="J38" s="24"/>
      <c r="K38" s="24"/>
      <c r="L38" s="24" t="s">
        <v>192</v>
      </c>
      <c r="M38" s="24"/>
      <c r="N38" s="24"/>
    </row>
    <row r="39" spans="1:14" x14ac:dyDescent="0.25">
      <c r="A39" s="1" t="s">
        <v>31</v>
      </c>
      <c r="B39" s="6">
        <v>4983</v>
      </c>
      <c r="C39" s="6">
        <f t="shared" si="0"/>
        <v>996.6</v>
      </c>
      <c r="D39" s="6">
        <f t="shared" si="1"/>
        <v>5979.6</v>
      </c>
      <c r="E39" s="28" t="s">
        <v>193</v>
      </c>
      <c r="F39" s="23" t="s">
        <v>215</v>
      </c>
      <c r="G39" s="10" t="s">
        <v>216</v>
      </c>
      <c r="H39" s="11" t="s">
        <v>217</v>
      </c>
      <c r="I39" s="24" t="s">
        <v>192</v>
      </c>
      <c r="J39" s="24" t="s">
        <v>192</v>
      </c>
      <c r="K39" s="24" t="s">
        <v>192</v>
      </c>
      <c r="L39" s="24" t="s">
        <v>192</v>
      </c>
      <c r="M39" s="24" t="s">
        <v>192</v>
      </c>
      <c r="N39" s="24"/>
    </row>
    <row r="40" spans="1:14" x14ac:dyDescent="0.25">
      <c r="A40" s="1" t="s">
        <v>32</v>
      </c>
      <c r="B40" s="6">
        <v>1038</v>
      </c>
      <c r="C40" s="6">
        <f t="shared" si="0"/>
        <v>207.60000000000002</v>
      </c>
      <c r="D40" s="6">
        <f t="shared" si="1"/>
        <v>1245.5999999999999</v>
      </c>
      <c r="E40" s="17">
        <v>0.125</v>
      </c>
      <c r="F40" s="13" t="s">
        <v>70</v>
      </c>
      <c r="G40" s="10" t="s">
        <v>171</v>
      </c>
      <c r="H40" s="11" t="s">
        <v>101</v>
      </c>
      <c r="I40" s="24" t="s">
        <v>192</v>
      </c>
      <c r="J40" s="24" t="s">
        <v>192</v>
      </c>
      <c r="K40" s="24"/>
      <c r="L40" s="24"/>
      <c r="M40" s="24"/>
      <c r="N40" s="24"/>
    </row>
    <row r="41" spans="1:14" x14ac:dyDescent="0.25">
      <c r="A41" s="1" t="s">
        <v>33</v>
      </c>
      <c r="B41" s="6">
        <v>830</v>
      </c>
      <c r="C41" s="6">
        <f t="shared" si="0"/>
        <v>166</v>
      </c>
      <c r="D41" s="6">
        <f t="shared" si="1"/>
        <v>996</v>
      </c>
      <c r="E41" s="17">
        <v>2.2075420674735231E-2</v>
      </c>
      <c r="F41" s="13" t="s">
        <v>71</v>
      </c>
      <c r="G41" s="10" t="s">
        <v>172</v>
      </c>
      <c r="H41" s="11" t="s">
        <v>102</v>
      </c>
      <c r="I41" s="24"/>
      <c r="J41" s="24"/>
      <c r="K41" s="24"/>
      <c r="L41" s="24" t="s">
        <v>192</v>
      </c>
      <c r="M41" s="24"/>
      <c r="N41" s="24"/>
    </row>
    <row r="42" spans="1:14" x14ac:dyDescent="0.25">
      <c r="A42" s="1" t="s">
        <v>34</v>
      </c>
      <c r="B42" s="6">
        <v>9135</v>
      </c>
      <c r="C42" s="6">
        <f t="shared" si="0"/>
        <v>1827</v>
      </c>
      <c r="D42" s="6">
        <f t="shared" si="1"/>
        <v>10962</v>
      </c>
      <c r="E42" s="18" t="s">
        <v>193</v>
      </c>
      <c r="F42" s="13" t="s">
        <v>72</v>
      </c>
      <c r="G42" s="10" t="s">
        <v>173</v>
      </c>
      <c r="H42" s="11" t="s">
        <v>103</v>
      </c>
      <c r="I42" s="24" t="s">
        <v>192</v>
      </c>
      <c r="J42" s="24" t="s">
        <v>192</v>
      </c>
      <c r="K42" s="24"/>
      <c r="L42" s="24"/>
      <c r="M42" s="24" t="s">
        <v>192</v>
      </c>
      <c r="N42" s="24"/>
    </row>
    <row r="43" spans="1:14" x14ac:dyDescent="0.25">
      <c r="A43" s="1" t="s">
        <v>35</v>
      </c>
      <c r="B43" s="6">
        <v>1661</v>
      </c>
      <c r="C43" s="6">
        <f t="shared" si="0"/>
        <v>332.20000000000005</v>
      </c>
      <c r="D43" s="6">
        <f t="shared" si="1"/>
        <v>1993.2</v>
      </c>
      <c r="E43" s="17">
        <v>0.15994047619047619</v>
      </c>
      <c r="F43" s="13" t="s">
        <v>73</v>
      </c>
      <c r="G43" s="10" t="s">
        <v>174</v>
      </c>
      <c r="H43" s="11" t="s">
        <v>104</v>
      </c>
      <c r="I43" s="24" t="s">
        <v>192</v>
      </c>
      <c r="J43" s="24" t="s">
        <v>192</v>
      </c>
      <c r="K43" s="24" t="s">
        <v>192</v>
      </c>
      <c r="L43" s="24" t="s">
        <v>192</v>
      </c>
      <c r="M43" s="24"/>
      <c r="N43" s="24"/>
    </row>
    <row r="44" spans="1:14" x14ac:dyDescent="0.25">
      <c r="A44" s="1" t="s">
        <v>36</v>
      </c>
      <c r="B44" s="6">
        <v>4983</v>
      </c>
      <c r="C44" s="6">
        <f t="shared" si="0"/>
        <v>996.6</v>
      </c>
      <c r="D44" s="6">
        <f t="shared" si="1"/>
        <v>5979.6</v>
      </c>
      <c r="E44" s="17">
        <v>5.7577293461733403E-2</v>
      </c>
      <c r="F44" s="13" t="s">
        <v>142</v>
      </c>
      <c r="G44" s="10" t="s">
        <v>105</v>
      </c>
      <c r="H44" s="11" t="s">
        <v>223</v>
      </c>
      <c r="I44" s="24" t="s">
        <v>192</v>
      </c>
      <c r="J44" s="24" t="s">
        <v>192</v>
      </c>
      <c r="K44" s="24" t="s">
        <v>192</v>
      </c>
      <c r="L44" s="24" t="s">
        <v>192</v>
      </c>
      <c r="M44" s="24"/>
      <c r="N44" s="24"/>
    </row>
    <row r="45" spans="1:14" x14ac:dyDescent="0.25">
      <c r="A45" s="1" t="s">
        <v>155</v>
      </c>
      <c r="B45" s="6">
        <v>830</v>
      </c>
      <c r="C45" s="6">
        <f t="shared" si="0"/>
        <v>166</v>
      </c>
      <c r="D45" s="6">
        <f t="shared" si="1"/>
        <v>996</v>
      </c>
      <c r="E45" s="17">
        <v>0</v>
      </c>
      <c r="F45" s="13" t="s">
        <v>149</v>
      </c>
      <c r="G45" s="10" t="s">
        <v>150</v>
      </c>
      <c r="H45" s="11" t="s">
        <v>218</v>
      </c>
      <c r="I45" s="24"/>
      <c r="J45" s="24" t="s">
        <v>192</v>
      </c>
      <c r="K45" s="24"/>
      <c r="L45" s="24"/>
      <c r="M45" s="24"/>
      <c r="N45" s="24"/>
    </row>
    <row r="46" spans="1:14" x14ac:dyDescent="0.25">
      <c r="A46" s="1" t="s">
        <v>37</v>
      </c>
      <c r="B46" s="6">
        <v>8305</v>
      </c>
      <c r="C46" s="6">
        <f t="shared" si="0"/>
        <v>1661</v>
      </c>
      <c r="D46" s="6">
        <f t="shared" si="1"/>
        <v>9966</v>
      </c>
      <c r="E46" s="17">
        <v>3.9145071635481093E-3</v>
      </c>
      <c r="F46" s="13" t="s">
        <v>148</v>
      </c>
      <c r="G46" s="10" t="s">
        <v>106</v>
      </c>
      <c r="H46" s="11" t="s">
        <v>107</v>
      </c>
      <c r="I46" s="24" t="s">
        <v>192</v>
      </c>
      <c r="J46" s="24"/>
      <c r="K46" s="24"/>
      <c r="L46" s="24"/>
      <c r="M46" s="24" t="s">
        <v>192</v>
      </c>
      <c r="N46" s="24"/>
    </row>
    <row r="47" spans="1:14" x14ac:dyDescent="0.25">
      <c r="A47" s="1" t="s">
        <v>38</v>
      </c>
      <c r="B47" s="6">
        <v>12457</v>
      </c>
      <c r="C47" s="6">
        <f t="shared" si="0"/>
        <v>2491.4</v>
      </c>
      <c r="D47" s="6">
        <f t="shared" si="1"/>
        <v>14948.4</v>
      </c>
      <c r="E47" s="17">
        <v>0.13111593847689956</v>
      </c>
      <c r="F47" s="13" t="s">
        <v>74</v>
      </c>
      <c r="G47" s="10" t="s">
        <v>175</v>
      </c>
      <c r="H47" s="11" t="s">
        <v>108</v>
      </c>
      <c r="I47" s="24" t="s">
        <v>192</v>
      </c>
      <c r="J47" s="24" t="s">
        <v>192</v>
      </c>
      <c r="K47" s="24"/>
      <c r="L47" s="24"/>
      <c r="M47" s="24" t="s">
        <v>192</v>
      </c>
      <c r="N47" s="24"/>
    </row>
    <row r="48" spans="1:14" x14ac:dyDescent="0.25">
      <c r="A48" s="1" t="s">
        <v>39</v>
      </c>
      <c r="B48" s="6">
        <v>12457</v>
      </c>
      <c r="C48" s="6">
        <f t="shared" si="0"/>
        <v>2491.4</v>
      </c>
      <c r="D48" s="6">
        <f t="shared" si="1"/>
        <v>14948.4</v>
      </c>
      <c r="E48" s="17">
        <v>0.22257661853749416</v>
      </c>
      <c r="F48" s="13" t="s">
        <v>75</v>
      </c>
      <c r="G48" s="10" t="s">
        <v>109</v>
      </c>
      <c r="H48" s="11" t="s">
        <v>110</v>
      </c>
      <c r="I48" s="24" t="s">
        <v>192</v>
      </c>
      <c r="J48" s="24" t="s">
        <v>192</v>
      </c>
      <c r="K48" s="24" t="s">
        <v>192</v>
      </c>
      <c r="L48" s="24" t="s">
        <v>192</v>
      </c>
      <c r="M48" s="24" t="s">
        <v>192</v>
      </c>
      <c r="N48" s="24" t="s">
        <v>192</v>
      </c>
    </row>
    <row r="49" spans="1:14" x14ac:dyDescent="0.25">
      <c r="A49" s="1" t="s">
        <v>40</v>
      </c>
      <c r="B49" s="6">
        <v>2076</v>
      </c>
      <c r="C49" s="6">
        <f t="shared" si="0"/>
        <v>415.20000000000005</v>
      </c>
      <c r="D49" s="6">
        <f t="shared" si="1"/>
        <v>2491.1999999999998</v>
      </c>
      <c r="E49" s="18" t="s">
        <v>193</v>
      </c>
      <c r="F49" s="13" t="s">
        <v>111</v>
      </c>
      <c r="G49" s="10" t="s">
        <v>176</v>
      </c>
      <c r="H49" s="11" t="s">
        <v>112</v>
      </c>
      <c r="I49" s="29" t="s">
        <v>192</v>
      </c>
      <c r="J49" s="24" t="s">
        <v>192</v>
      </c>
      <c r="K49" s="24"/>
      <c r="L49" s="24"/>
      <c r="M49" s="24" t="s">
        <v>192</v>
      </c>
      <c r="N49" s="24"/>
    </row>
    <row r="50" spans="1:14" x14ac:dyDescent="0.25">
      <c r="A50" s="1" t="s">
        <v>41</v>
      </c>
      <c r="B50" s="6">
        <v>1038</v>
      </c>
      <c r="C50" s="6">
        <f t="shared" si="0"/>
        <v>207.60000000000002</v>
      </c>
      <c r="D50" s="6">
        <f t="shared" si="1"/>
        <v>1245.5999999999999</v>
      </c>
      <c r="E50" s="32">
        <v>0.83333333333333337</v>
      </c>
      <c r="F50" s="13" t="s">
        <v>113</v>
      </c>
      <c r="G50" s="10" t="s">
        <v>114</v>
      </c>
      <c r="H50" s="11" t="s">
        <v>115</v>
      </c>
      <c r="I50" s="24" t="s">
        <v>192</v>
      </c>
      <c r="J50" s="24" t="s">
        <v>192</v>
      </c>
      <c r="K50" s="24" t="s">
        <v>192</v>
      </c>
      <c r="L50" s="24" t="s">
        <v>192</v>
      </c>
      <c r="M50" s="24" t="s">
        <v>192</v>
      </c>
      <c r="N50" s="24"/>
    </row>
    <row r="51" spans="1:14" x14ac:dyDescent="0.25">
      <c r="A51" s="1" t="s">
        <v>157</v>
      </c>
      <c r="B51" s="6">
        <v>830</v>
      </c>
      <c r="C51" s="6">
        <f t="shared" si="0"/>
        <v>166</v>
      </c>
      <c r="D51" s="6">
        <f t="shared" si="1"/>
        <v>996</v>
      </c>
      <c r="E51" s="17">
        <v>0.5</v>
      </c>
      <c r="F51" s="13" t="s">
        <v>116</v>
      </c>
      <c r="G51" s="10" t="s">
        <v>177</v>
      </c>
      <c r="H51" s="11" t="s">
        <v>117</v>
      </c>
      <c r="I51" s="24" t="s">
        <v>192</v>
      </c>
      <c r="J51" s="24" t="s">
        <v>192</v>
      </c>
      <c r="K51" s="24" t="s">
        <v>192</v>
      </c>
      <c r="L51" s="24" t="s">
        <v>192</v>
      </c>
      <c r="M51" s="24" t="s">
        <v>192</v>
      </c>
      <c r="N51" s="24" t="s">
        <v>192</v>
      </c>
    </row>
    <row r="52" spans="1:14" x14ac:dyDescent="0.25">
      <c r="A52" s="1" t="s">
        <v>42</v>
      </c>
      <c r="B52" s="6">
        <v>9135</v>
      </c>
      <c r="C52" s="6">
        <f t="shared" si="0"/>
        <v>1827</v>
      </c>
      <c r="D52" s="6">
        <f t="shared" si="1"/>
        <v>10962</v>
      </c>
      <c r="E52" s="17">
        <v>0.19411764705882353</v>
      </c>
      <c r="F52" s="13" t="s">
        <v>118</v>
      </c>
      <c r="G52" s="10" t="s">
        <v>178</v>
      </c>
      <c r="H52" s="11" t="s">
        <v>119</v>
      </c>
      <c r="I52" s="24" t="s">
        <v>192</v>
      </c>
      <c r="J52" s="24" t="s">
        <v>192</v>
      </c>
      <c r="K52" s="24" t="s">
        <v>192</v>
      </c>
      <c r="L52" s="24" t="s">
        <v>192</v>
      </c>
      <c r="M52" s="24" t="s">
        <v>192</v>
      </c>
      <c r="N52" s="24"/>
    </row>
    <row r="53" spans="1:14" x14ac:dyDescent="0.25">
      <c r="A53" s="1" t="s">
        <v>43</v>
      </c>
      <c r="B53" s="6">
        <v>4983</v>
      </c>
      <c r="C53" s="6">
        <f t="shared" si="0"/>
        <v>996.6</v>
      </c>
      <c r="D53" s="6">
        <f t="shared" si="1"/>
        <v>5979.6</v>
      </c>
      <c r="E53" s="17">
        <v>3.0612244897959183E-2</v>
      </c>
      <c r="F53" s="13" t="s">
        <v>54</v>
      </c>
      <c r="G53" s="10" t="s">
        <v>82</v>
      </c>
      <c r="H53" s="11" t="s">
        <v>120</v>
      </c>
      <c r="I53" s="24" t="s">
        <v>192</v>
      </c>
      <c r="J53" s="24" t="s">
        <v>192</v>
      </c>
      <c r="K53" s="24"/>
      <c r="L53" s="24"/>
      <c r="M53" s="24"/>
      <c r="N53" s="24"/>
    </row>
    <row r="54" spans="1:14" x14ac:dyDescent="0.25">
      <c r="A54" s="1" t="s">
        <v>44</v>
      </c>
      <c r="B54" s="6">
        <v>4983</v>
      </c>
      <c r="C54" s="6">
        <f t="shared" si="0"/>
        <v>996.6</v>
      </c>
      <c r="D54" s="6">
        <f t="shared" si="1"/>
        <v>5979.6</v>
      </c>
      <c r="E54" s="18" t="s">
        <v>193</v>
      </c>
      <c r="F54" s="13" t="s">
        <v>121</v>
      </c>
      <c r="G54" s="10" t="s">
        <v>179</v>
      </c>
      <c r="H54" s="11" t="s">
        <v>122</v>
      </c>
      <c r="I54" s="42" t="s">
        <v>193</v>
      </c>
      <c r="J54" s="42"/>
      <c r="K54" s="42"/>
      <c r="L54" s="42"/>
      <c r="M54" s="42"/>
      <c r="N54" s="42"/>
    </row>
    <row r="55" spans="1:14" x14ac:dyDescent="0.25">
      <c r="A55" s="1" t="s">
        <v>45</v>
      </c>
      <c r="B55" s="6">
        <v>8305</v>
      </c>
      <c r="C55" s="6">
        <f t="shared" si="0"/>
        <v>1661</v>
      </c>
      <c r="D55" s="6">
        <f t="shared" si="1"/>
        <v>9966</v>
      </c>
      <c r="E55" s="28" t="s">
        <v>193</v>
      </c>
      <c r="F55" s="23" t="s">
        <v>143</v>
      </c>
      <c r="G55" s="10" t="s">
        <v>211</v>
      </c>
      <c r="H55" s="11" t="s">
        <v>212</v>
      </c>
      <c r="I55" s="24" t="s">
        <v>192</v>
      </c>
      <c r="J55" s="24" t="s">
        <v>192</v>
      </c>
      <c r="K55" s="24" t="s">
        <v>192</v>
      </c>
      <c r="L55" s="24" t="s">
        <v>192</v>
      </c>
      <c r="M55" s="24" t="s">
        <v>192</v>
      </c>
      <c r="N55" s="24"/>
    </row>
    <row r="56" spans="1:14" x14ac:dyDescent="0.25">
      <c r="A56" s="1" t="s">
        <v>156</v>
      </c>
      <c r="B56" s="6">
        <v>4983</v>
      </c>
      <c r="C56" s="6">
        <f t="shared" si="0"/>
        <v>996.6</v>
      </c>
      <c r="D56" s="6">
        <f t="shared" si="1"/>
        <v>5979.6</v>
      </c>
      <c r="E56" s="17">
        <v>1.5948273411965325E-2</v>
      </c>
      <c r="F56" s="13" t="s">
        <v>123</v>
      </c>
      <c r="G56" s="10" t="s">
        <v>180</v>
      </c>
      <c r="H56" s="11" t="s">
        <v>124</v>
      </c>
      <c r="I56" s="24" t="s">
        <v>192</v>
      </c>
      <c r="J56" s="24" t="s">
        <v>192</v>
      </c>
      <c r="K56" s="24" t="s">
        <v>192</v>
      </c>
      <c r="L56" s="24" t="s">
        <v>192</v>
      </c>
      <c r="M56" s="24" t="s">
        <v>192</v>
      </c>
      <c r="N56" s="24"/>
    </row>
    <row r="57" spans="1:14" ht="16.5" thickBot="1" x14ac:dyDescent="0.3">
      <c r="A57" s="26"/>
      <c r="B57" s="19">
        <f>SUM(B3:B56)</f>
        <v>332200</v>
      </c>
      <c r="C57" s="20">
        <f>SUM(C3:C56)</f>
        <v>66439.999999999971</v>
      </c>
      <c r="D57" s="21">
        <f>SUM(D3:D56)</f>
        <v>398640</v>
      </c>
      <c r="E57" s="22">
        <f>AVERAGE(E3:E56)</f>
        <v>0.16722965308310034</v>
      </c>
      <c r="F57" s="27"/>
      <c r="G57" s="26"/>
      <c r="H57" s="4"/>
      <c r="I57" s="26"/>
      <c r="J57" s="26"/>
      <c r="K57" s="26"/>
      <c r="L57" s="26"/>
      <c r="M57" s="26"/>
      <c r="N57" s="26"/>
    </row>
    <row r="58" spans="1:14" x14ac:dyDescent="0.25">
      <c r="A58" s="26"/>
      <c r="C58" s="3"/>
      <c r="D58" s="3"/>
      <c r="E58" s="3"/>
      <c r="F58" s="27"/>
      <c r="G58" s="26"/>
      <c r="H58" s="4"/>
      <c r="I58" s="26"/>
      <c r="J58" s="26"/>
      <c r="K58" s="26"/>
      <c r="L58" s="26"/>
      <c r="M58" s="26"/>
      <c r="N58" s="26"/>
    </row>
    <row r="59" spans="1:14" x14ac:dyDescent="0.25">
      <c r="A59" s="26"/>
      <c r="C59" s="26"/>
      <c r="D59" s="26"/>
      <c r="E59" s="26"/>
      <c r="F59" s="27"/>
      <c r="G59" s="26"/>
      <c r="H59" s="26"/>
      <c r="I59" s="26"/>
      <c r="J59" s="26"/>
      <c r="K59" s="26"/>
      <c r="L59" s="26"/>
      <c r="M59" s="26"/>
      <c r="N59" s="26"/>
    </row>
  </sheetData>
  <mergeCells count="7">
    <mergeCell ref="B1:D1"/>
    <mergeCell ref="I1:N1"/>
    <mergeCell ref="F1:H1"/>
    <mergeCell ref="I54:N54"/>
    <mergeCell ref="I28:N28"/>
    <mergeCell ref="I19:N19"/>
    <mergeCell ref="I16:N16"/>
  </mergeCells>
  <hyperlinks>
    <hyperlink ref="H3" r:id="rId1"/>
    <hyperlink ref="H4" r:id="rId2"/>
    <hyperlink ref="H5" r:id="rId3"/>
    <hyperlink ref="H6" r:id="rId4"/>
    <hyperlink ref="H7" r:id="rId5"/>
    <hyperlink ref="H9" r:id="rId6"/>
    <hyperlink ref="H10" r:id="rId7"/>
    <hyperlink ref="H13" r:id="rId8"/>
    <hyperlink ref="H14" r:id="rId9"/>
    <hyperlink ref="H15" r:id="rId10"/>
    <hyperlink ref="H17" r:id="rId11"/>
    <hyperlink ref="H18" r:id="rId12"/>
    <hyperlink ref="H20" r:id="rId13"/>
    <hyperlink ref="H21" r:id="rId14"/>
    <hyperlink ref="H22" r:id="rId15"/>
    <hyperlink ref="H23" r:id="rId16"/>
    <hyperlink ref="H25" r:id="rId17"/>
    <hyperlink ref="H27" r:id="rId18"/>
    <hyperlink ref="H28" r:id="rId19"/>
    <hyperlink ref="H29" r:id="rId20"/>
    <hyperlink ref="H30" r:id="rId21"/>
    <hyperlink ref="H31" r:id="rId22"/>
    <hyperlink ref="H33" r:id="rId23"/>
    <hyperlink ref="H36" r:id="rId24"/>
    <hyperlink ref="H37" r:id="rId25"/>
    <hyperlink ref="H38" r:id="rId26"/>
    <hyperlink ref="H40" r:id="rId27"/>
    <hyperlink ref="H41" r:id="rId28"/>
    <hyperlink ref="H42" r:id="rId29"/>
    <hyperlink ref="H43" r:id="rId30"/>
    <hyperlink ref="H44" r:id="rId31"/>
    <hyperlink ref="H46" r:id="rId32"/>
    <hyperlink ref="H47" r:id="rId33"/>
    <hyperlink ref="H48" r:id="rId34"/>
    <hyperlink ref="H49" r:id="rId35"/>
    <hyperlink ref="H50" r:id="rId36"/>
    <hyperlink ref="H51" r:id="rId37"/>
    <hyperlink ref="H52" r:id="rId38"/>
    <hyperlink ref="H53" r:id="rId39"/>
    <hyperlink ref="H54" r:id="rId40"/>
    <hyperlink ref="H56" r:id="rId41"/>
    <hyperlink ref="H11" r:id="rId42"/>
    <hyperlink ref="H12" r:id="rId43"/>
    <hyperlink ref="H16" r:id="rId44"/>
    <hyperlink ref="H19" r:id="rId45"/>
    <hyperlink ref="H24" r:id="rId46"/>
    <hyperlink ref="H8" r:id="rId47"/>
    <hyperlink ref="H55" r:id="rId48"/>
    <hyperlink ref="H26" r:id="rId49"/>
    <hyperlink ref="H39" r:id="rId50"/>
    <hyperlink ref="H45" r:id="rId51"/>
    <hyperlink ref="H35" r:id="rId52"/>
    <hyperlink ref="H32" r:id="rId53"/>
    <hyperlink ref="H34" r:id="rId54"/>
  </hyperlinks>
  <pageMargins left="0.7" right="0.7" top="0.75" bottom="0.75" header="0.3" footer="0.3"/>
  <pageSetup orientation="landscape" horizontalDpi="1200" verticalDpi="1200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Kendal Chavez</dc:creator>
  <cp:lastModifiedBy>Kendal Chavez</cp:lastModifiedBy>
  <dcterms:created xsi:type="dcterms:W3CDTF">2020-07-14T17:32:33Z</dcterms:created>
  <dcterms:modified xsi:type="dcterms:W3CDTF">2020-08-26T23:16:23Z</dcterms:modified>
  <cp:contentStatus/>
</cp:coreProperties>
</file>