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30.5.52\PED Files\Finance and Operations\School Budget and Finance Analysis Bureau\Final 2022\Final FY22 Web Postings\Completed\"/>
    </mc:Choice>
  </mc:AlternateContent>
  <bookViews>
    <workbookView xWindow="0" yWindow="0" windowWidth="19368" windowHeight="7752"/>
  </bookViews>
  <sheets>
    <sheet name="CASH REPORT" sheetId="1" r:id="rId1"/>
    <sheet name="Instructions" sheetId="3" r:id="rId2"/>
  </sheets>
  <definedNames>
    <definedName name="_xlnm.Print_Area" localSheetId="1">Instructions!$A$1:$K$152</definedName>
    <definedName name="_xlnm.Print_Titles" localSheetId="0">'CASH REPORT'!$1:$4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3" l="1"/>
  <c r="C100" i="3"/>
  <c r="E1" i="1" l="1"/>
  <c r="B9" i="1" l="1"/>
  <c r="B31" i="1"/>
  <c r="B27" i="1"/>
  <c r="B15" i="1"/>
  <c r="B190" i="1" l="1"/>
  <c r="J15" i="1"/>
  <c r="L110" i="1" l="1"/>
  <c r="L106" i="1"/>
  <c r="F178" i="1"/>
  <c r="J211" i="1" l="1"/>
  <c r="J210" i="1"/>
  <c r="J209" i="1"/>
  <c r="J208" i="1"/>
  <c r="J207" i="1"/>
  <c r="J206" i="1"/>
  <c r="J205" i="1"/>
  <c r="J204" i="1"/>
  <c r="F213" i="1"/>
  <c r="F212" i="1"/>
  <c r="F211" i="1"/>
  <c r="F210" i="1"/>
  <c r="F209" i="1"/>
  <c r="F208" i="1"/>
  <c r="F207" i="1"/>
  <c r="F206" i="1"/>
  <c r="F205" i="1"/>
  <c r="F204" i="1"/>
  <c r="B213" i="1"/>
  <c r="B212" i="1"/>
  <c r="B211" i="1"/>
  <c r="B210" i="1"/>
  <c r="B209" i="1"/>
  <c r="B208" i="1"/>
  <c r="B207" i="1"/>
  <c r="B206" i="1"/>
  <c r="B205" i="1"/>
  <c r="B204" i="1"/>
  <c r="J194" i="1"/>
  <c r="J193" i="1"/>
  <c r="J192" i="1"/>
  <c r="J191" i="1"/>
  <c r="J190" i="1"/>
  <c r="J189" i="1"/>
  <c r="J188" i="1"/>
  <c r="J187" i="1"/>
  <c r="F196" i="1"/>
  <c r="F195" i="1"/>
  <c r="F194" i="1"/>
  <c r="F193" i="1"/>
  <c r="F192" i="1"/>
  <c r="F191" i="1"/>
  <c r="F190" i="1"/>
  <c r="F189" i="1"/>
  <c r="F188" i="1"/>
  <c r="F187" i="1"/>
  <c r="B196" i="1"/>
  <c r="B195" i="1"/>
  <c r="B194" i="1"/>
  <c r="B193" i="1"/>
  <c r="B192" i="1"/>
  <c r="B191" i="1"/>
  <c r="B189" i="1"/>
  <c r="B188" i="1"/>
  <c r="B187" i="1"/>
  <c r="J177" i="1"/>
  <c r="J176" i="1"/>
  <c r="J175" i="1"/>
  <c r="J174" i="1"/>
  <c r="J173" i="1"/>
  <c r="J172" i="1"/>
  <c r="J171" i="1"/>
  <c r="J170" i="1"/>
  <c r="F179" i="1"/>
  <c r="F177" i="1"/>
  <c r="F176" i="1"/>
  <c r="F175" i="1"/>
  <c r="F174" i="1"/>
  <c r="F173" i="1"/>
  <c r="F172" i="1"/>
  <c r="F171" i="1"/>
  <c r="F170" i="1"/>
  <c r="B179" i="1"/>
  <c r="B178" i="1"/>
  <c r="B177" i="1"/>
  <c r="B176" i="1"/>
  <c r="B175" i="1"/>
  <c r="B174" i="1"/>
  <c r="B173" i="1"/>
  <c r="B172" i="1"/>
  <c r="B171" i="1"/>
  <c r="B170" i="1"/>
  <c r="J160" i="1"/>
  <c r="J159" i="1"/>
  <c r="J158" i="1"/>
  <c r="J157" i="1"/>
  <c r="J156" i="1"/>
  <c r="J155" i="1"/>
  <c r="J154" i="1"/>
  <c r="J153" i="1"/>
  <c r="F162" i="1"/>
  <c r="F161" i="1"/>
  <c r="F160" i="1"/>
  <c r="F159" i="1"/>
  <c r="F158" i="1"/>
  <c r="F157" i="1"/>
  <c r="F156" i="1"/>
  <c r="F155" i="1"/>
  <c r="F154" i="1"/>
  <c r="F153" i="1"/>
  <c r="B162" i="1"/>
  <c r="B161" i="1"/>
  <c r="B160" i="1"/>
  <c r="B159" i="1"/>
  <c r="B158" i="1"/>
  <c r="B157" i="1"/>
  <c r="B156" i="1"/>
  <c r="B155" i="1"/>
  <c r="B154" i="1"/>
  <c r="B153" i="1"/>
  <c r="F144" i="1"/>
  <c r="G144" i="1"/>
  <c r="H144" i="1"/>
  <c r="E14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24" i="1"/>
  <c r="L104" i="1"/>
  <c r="L100" i="1"/>
  <c r="L98" i="1"/>
  <c r="L94" i="1"/>
  <c r="L92" i="1"/>
  <c r="L90" i="1"/>
  <c r="G96" i="1"/>
  <c r="G102" i="1" s="1"/>
  <c r="G108" i="1" s="1"/>
  <c r="G112" i="1" s="1"/>
  <c r="H96" i="1"/>
  <c r="H102" i="1" s="1"/>
  <c r="H108" i="1" s="1"/>
  <c r="H112" i="1" s="1"/>
  <c r="I96" i="1"/>
  <c r="I102" i="1" s="1"/>
  <c r="I108" i="1" s="1"/>
  <c r="I112" i="1" s="1"/>
  <c r="J96" i="1"/>
  <c r="J102" i="1" s="1"/>
  <c r="J108" i="1" s="1"/>
  <c r="J112" i="1" s="1"/>
  <c r="K96" i="1"/>
  <c r="K102" i="1" s="1"/>
  <c r="K108" i="1" s="1"/>
  <c r="K112" i="1" s="1"/>
  <c r="F96" i="1"/>
  <c r="F102" i="1" s="1"/>
  <c r="F108" i="1" s="1"/>
  <c r="F112" i="1" s="1"/>
  <c r="L69" i="1"/>
  <c r="L75" i="1" s="1"/>
  <c r="L81" i="1" s="1"/>
  <c r="L85" i="1" s="1"/>
  <c r="F69" i="1"/>
  <c r="F75" i="1" s="1"/>
  <c r="F81" i="1" s="1"/>
  <c r="F85" i="1" s="1"/>
  <c r="G69" i="1"/>
  <c r="G75" i="1" s="1"/>
  <c r="G81" i="1" s="1"/>
  <c r="G85" i="1" s="1"/>
  <c r="H69" i="1"/>
  <c r="H75" i="1" s="1"/>
  <c r="H81" i="1" s="1"/>
  <c r="H85" i="1" s="1"/>
  <c r="I69" i="1"/>
  <c r="I75" i="1" s="1"/>
  <c r="I81" i="1" s="1"/>
  <c r="I85" i="1" s="1"/>
  <c r="J69" i="1"/>
  <c r="J75" i="1" s="1"/>
  <c r="J81" i="1" s="1"/>
  <c r="J85" i="1" s="1"/>
  <c r="K69" i="1"/>
  <c r="K75" i="1" s="1"/>
  <c r="K81" i="1" s="1"/>
  <c r="K85" i="1" s="1"/>
  <c r="E69" i="1"/>
  <c r="E75" i="1" s="1"/>
  <c r="E81" i="1" s="1"/>
  <c r="E85" i="1" s="1"/>
  <c r="G42" i="1"/>
  <c r="G48" i="1" s="1"/>
  <c r="G54" i="1" s="1"/>
  <c r="G58" i="1" s="1"/>
  <c r="H42" i="1"/>
  <c r="H48" i="1" s="1"/>
  <c r="H54" i="1" s="1"/>
  <c r="H58" i="1" s="1"/>
  <c r="I42" i="1"/>
  <c r="I48" i="1" s="1"/>
  <c r="I54" i="1" s="1"/>
  <c r="I58" i="1" s="1"/>
  <c r="J42" i="1"/>
  <c r="J48" i="1" s="1"/>
  <c r="J54" i="1" s="1"/>
  <c r="J58" i="1" s="1"/>
  <c r="K42" i="1"/>
  <c r="K48" i="1" s="1"/>
  <c r="K54" i="1" s="1"/>
  <c r="K58" i="1" s="1"/>
  <c r="L42" i="1"/>
  <c r="L48" i="1" s="1"/>
  <c r="L54" i="1" s="1"/>
  <c r="L58" i="1" s="1"/>
  <c r="F42" i="1"/>
  <c r="F48" i="1" s="1"/>
  <c r="F54" i="1" s="1"/>
  <c r="F58" i="1" s="1"/>
  <c r="G15" i="1"/>
  <c r="G21" i="1" s="1"/>
  <c r="G27" i="1" s="1"/>
  <c r="G31" i="1" s="1"/>
  <c r="H15" i="1"/>
  <c r="H21" i="1" s="1"/>
  <c r="H27" i="1" s="1"/>
  <c r="H31" i="1" s="1"/>
  <c r="I15" i="1"/>
  <c r="I21" i="1" s="1"/>
  <c r="I27" i="1" s="1"/>
  <c r="I31" i="1" s="1"/>
  <c r="J21" i="1"/>
  <c r="J27" i="1" s="1"/>
  <c r="J31" i="1" s="1"/>
  <c r="K15" i="1"/>
  <c r="K21" i="1" s="1"/>
  <c r="K27" i="1" s="1"/>
  <c r="K31" i="1" s="1"/>
  <c r="L15" i="1"/>
  <c r="L21" i="1" s="1"/>
  <c r="L27" i="1" s="1"/>
  <c r="L31" i="1" s="1"/>
  <c r="F15" i="1"/>
  <c r="F21" i="1" s="1"/>
  <c r="F27" i="1" s="1"/>
  <c r="F31" i="1" s="1"/>
  <c r="J180" i="1" l="1"/>
  <c r="I144" i="1"/>
  <c r="L96" i="1"/>
  <c r="J163" i="1"/>
  <c r="L108" i="1"/>
  <c r="L102" i="1"/>
  <c r="L112" i="1" l="1"/>
  <c r="K117" i="1" s="1"/>
  <c r="K144" i="1" s="1"/>
  <c r="K145" i="1" s="1"/>
  <c r="B111" i="1"/>
  <c r="B107" i="1"/>
  <c r="B105" i="1"/>
  <c r="B101" i="1"/>
  <c r="B99" i="1"/>
  <c r="B93" i="1"/>
  <c r="B84" i="1"/>
  <c r="B80" i="1"/>
  <c r="B78" i="1"/>
  <c r="B74" i="1"/>
  <c r="B72" i="1"/>
  <c r="B66" i="1"/>
  <c r="B57" i="1"/>
  <c r="B53" i="1"/>
  <c r="B51" i="1"/>
  <c r="B47" i="1"/>
  <c r="B45" i="1"/>
  <c r="B39" i="1"/>
  <c r="J197" i="1" l="1"/>
  <c r="J214" i="1" l="1"/>
  <c r="K214" i="1" s="1"/>
  <c r="B54" i="1"/>
  <c r="B92" i="1"/>
  <c r="B94" i="1"/>
  <c r="B98" i="1"/>
  <c r="B100" i="1"/>
  <c r="B102" i="1"/>
  <c r="B104" i="1"/>
  <c r="B106" i="1"/>
  <c r="B110" i="1"/>
  <c r="A92" i="1"/>
  <c r="A94" i="1"/>
  <c r="A96" i="1"/>
  <c r="A98" i="1"/>
  <c r="A100" i="1"/>
  <c r="A102" i="1"/>
  <c r="A103" i="1"/>
  <c r="A104" i="1"/>
  <c r="A106" i="1"/>
  <c r="A108" i="1"/>
  <c r="A110" i="1"/>
  <c r="A112" i="1"/>
  <c r="A90" i="1"/>
  <c r="A67" i="1"/>
  <c r="B67" i="1"/>
  <c r="A85" i="1"/>
  <c r="A65" i="1"/>
  <c r="B65" i="1"/>
  <c r="A69" i="1"/>
  <c r="A71" i="1"/>
  <c r="B71" i="1"/>
  <c r="A73" i="1"/>
  <c r="B73" i="1"/>
  <c r="A75" i="1"/>
  <c r="B75" i="1"/>
  <c r="A76" i="1"/>
  <c r="A77" i="1"/>
  <c r="B77" i="1"/>
  <c r="A79" i="1"/>
  <c r="B79" i="1"/>
  <c r="A81" i="1"/>
  <c r="A83" i="1"/>
  <c r="B83" i="1"/>
  <c r="A63" i="1"/>
  <c r="A58" i="1"/>
  <c r="A38" i="1"/>
  <c r="B38" i="1"/>
  <c r="A40" i="1"/>
  <c r="B40" i="1"/>
  <c r="A42" i="1"/>
  <c r="A44" i="1"/>
  <c r="B44" i="1"/>
  <c r="A46" i="1"/>
  <c r="B46" i="1"/>
  <c r="A48" i="1"/>
  <c r="B48" i="1"/>
  <c r="A49" i="1"/>
  <c r="A50" i="1"/>
  <c r="B50" i="1"/>
  <c r="A52" i="1"/>
  <c r="B52" i="1"/>
  <c r="A54" i="1"/>
  <c r="A56" i="1"/>
  <c r="B56" i="1"/>
  <c r="A36" i="1"/>
  <c r="B42" i="1"/>
  <c r="B58" i="1"/>
  <c r="B36" i="1"/>
  <c r="B108" i="1" l="1"/>
  <c r="B112" i="1"/>
  <c r="B96" i="1"/>
  <c r="B90" i="1"/>
  <c r="B63" i="1"/>
  <c r="B81" i="1"/>
  <c r="B69" i="1"/>
  <c r="B85" i="1"/>
  <c r="K146" i="1" l="1"/>
</calcChain>
</file>

<file path=xl/comments1.xml><?xml version="1.0" encoding="utf-8"?>
<comments xmlns="http://schemas.openxmlformats.org/spreadsheetml/2006/main">
  <authors>
    <author>Sara Cordova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>
      <text>
        <r>
          <rPr>
            <b/>
            <sz val="11"/>
            <color indexed="81"/>
            <rFont val="Tahoma"/>
            <family val="2"/>
          </rPr>
          <t>Beginning FY21, required to be reported</t>
        </r>
      </text>
    </comment>
  </commentList>
</comments>
</file>

<file path=xl/sharedStrings.xml><?xml version="1.0" encoding="utf-8"?>
<sst xmlns="http://schemas.openxmlformats.org/spreadsheetml/2006/main" count="317" uniqueCount="219">
  <si>
    <t>County:</t>
  </si>
  <si>
    <t>Charter Name:</t>
  </si>
  <si>
    <t>PED No.:</t>
  </si>
  <si>
    <t xml:space="preserve"> </t>
  </si>
  <si>
    <t>OPERATIONAL</t>
  </si>
  <si>
    <t>TEACHERAGE</t>
  </si>
  <si>
    <t>INST. MATERIALS</t>
  </si>
  <si>
    <t>FOOD SERVICES</t>
  </si>
  <si>
    <t>ATHLETICS</t>
  </si>
  <si>
    <t>NON-INSTRUCT.</t>
  </si>
  <si>
    <t>FUND</t>
  </si>
  <si>
    <t>Line 1</t>
  </si>
  <si>
    <t>+OR-</t>
  </si>
  <si>
    <t>Line 2</t>
  </si>
  <si>
    <t>+</t>
  </si>
  <si>
    <t>Line 3</t>
  </si>
  <si>
    <t xml:space="preserve">Prior Year Warrants Voided </t>
  </si>
  <si>
    <t>Line 4</t>
  </si>
  <si>
    <t>=</t>
  </si>
  <si>
    <t>Line 5</t>
  </si>
  <si>
    <t>Current Year Expenditures to Date</t>
  </si>
  <si>
    <t>-</t>
  </si>
  <si>
    <t>Line 6</t>
  </si>
  <si>
    <t>Line 7</t>
  </si>
  <si>
    <t xml:space="preserve">Total Cash </t>
  </si>
  <si>
    <t>Other Reconciling Items</t>
  </si>
  <si>
    <t>Line 8</t>
  </si>
  <si>
    <t>Line 9</t>
  </si>
  <si>
    <t>Line 10</t>
  </si>
  <si>
    <t>Line 11</t>
  </si>
  <si>
    <t xml:space="preserve">Total Outstanding Loans </t>
  </si>
  <si>
    <t>Line 12</t>
  </si>
  <si>
    <t>Month/Quarter:</t>
  </si>
  <si>
    <t>FLOWTHROUGH</t>
  </si>
  <si>
    <t>DIRECT</t>
  </si>
  <si>
    <t>STATE</t>
  </si>
  <si>
    <t>LOCAL OR STATE</t>
  </si>
  <si>
    <t>FEDERAL</t>
  </si>
  <si>
    <t>BOND BUILDING</t>
  </si>
  <si>
    <t>Refer to "Instructions for PED Cash Report" for details on how to properly complete this form.</t>
  </si>
  <si>
    <t>SPECIAL CAPITAL OUTLAY</t>
  </si>
  <si>
    <t>LOCAL</t>
  </si>
  <si>
    <t>CAPITAL IMPROV. SB9</t>
  </si>
  <si>
    <t>STATE MATCH</t>
  </si>
  <si>
    <t>PSCOC 20%</t>
  </si>
  <si>
    <t>DEBT SERVICE</t>
  </si>
  <si>
    <t>School District:</t>
  </si>
  <si>
    <t>CAPITAL IMPROV. HB 33</t>
  </si>
  <si>
    <t>PUBLIC SCHOOL CAPITAL OUTLAY</t>
  </si>
  <si>
    <t>ENERGY EFFICIENCY</t>
  </si>
  <si>
    <t>ED. TECH EQUIP ACT</t>
  </si>
  <si>
    <t>DEFERRED SICK LEAVE</t>
  </si>
  <si>
    <t>ED TECH DEBT SERVICE</t>
  </si>
  <si>
    <t xml:space="preserve">Column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</si>
  <si>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</si>
  <si>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</si>
  <si>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</si>
  <si>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</si>
  <si>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</si>
  <si>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</si>
  <si>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</si>
  <si>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</si>
  <si>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</si>
  <si>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From Bank Statements</t>
  </si>
  <si>
    <t>Adjustments to Bank Statements</t>
  </si>
  <si>
    <t>Adjusted Bank Balance</t>
  </si>
  <si>
    <t xml:space="preserve"> Net Outstanding Items</t>
  </si>
  <si>
    <t xml:space="preserve"> Outstanding</t>
  </si>
  <si>
    <t xml:space="preserve">Bank </t>
  </si>
  <si>
    <t>(Checks) Deposits</t>
  </si>
  <si>
    <t>Interbank transfers</t>
  </si>
  <si>
    <t>From line 12 Grand Total All</t>
  </si>
  <si>
    <t xml:space="preserve">  Totals</t>
  </si>
  <si>
    <t>Please provide Page 1 of each of your Bank Statement(s).</t>
  </si>
  <si>
    <t>* PERMANENT CASH TRANSFERS/REVERSIONS (LINE 6)</t>
  </si>
  <si>
    <t>AMOUNT</t>
  </si>
  <si>
    <t>Explicit Explanation</t>
  </si>
  <si>
    <t>I, hereby, certify that the information contained in this cash report reconciles to the General Ledger.</t>
  </si>
  <si>
    <t>Signature of Licensed Business Manager</t>
  </si>
  <si>
    <t>Date</t>
  </si>
  <si>
    <t>Previous Year:</t>
  </si>
  <si>
    <t>Report end date:</t>
  </si>
  <si>
    <t>(Per OBMS Actuals Revenue Report)</t>
  </si>
  <si>
    <t>Adjusted Bank Balance (Column H)</t>
  </si>
  <si>
    <t>Adjustments to Bank Statements (Columns F and G)</t>
  </si>
  <si>
    <t>From Bank Statement (Columns B through E)</t>
  </si>
  <si>
    <t>INSTRUCTIONS FOR BANK ACCOUNT INFORMATION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</si>
  <si>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10 through 11.</t>
    </r>
  </si>
  <si>
    <t>Line 12- Total Ending Cash</t>
  </si>
  <si>
    <t>Line 11- Total Outstanding Loans</t>
  </si>
  <si>
    <t>Line 10 – Total Reconciled Cash Balance</t>
  </si>
  <si>
    <t>Line 9 - Adjustments</t>
  </si>
  <si>
    <t>Line 8 – Total Payroll Liabilities (Not available to budget)</t>
  </si>
  <si>
    <t>Line 7- Total Cash</t>
  </si>
  <si>
    <t>Line 6- Permanent Cash Transfers/Reversions</t>
  </si>
  <si>
    <t>Line 4 - Total Resources to Date for Current Year</t>
  </si>
  <si>
    <t>Line 3 - Prior Year Warrants Voided</t>
  </si>
  <si>
    <t>Line 1 - Total Cash 6/30/xxxx</t>
  </si>
  <si>
    <t>INSTRUCTIONS FOR PED CASH REPORT</t>
  </si>
  <si>
    <t>Line 2- Current Year Revenue to Date (Per OBMS Actuals Revenue Report)</t>
  </si>
  <si>
    <t>Adjustment Amount</t>
  </si>
  <si>
    <t>FROM FUND</t>
  </si>
  <si>
    <t>TO FUND and Explicit Explanation</t>
  </si>
  <si>
    <t>** OTHER RECONCILING ITEMS - PAYROLL LIABILITIES (LINE 8 )</t>
  </si>
  <si>
    <t>Adjustment Description</t>
  </si>
  <si>
    <t>LOCAL GRANTS</t>
  </si>
  <si>
    <t>TRANSPORTATION</t>
  </si>
  <si>
    <t>Revised 07-09-2020</t>
  </si>
  <si>
    <t>reconciles to the District’s/Charter’s General Ledger.</t>
  </si>
  <si>
    <t>You will now be required to certify that the information contained in the Cash Report</t>
  </si>
  <si>
    <t>tie to Column J “Adjustment Amount” Totals.</t>
  </si>
  <si>
    <t>Upon successful completion of the form, Column H total “Adjusted Bank Balance” must</t>
  </si>
  <si>
    <t>this, list the amounts for the descriptions in Column I, as either a plus or a minus.</t>
  </si>
  <si>
    <t>and is the Grand Total Cash for All Funds. DO NOT CHANGE THIS AMOUNT. Below</t>
  </si>
  <si>
    <r>
      <rPr>
        <b/>
        <sz val="11"/>
        <color theme="1"/>
        <rFont val="Calibri"/>
        <family val="2"/>
        <scheme val="minor"/>
      </rPr>
      <t>Column J</t>
    </r>
    <r>
      <rPr>
        <sz val="11"/>
        <color theme="1"/>
        <rFont val="Calibri"/>
        <family val="2"/>
        <scheme val="minor"/>
      </rPr>
      <t xml:space="preserve">   The first row of this column is brought down from Line 12 of the Cash Report</t>
    </r>
  </si>
  <si>
    <t>payables.</t>
  </si>
  <si>
    <t>NOT affecting the bank statements, will be described here; such as, receivables and</t>
  </si>
  <si>
    <t>auditor; for example Non-Instructional Student Activity Funds. Any other adjustments,</t>
  </si>
  <si>
    <r>
      <rPr>
        <b/>
        <sz val="11"/>
        <color theme="1"/>
        <rFont val="Calibri"/>
        <family val="2"/>
        <scheme val="minor"/>
      </rPr>
      <t>Column H</t>
    </r>
    <r>
      <rPr>
        <sz val="11"/>
        <color theme="1"/>
        <rFont val="Calibri"/>
        <family val="2"/>
        <scheme val="minor"/>
      </rPr>
      <t xml:space="preserve">   This column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total of Columns D through G.</t>
    </r>
  </si>
  <si>
    <t>bank adjustments.</t>
  </si>
  <si>
    <t>the bank for zero balance accounts (clearing accounts), any interbank loans and other</t>
  </si>
  <si>
    <t>yet transferred between banks. Included here are any temporary transfers not made by</t>
  </si>
  <si>
    <r>
      <rPr>
        <b/>
        <sz val="11"/>
        <color theme="1"/>
        <rFont val="Calibri"/>
        <family val="2"/>
        <scheme val="minor"/>
      </rPr>
      <t>Column G</t>
    </r>
    <r>
      <rPr>
        <sz val="11"/>
        <color theme="1"/>
        <rFont val="Calibri"/>
        <family val="2"/>
        <scheme val="minor"/>
      </rPr>
      <t xml:space="preserve">   List any interfund transfers that are recorded on the General Ledger, but not</t>
    </r>
  </si>
  <si>
    <t>be listed as a minus (-) and Deposits as a plus (+).</t>
  </si>
  <si>
    <r>
      <rPr>
        <b/>
        <sz val="11"/>
        <color theme="1"/>
        <rFont val="Calibri"/>
        <family val="2"/>
        <scheme val="minor"/>
      </rPr>
      <t>Column F</t>
    </r>
    <r>
      <rPr>
        <sz val="11"/>
        <color theme="1"/>
        <rFont val="Calibri"/>
        <family val="2"/>
        <scheme val="minor"/>
      </rPr>
      <t xml:space="preserve">   List any outstanding checks or deposits under this heading. Checks should</t>
    </r>
  </si>
  <si>
    <t>shown on the statement, depending on bank processes.</t>
  </si>
  <si>
    <t>sweep accounts under “Overnight Investments”. This may be the last outgoing transfer</t>
  </si>
  <si>
    <r>
      <rPr>
        <b/>
        <sz val="11"/>
        <color theme="1"/>
        <rFont val="Calibri"/>
        <family val="2"/>
        <scheme val="minor"/>
      </rPr>
      <t>Column E</t>
    </r>
    <r>
      <rPr>
        <sz val="11"/>
        <color theme="1"/>
        <rFont val="Calibri"/>
        <family val="2"/>
        <scheme val="minor"/>
      </rPr>
      <t xml:space="preserve">   List all of the amounts not shown on bank statements such as overnight</t>
    </r>
  </si>
  <si>
    <t>used by the district under “Statement Balance”</t>
  </si>
  <si>
    <r>
      <rPr>
        <b/>
        <sz val="11"/>
        <color theme="1"/>
        <rFont val="Calibri"/>
        <family val="2"/>
        <scheme val="minor"/>
      </rPr>
      <t xml:space="preserve">Column D   </t>
    </r>
    <r>
      <rPr>
        <sz val="11"/>
        <color theme="1"/>
        <rFont val="Calibri"/>
        <family val="2"/>
        <scheme val="minor"/>
      </rPr>
      <t>List the ending balance from Bank Statement for each bank or investment</t>
    </r>
  </si>
  <si>
    <r>
      <rPr>
        <b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 xml:space="preserve">   List the name of bank or financial institution under “Bank”.</t>
    </r>
  </si>
  <si>
    <t>any Agency Funds…these will be adjusted on Column I).</t>
  </si>
  <si>
    <t>Name/Type”. (All Bank accounts as reported to the Auditor must be entered, including</t>
  </si>
  <si>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   List all District/Charter bank accounts and investments under “Account</t>
    </r>
  </si>
  <si>
    <t>end of the cash report.</t>
  </si>
  <si>
    <r>
      <t xml:space="preserve">line. </t>
    </r>
    <r>
      <rPr>
        <b/>
        <i/>
        <u/>
        <sz val="11"/>
        <color theme="1"/>
        <rFont val="Calibri"/>
        <family val="2"/>
        <scheme val="minor"/>
      </rPr>
      <t>Districts/Charters will be required to identify these amounts at the</t>
    </r>
  </si>
  <si>
    <t>temporary loans. The “Grand Total All Funds” column should net to zero on this</t>
  </si>
  <si>
    <r>
      <rPr>
        <u/>
        <sz val="11"/>
        <color theme="1"/>
        <rFont val="Calibri"/>
        <family val="2"/>
        <scheme val="minor"/>
      </rPr>
      <t>other funds</t>
    </r>
    <r>
      <rPr>
        <sz val="11"/>
        <color theme="1"/>
        <rFont val="Calibri"/>
        <family val="2"/>
        <scheme val="minor"/>
      </rPr>
      <t xml:space="preserve"> due to outstanding Request for Reimbursements and/or outstanding</t>
    </r>
  </si>
  <si>
    <r>
      <t xml:space="preserve">This is a negative adjustment in </t>
    </r>
    <r>
      <rPr>
        <b/>
        <u/>
        <sz val="11"/>
        <color theme="1"/>
        <rFont val="Calibri"/>
        <family val="2"/>
        <scheme val="minor"/>
      </rPr>
      <t>Operational ONLY</t>
    </r>
    <r>
      <rPr>
        <u/>
        <sz val="11"/>
        <color theme="1"/>
        <rFont val="Calibri"/>
        <family val="2"/>
        <scheme val="minor"/>
      </rPr>
      <t>, and positive adjustments in</t>
    </r>
  </si>
  <si>
    <t>reconcile to bank statement(s).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</si>
  <si>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7 through 9. This amount must</t>
    </r>
  </si>
  <si>
    <r>
      <t xml:space="preserve">received. </t>
    </r>
    <r>
      <rPr>
        <b/>
        <i/>
        <u/>
        <sz val="11"/>
        <color theme="1"/>
        <rFont val="Calibri"/>
        <family val="2"/>
        <scheme val="minor"/>
      </rPr>
      <t>Districts/Charters will be required to identify these amounts at the</t>
    </r>
  </si>
  <si>
    <t>This amount represents any other payables or receivables posted to the</t>
  </si>
  <si>
    <t>fiscal year in which the services were rendered.</t>
  </si>
  <si>
    <t>Please note: All payroll related expenditures must be recorded in the</t>
  </si>
  <si>
    <t>identify these amounts at the end of the cash report.</t>
  </si>
  <si>
    <r>
      <t xml:space="preserve">and reconciled to the bank accounts. </t>
    </r>
    <r>
      <rPr>
        <b/>
        <i/>
        <u/>
        <sz val="11"/>
        <color theme="1"/>
        <rFont val="Calibri"/>
        <family val="2"/>
        <scheme val="minor"/>
      </rPr>
      <t>Districts/Charters will be required to</t>
    </r>
  </si>
  <si>
    <t>calculated cash above in order to reconcile to cash reported in the general ledger</t>
  </si>
  <si>
    <t>of the current year personnel contracts. They must be added back to the</t>
  </si>
  <si>
    <t>checks and electronic fund transfers (EFT’s) for either benefits or the remainder</t>
  </si>
  <si>
    <t>This amount represents payroll expenditures not yet liquidated; for example, held</t>
  </si>
  <si>
    <t>balance for the ensuing year.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</si>
  <si>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4 through 6. This amount will be</t>
    </r>
  </si>
  <si>
    <r>
      <t xml:space="preserve">only. </t>
    </r>
    <r>
      <rPr>
        <b/>
        <i/>
        <u/>
        <sz val="11"/>
        <color theme="1"/>
        <rFont val="Calibri"/>
        <family val="2"/>
        <scheme val="minor"/>
      </rPr>
      <t>Districts/Charters will be required to identify these amounts at the</t>
    </r>
  </si>
  <si>
    <t>balance rather than due to/due from accounts for refunds of prior year revenue</t>
  </si>
  <si>
    <t>prior to making these transfers. These transfers will be adjustments to the fund</t>
  </si>
  <si>
    <t>to zero. PED authorization is required in addition to local board authorization,</t>
  </si>
  <si>
    <t>granting agencies. Therefore, the “Grand Total All Funds” column may not equal</t>
  </si>
  <si>
    <t>also include refunds of unobligated balances reverted back to PED or other</t>
  </si>
  <si>
    <t>Permanent cash transfers are not limited to transfers between funds. They may</t>
  </si>
  <si>
    <t>negative (-).</t>
  </si>
  <si>
    <r>
      <rPr>
        <b/>
        <i/>
        <u/>
        <sz val="11"/>
        <color theme="1"/>
        <rFont val="Calibri"/>
        <family val="2"/>
        <scheme val="minor"/>
      </rPr>
      <t>reconciled to the bank statements.</t>
    </r>
    <r>
      <rPr>
        <sz val="11"/>
        <color theme="1"/>
        <rFont val="Calibri"/>
        <family val="2"/>
        <scheme val="minor"/>
      </rPr>
      <t xml:space="preserve"> These amounts should be entered as a</t>
    </r>
  </si>
  <si>
    <r>
      <t xml:space="preserve">expenditures recorded in the General ledger, reported on OBMS, </t>
    </r>
    <r>
      <rPr>
        <b/>
        <i/>
        <u/>
        <sz val="11"/>
        <color theme="1"/>
        <rFont val="Calibri"/>
        <family val="2"/>
        <scheme val="minor"/>
      </rPr>
      <t>and</t>
    </r>
  </si>
  <si>
    <t>Management Systems Expenditure Report, which is a total of all year to date</t>
  </si>
  <si>
    <t>This amount should be the amount on the District’s/Charter’s Financial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</si>
  <si>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1 through 3.</t>
    </r>
  </si>
  <si>
    <t>report.</t>
  </si>
  <si>
    <t>additional prior year voids and will always carry a positive (+) amount on this</t>
  </si>
  <si>
    <t>Any prior year checks voided in the current year require a credit entry to the fund</t>
  </si>
  <si>
    <t>included in the totals on line 5.</t>
  </si>
  <si>
    <t>current year refunds should be treated as a reduction in expenditures and</t>
  </si>
  <si>
    <r>
      <rPr>
        <b/>
        <i/>
        <u/>
        <sz val="11"/>
        <color theme="1"/>
        <rFont val="Calibri"/>
        <family val="2"/>
        <scheme val="minor"/>
      </rPr>
      <t>the bank statements.</t>
    </r>
    <r>
      <rPr>
        <sz val="11"/>
        <color theme="1"/>
        <rFont val="Calibri"/>
        <family val="2"/>
        <scheme val="minor"/>
      </rPr>
      <t xml:space="preserve"> These amounts should be entered as a positive (+). Any</t>
    </r>
  </si>
  <si>
    <r>
      <t xml:space="preserve">revenues recorded in the General ledger, reported on OBMS and </t>
    </r>
    <r>
      <rPr>
        <b/>
        <i/>
        <u/>
        <sz val="11"/>
        <color theme="1"/>
        <rFont val="Calibri"/>
        <family val="2"/>
        <scheme val="minor"/>
      </rPr>
      <t>reconciled to</t>
    </r>
  </si>
  <si>
    <t>Management Systems Revenue Report, which is a total of all year to date</t>
  </si>
  <si>
    <t>or Cash on Deposit, plus investments) presented in the audit.</t>
  </si>
  <si>
    <t>cash balance will be reconcilable to the Balance Sheet (Cash, Cash Equivalent,</t>
  </si>
  <si>
    <t>on the school’s financial system. When the audit has been completed, the total</t>
  </si>
  <si>
    <t>amount should agree to the total cash balance plus liabilities (summer payroll)</t>
  </si>
  <si>
    <t>Report. It represents the Total Cash Balance of the District/Charter. This</t>
  </si>
  <si>
    <t>The amount in this line will come from Line 7 of the previous Year’s Final Cash</t>
  </si>
  <si>
    <t>Government Finance Officers Association of the United States and Canada.</t>
  </si>
  <si>
    <t>Gauthier, S. J. (2012) Governmental Accounting, Auditing, and Financial Reporting. Chicago, IL:</t>
  </si>
  <si>
    <t>should describe the budgetary basis of accounting and explain how it differs from GAAP.”</t>
  </si>
  <si>
    <t>accounting. If the budgetary basis of accounting does, in fact, differ from GAAP, the SSAP</t>
  </si>
  <si>
    <t>the budget comparison statement are always presented using the budgetary basis of</t>
  </si>
  <si>
    <t>GAAP. Since the budgetary comparison focuses on the budget as legally adopted, amounts in</t>
  </si>
  <si>
    <t>“Budgetary Basis of Accounting- a government’s budget may be adopted on a basis other than</t>
  </si>
  <si>
    <t>Statements (PAGE 1 ONLY). PED may require additional information as needed.</t>
  </si>
  <si>
    <t>Please provide an electronic copy in pdf format of the District’s/Charter’s Bank</t>
  </si>
  <si>
    <t>Line 5- Current Year Expenditures to Date (Per OMBS Actuals Expenditure Report)</t>
  </si>
  <si>
    <r>
      <rPr>
        <b/>
        <sz val="11"/>
        <color theme="1"/>
        <rFont val="Calibri"/>
        <family val="2"/>
        <scheme val="minor"/>
      </rPr>
      <t xml:space="preserve">Column I   </t>
    </r>
    <r>
      <rPr>
        <sz val="11"/>
        <color theme="1"/>
        <rFont val="Calibri"/>
        <family val="2"/>
        <scheme val="minor"/>
      </rPr>
      <t>List any accounts that are not reported to PED, but reviewed by the</t>
    </r>
  </si>
  <si>
    <t>*** OTHER RECONCILING ITEMS - ADJUSTMENTS (LINE 9)</t>
  </si>
  <si>
    <t>**** TOTAL OUTSTANDING LOANS (LINE 11)</t>
  </si>
  <si>
    <t>Total</t>
  </si>
  <si>
    <t>(Per OMBS Actuals Expenditure Report)</t>
  </si>
  <si>
    <t>Permanent Cash Transfers/Reversions</t>
  </si>
  <si>
    <t>*Provide Explanation on Last Page</t>
  </si>
  <si>
    <t xml:space="preserve">Payroll Liabilities </t>
  </si>
  <si>
    <t>**Provide Explanation on Last Page</t>
  </si>
  <si>
    <t xml:space="preserve">Adjustments </t>
  </si>
  <si>
    <t>***Provide Explanation on Last Page</t>
  </si>
  <si>
    <t>****Provide Explanation on Last Page</t>
  </si>
  <si>
    <t>Current Year Revenue to Date</t>
  </si>
  <si>
    <t>Statement Balance</t>
  </si>
  <si>
    <t>Overnight Investments</t>
  </si>
  <si>
    <t>NOTE: Total Column H must equal total Column J</t>
  </si>
  <si>
    <t>GRAND TOTAL ALL</t>
  </si>
  <si>
    <t>Account Name / Type / Last 4 of Acct #</t>
  </si>
  <si>
    <r>
      <t>Please identify all cash transfers and reversions per general ledger.  Enter the fund number on the FROM FUND and TO FUND columns.   Please provide an explicit explanation</t>
    </r>
    <r>
      <rPr>
        <sz val="11"/>
        <color rgb="FFFF0000"/>
        <rFont val="Calibri"/>
        <family val="2"/>
        <scheme val="minor"/>
      </rPr>
      <t xml:space="preserve"> (to start a new line of text press </t>
    </r>
    <r>
      <rPr>
        <b/>
        <sz val="11"/>
        <color rgb="FFFF0000"/>
        <rFont val="Calibri"/>
        <family val="2"/>
        <scheme val="minor"/>
      </rPr>
      <t>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</si>
  <si>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r>
      <t>Please identify all reconciling payroll liabilities per general ledger. Enter the fund number on the FUND column. Please provide an explicit explanation</t>
    </r>
    <r>
      <rPr>
        <b/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(to start a new line of text press </t>
    </r>
    <r>
      <rPr>
        <b/>
        <sz val="11"/>
        <color rgb="FFFF0000"/>
        <rFont val="Calibri"/>
        <family val="2"/>
        <scheme val="minor"/>
      </rPr>
      <t>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</si>
  <si>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r>
      <t xml:space="preserve">Please identify all reconciling adjustments per general ledger.  Enter the fund number on the FUND column. Please provide an explicit explanation </t>
    </r>
    <r>
      <rPr>
        <sz val="11"/>
        <color rgb="FFFF0000"/>
        <rFont val="Calibri"/>
        <family val="2"/>
        <scheme val="minor"/>
      </rPr>
      <t xml:space="preserve">(to start a new line of text press </t>
    </r>
    <r>
      <rPr>
        <b/>
        <sz val="11"/>
        <color rgb="FFFF0000"/>
        <rFont val="Calibri"/>
        <family val="2"/>
        <scheme val="minor"/>
      </rPr>
      <t>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</si>
  <si>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r>
      <t xml:space="preserve">Please identify all outstanding loans per general ledger.  Enter fund number on the FROM FUND and TO FUND columns.  Please provide an explicit explanation </t>
    </r>
    <r>
      <rPr>
        <sz val="11"/>
        <color rgb="FFFF0000"/>
        <rFont val="Calibri"/>
        <family val="2"/>
        <scheme val="minor"/>
      </rPr>
      <t>(to start a new line of text press</t>
    </r>
    <r>
      <rPr>
        <b/>
        <sz val="11"/>
        <color rgb="FFFF0000"/>
        <rFont val="Calibri"/>
        <family val="2"/>
        <scheme val="minor"/>
      </rPr>
      <t xml:space="preserve"> 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</si>
  <si>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t/>
  </si>
  <si>
    <t>The purpose for providing the “Budgetary Basis of Accounting” definition is to provide guidance to</t>
  </si>
  <si>
    <t>better reflect available resources.</t>
  </si>
  <si>
    <t>balance account on the District’s/Charter’s records. This total will only change with</t>
  </si>
  <si>
    <t>carried forward from 4th quarter to 1st quarter and become the beginning cash</t>
  </si>
  <si>
    <t>District’s/Charter’s Financial Management System. Expenditures that have not</t>
  </si>
  <si>
    <t>yet been liquidated by issuing checks or revenue that has not yet been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</si>
</sst>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-000"/>
    <numFmt numFmtId="165" formatCode="mm/dd/yyyy;@"/>
    <numFmt numFmtId="166" formatCode="mm/dd/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 tint="-0.24994659260841701"/>
      </top>
      <bottom style="thin">
        <color indexed="64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9" xfId="0" applyNumberFormat="1" applyFont="1" applyFill="1" applyBorder="1" applyAlignment="1" applyProtection="1">
      <alignment horizontal="left"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40" fontId="17" fillId="0" borderId="9" xfId="0" applyNumberFormat="1" applyFont="1" applyFill="1" applyBorder="1" applyAlignment="1" applyProtection="1">
      <alignment vertical="center"/>
      <protection locked="0"/>
    </xf>
    <xf numFmtId="40" fontId="17" fillId="0" borderId="32" xfId="0" applyNumberFormat="1" applyFont="1" applyFill="1" applyBorder="1" applyAlignment="1" applyProtection="1">
      <alignment vertical="center"/>
      <protection locked="0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40" fontId="17" fillId="0" borderId="0" xfId="0" applyNumberFormat="1" applyFont="1" applyFill="1" applyBorder="1" applyAlignment="1" applyProtection="1">
      <alignment vertical="center"/>
      <protection locked="0"/>
    </xf>
    <xf numFmtId="40" fontId="17" fillId="0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vertical="center"/>
    </xf>
    <xf numFmtId="0" fontId="18" fillId="0" borderId="9" xfId="0" applyNumberFormat="1" applyFont="1" applyFill="1" applyBorder="1" applyAlignment="1" applyProtection="1">
      <alignment vertical="center"/>
      <protection locked="0"/>
    </xf>
    <xf numFmtId="40" fontId="18" fillId="0" borderId="9" xfId="0" applyNumberFormat="1" applyFont="1" applyFill="1" applyBorder="1" applyAlignment="1" applyProtection="1">
      <alignment vertical="center"/>
    </xf>
    <xf numFmtId="40" fontId="18" fillId="0" borderId="32" xfId="0" applyNumberFormat="1" applyFont="1" applyFill="1" applyBorder="1" applyAlignment="1" applyProtection="1">
      <alignment vertical="center"/>
    </xf>
    <xf numFmtId="40" fontId="16" fillId="0" borderId="0" xfId="0" applyNumberFormat="1" applyFont="1" applyFill="1" applyBorder="1" applyAlignment="1" applyProtection="1">
      <alignment vertical="center"/>
      <protection locked="0"/>
    </xf>
    <xf numFmtId="40" fontId="16" fillId="0" borderId="14" xfId="0" applyNumberFormat="1" applyFont="1" applyFill="1" applyBorder="1" applyAlignment="1" applyProtection="1">
      <alignment vertical="center"/>
      <protection locked="0"/>
    </xf>
    <xf numFmtId="0" fontId="18" fillId="2" borderId="9" xfId="0" applyNumberFormat="1" applyFont="1" applyFill="1" applyBorder="1" applyAlignment="1" applyProtection="1">
      <alignment vertical="center"/>
      <protection locked="0"/>
    </xf>
    <xf numFmtId="0" fontId="18" fillId="2" borderId="9" xfId="0" applyNumberFormat="1" applyFont="1" applyFill="1" applyBorder="1" applyAlignment="1" applyProtection="1">
      <alignment horizontal="center" vertical="center"/>
      <protection locked="0"/>
    </xf>
    <xf numFmtId="40" fontId="18" fillId="2" borderId="9" xfId="0" applyNumberFormat="1" applyFont="1" applyFill="1" applyBorder="1" applyAlignment="1" applyProtection="1">
      <alignment vertical="center"/>
    </xf>
    <xf numFmtId="40" fontId="18" fillId="2" borderId="32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8" fillId="0" borderId="33" xfId="0" applyNumberFormat="1" applyFont="1" applyFill="1" applyBorder="1" applyAlignment="1" applyProtection="1">
      <alignment vertical="center"/>
      <protection locked="0"/>
    </xf>
    <xf numFmtId="0" fontId="18" fillId="0" borderId="34" xfId="0" applyNumberFormat="1" applyFont="1" applyFill="1" applyBorder="1" applyAlignment="1" applyProtection="1">
      <alignment vertical="center"/>
    </xf>
    <xf numFmtId="0" fontId="18" fillId="0" borderId="34" xfId="0" applyNumberFormat="1" applyFont="1" applyFill="1" applyBorder="1" applyAlignment="1" applyProtection="1">
      <alignment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40" fontId="18" fillId="0" borderId="34" xfId="0" applyNumberFormat="1" applyFont="1" applyFill="1" applyBorder="1" applyAlignment="1" applyProtection="1">
      <alignment vertical="center"/>
    </xf>
    <xf numFmtId="40" fontId="18" fillId="0" borderId="35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  <protection locked="0"/>
    </xf>
    <xf numFmtId="0" fontId="17" fillId="0" borderId="10" xfId="0" applyNumberFormat="1" applyFont="1" applyFill="1" applyBorder="1" applyAlignment="1" applyProtection="1">
      <alignment vertical="center"/>
      <protection locked="0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17" fillId="0" borderId="30" xfId="0" applyNumberFormat="1" applyFont="1" applyFill="1" applyBorder="1" applyAlignment="1" applyProtection="1">
      <alignment vertical="center"/>
      <protection locked="0"/>
    </xf>
    <xf numFmtId="0" fontId="17" fillId="0" borderId="7" xfId="0" applyNumberFormat="1" applyFont="1" applyFill="1" applyBorder="1" applyAlignment="1" applyProtection="1">
      <alignment vertical="center"/>
      <protection locked="0"/>
    </xf>
    <xf numFmtId="0" fontId="17" fillId="0" borderId="31" xfId="0" applyNumberFormat="1" applyFont="1" applyFill="1" applyBorder="1" applyAlignment="1" applyProtection="1">
      <alignment vertical="center"/>
    </xf>
    <xf numFmtId="0" fontId="17" fillId="0" borderId="13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 vertical="top" indent="3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31" xfId="0" applyNumberFormat="1" applyFont="1" applyFill="1" applyBorder="1" applyAlignment="1" applyProtection="1">
      <alignment vertical="center"/>
    </xf>
    <xf numFmtId="0" fontId="18" fillId="2" borderId="31" xfId="0" applyNumberFormat="1" applyFont="1" applyFill="1" applyBorder="1" applyAlignment="1" applyProtection="1">
      <alignment vertical="center"/>
    </xf>
    <xf numFmtId="0" fontId="18" fillId="2" borderId="9" xfId="0" applyNumberFormat="1" applyFont="1" applyFill="1" applyBorder="1" applyAlignment="1" applyProtection="1">
      <alignment vertical="center"/>
    </xf>
    <xf numFmtId="0" fontId="20" fillId="0" borderId="13" xfId="0" applyNumberFormat="1" applyFont="1" applyFill="1" applyBorder="1" applyAlignment="1" applyProtection="1">
      <alignment vertical="center"/>
    </xf>
    <xf numFmtId="0" fontId="18" fillId="0" borderId="33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40" fontId="18" fillId="0" borderId="0" xfId="0" applyNumberFormat="1" applyFont="1" applyFill="1" applyBorder="1" applyAlignment="1" applyProtection="1">
      <alignment vertical="center"/>
      <protection locked="0"/>
    </xf>
    <xf numFmtId="40" fontId="18" fillId="0" borderId="14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30" xfId="0" applyNumberFormat="1" applyFont="1" applyFill="1" applyBorder="1" applyAlignment="1" applyProtection="1">
      <alignment vertical="center" wrapText="1"/>
      <protection locked="0"/>
    </xf>
    <xf numFmtId="0" fontId="2" fillId="0" borderId="7" xfId="0" applyNumberFormat="1" applyFont="1" applyFill="1" applyBorder="1" applyAlignment="1" applyProtection="1">
      <alignment vertical="center" wrapText="1"/>
      <protection locked="0"/>
    </xf>
    <xf numFmtId="40" fontId="18" fillId="0" borderId="14" xfId="0" applyNumberFormat="1" applyFont="1" applyFill="1" applyBorder="1" applyAlignment="1" applyProtection="1">
      <alignment vertical="center"/>
    </xf>
    <xf numFmtId="40" fontId="2" fillId="0" borderId="14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0" fontId="17" fillId="3" borderId="13" xfId="0" applyNumberFormat="1" applyFont="1" applyFill="1" applyBorder="1" applyAlignment="1" applyProtection="1">
      <alignment vertical="center"/>
      <protection locked="0"/>
    </xf>
    <xf numFmtId="0" fontId="17" fillId="3" borderId="0" xfId="0" applyNumberFormat="1" applyFont="1" applyFill="1" applyBorder="1" applyAlignment="1" applyProtection="1">
      <alignment vertical="center"/>
      <protection locked="0"/>
    </xf>
    <xf numFmtId="40" fontId="17" fillId="3" borderId="0" xfId="0" applyNumberFormat="1" applyFont="1" applyFill="1" applyBorder="1" applyAlignment="1" applyProtection="1">
      <alignment vertical="center"/>
      <protection locked="0"/>
    </xf>
    <xf numFmtId="40" fontId="18" fillId="0" borderId="0" xfId="0" applyNumberFormat="1" applyFont="1" applyFill="1" applyBorder="1" applyAlignment="1" applyProtection="1">
      <alignment vertical="center"/>
    </xf>
    <xf numFmtId="0" fontId="17" fillId="3" borderId="13" xfId="0" applyNumberFormat="1" applyFont="1" applyFill="1" applyBorder="1" applyAlignment="1" applyProtection="1">
      <alignment horizontal="left" vertical="center"/>
      <protection locked="0"/>
    </xf>
    <xf numFmtId="40" fontId="17" fillId="3" borderId="14" xfId="0" applyNumberFormat="1" applyFont="1" applyFill="1" applyBorder="1" applyAlignment="1" applyProtection="1">
      <alignment vertical="center"/>
      <protection locked="0"/>
    </xf>
    <xf numFmtId="0" fontId="17" fillId="3" borderId="30" xfId="0" applyNumberFormat="1" applyFont="1" applyFill="1" applyBorder="1" applyAlignment="1" applyProtection="1">
      <alignment vertical="center"/>
      <protection locked="0"/>
    </xf>
    <xf numFmtId="0" fontId="17" fillId="3" borderId="7" xfId="0" applyNumberFormat="1" applyFont="1" applyFill="1" applyBorder="1" applyAlignment="1" applyProtection="1">
      <alignment vertical="center"/>
      <protection locked="0"/>
    </xf>
    <xf numFmtId="0" fontId="17" fillId="3" borderId="30" xfId="0" applyNumberFormat="1" applyFont="1" applyFill="1" applyBorder="1" applyAlignment="1" applyProtection="1">
      <alignment horizontal="left" vertical="center"/>
      <protection locked="0"/>
    </xf>
    <xf numFmtId="40" fontId="17" fillId="3" borderId="42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40" fontId="18" fillId="0" borderId="17" xfId="0" applyNumberFormat="1" applyFont="1" applyFill="1" applyBorder="1" applyAlignment="1" applyProtection="1">
      <alignment vertical="center"/>
    </xf>
    <xf numFmtId="40" fontId="18" fillId="0" borderId="45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</xf>
    <xf numFmtId="40" fontId="17" fillId="0" borderId="0" xfId="0" applyNumberFormat="1" applyFont="1" applyFill="1" applyBorder="1" applyAlignment="1" applyProtection="1">
      <alignment vertical="center"/>
    </xf>
    <xf numFmtId="40" fontId="17" fillId="0" borderId="18" xfId="0" applyNumberFormat="1" applyFont="1" applyFill="1" applyBorder="1" applyAlignment="1" applyProtection="1">
      <alignment vertical="center"/>
    </xf>
    <xf numFmtId="40" fontId="18" fillId="0" borderId="18" xfId="0" applyNumberFormat="1" applyFont="1" applyFill="1" applyBorder="1" applyAlignment="1" applyProtection="1">
      <alignment vertical="center"/>
    </xf>
    <xf numFmtId="0" fontId="17" fillId="0" borderId="16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7" fillId="0" borderId="18" xfId="0" applyNumberFormat="1" applyFont="1" applyFill="1" applyBorder="1" applyAlignment="1" applyProtection="1">
      <alignment vertical="center"/>
      <protection locked="0"/>
    </xf>
    <xf numFmtId="0" fontId="17" fillId="0" borderId="15" xfId="0" applyNumberFormat="1" applyFont="1" applyFill="1" applyBorder="1" applyAlignment="1" applyProtection="1">
      <alignment vertical="center"/>
      <protection locked="0"/>
    </xf>
    <xf numFmtId="0" fontId="17" fillId="0" borderId="16" xfId="0" applyNumberFormat="1" applyFont="1" applyFill="1" applyBorder="1" applyAlignment="1" applyProtection="1">
      <alignment vertical="center"/>
      <protection locked="0"/>
    </xf>
    <xf numFmtId="40" fontId="17" fillId="0" borderId="18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2" borderId="9" xfId="0" applyNumberFormat="1" applyFont="1" applyFill="1" applyBorder="1" applyAlignment="1" applyProtection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27" xfId="0" applyNumberFormat="1" applyFont="1" applyFill="1" applyBorder="1" applyAlignment="1" applyProtection="1">
      <alignment horizontal="center" vertical="center" wrapText="1"/>
    </xf>
    <xf numFmtId="0" fontId="17" fillId="0" borderId="2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Alignment="1" applyProtection="1">
      <alignment vertical="center"/>
    </xf>
    <xf numFmtId="0" fontId="18" fillId="0" borderId="34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8" fillId="0" borderId="16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quotePrefix="1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17" fillId="0" borderId="41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42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7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center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8" fillId="4" borderId="28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29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27" xfId="0" applyNumberFormat="1" applyFont="1" applyFill="1" applyBorder="1" applyAlignment="1" applyProtection="1">
      <alignment horizontal="center" vertical="center" wrapText="1"/>
    </xf>
    <xf numFmtId="0" fontId="18" fillId="4" borderId="21" xfId="0" applyNumberFormat="1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17" fillId="0" borderId="39" xfId="0" applyNumberFormat="1" applyFont="1" applyFill="1" applyBorder="1" applyAlignment="1" applyProtection="1">
      <alignment horizontal="center" vertical="center" wrapText="1"/>
    </xf>
    <xf numFmtId="0" fontId="17" fillId="0" borderId="37" xfId="0" applyNumberFormat="1" applyFont="1" applyFill="1" applyBorder="1" applyAlignment="1" applyProtection="1">
      <alignment horizontal="center" vertical="center" wrapText="1"/>
    </xf>
    <xf numFmtId="0" fontId="17" fillId="0" borderId="40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29" xfId="0" applyNumberFormat="1" applyFont="1" applyFill="1" applyBorder="1" applyAlignment="1" applyProtection="1">
      <alignment horizontal="center" vertical="center" wrapText="1"/>
    </xf>
    <xf numFmtId="0" fontId="17" fillId="0" borderId="36" xfId="0" applyNumberFormat="1" applyFont="1" applyFill="1" applyBorder="1" applyAlignment="1" applyProtection="1">
      <alignment horizontal="center" vertical="center" wrapText="1"/>
    </xf>
    <xf numFmtId="165" fontId="17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Alignment="1" applyProtection="1">
      <alignment horizontal="center" vertical="center"/>
      <protection locked="0"/>
    </xf>
    <xf numFmtId="166" fontId="17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6" xfId="0" applyNumberFormat="1" applyFont="1" applyFill="1" applyBorder="1" applyAlignment="1" applyProtection="1">
      <alignment horizontal="center" vertical="center" wrapText="1"/>
      <protection locked="0"/>
    </xf>
    <xf numFmtId="40" fontId="18" fillId="0" borderId="24" xfId="0" applyNumberFormat="1" applyFont="1" applyFill="1" applyBorder="1" applyAlignment="1" applyProtection="1">
      <alignment horizontal="center" vertical="center"/>
    </xf>
    <xf numFmtId="40" fontId="18" fillId="0" borderId="44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164" fontId="17" fillId="3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8" fillId="0" borderId="41" xfId="0" applyNumberFormat="1" applyFont="1" applyFill="1" applyBorder="1" applyAlignment="1" applyProtection="1">
      <alignment horizontal="center" vertical="center" wrapText="1"/>
    </xf>
    <xf numFmtId="0" fontId="18" fillId="0" borderId="28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4" borderId="47" xfId="0" applyNumberFormat="1" applyFont="1" applyFill="1" applyBorder="1" applyAlignment="1" applyProtection="1">
      <alignment horizontal="center" vertical="center" wrapText="1"/>
    </xf>
    <xf numFmtId="0" fontId="18" fillId="4" borderId="3" xfId="0" applyNumberFormat="1" applyFont="1" applyFill="1" applyBorder="1" applyAlignment="1" applyProtection="1">
      <alignment horizontal="center" vertical="center" wrapText="1"/>
    </xf>
    <xf numFmtId="0" fontId="18" fillId="4" borderId="13" xfId="0" applyNumberFormat="1" applyFont="1" applyFill="1" applyBorder="1" applyAlignment="1" applyProtection="1">
      <alignment horizontal="center" vertical="center" wrapText="1"/>
    </xf>
    <xf numFmtId="0" fontId="18" fillId="4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6" fillId="0" borderId="0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0" xfId="0" applyFont="1" applyFill="1" applyBorder="1"/>
    <xf numFmtId="0" fontId="10" fillId="0" borderId="14" xfId="0" applyFont="1" applyFill="1" applyBorder="1"/>
    <xf numFmtId="0" fontId="10" fillId="0" borderId="16" xfId="0" applyFont="1" applyFill="1" applyBorder="1"/>
    <xf numFmtId="0" fontId="10" fillId="0" borderId="18" xfId="0" applyFont="1" applyFill="1" applyBorder="1"/>
    <xf numFmtId="0" fontId="10" fillId="0" borderId="15" xfId="0" applyFont="1" applyFill="1" applyBorder="1"/>
    <xf numFmtId="0" fontId="3" fillId="0" borderId="0" xfId="0" applyFont="1" applyFill="1" applyBorder="1"/>
    <xf numFmtId="0" fontId="0" fillId="0" borderId="6" xfId="0" applyFill="1" applyBorder="1"/>
    <xf numFmtId="0" fontId="11" fillId="0" borderId="26" xfId="0" applyFont="1" applyFill="1" applyBorder="1"/>
    <xf numFmtId="0" fontId="0" fillId="0" borderId="25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0" xfId="0" applyFont="1" applyFill="1" applyBorder="1"/>
    <xf numFmtId="0" fontId="1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16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6" xfId="0" applyFont="1" applyFill="1" applyBorder="1"/>
    <xf numFmtId="0" fontId="0" fillId="0" borderId="7" xfId="0" applyFill="1" applyBorder="1"/>
  </cellXfs>
  <cellStyles count="1">
    <cellStyle name="Normal" xfId="0" builtinId="0"/>
  </cellStyles>
  <dxfs count="1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228"/>
  <sheetViews>
    <sheetView tabSelected="1" topLeftCell="C1" zoomScaleNormal="100" workbookViewId="0">
      <selection activeCell="I223" sqref="I223"/>
    </sheetView>
  </sheetViews>
  <sheetFormatPr defaultColWidth="8.6640625" defaultRowHeight="15.6" x14ac:dyDescent="0.3"/>
  <cols>
    <col min="1" max="1" width="11.6640625" style="103" customWidth="1"/>
    <col min="2" max="2" width="15.109375" style="103" customWidth="1"/>
    <col min="3" max="3" width="32.109375" style="103" customWidth="1"/>
    <col min="4" max="12" width="19.6640625" style="103" customWidth="1"/>
    <col min="13" max="16384" width="8.6640625" style="103"/>
  </cols>
  <sheetData>
    <row r="1" spans="1:13" x14ac:dyDescent="0.3">
      <c r="A1" s="41" t="s">
        <v>46</v>
      </c>
      <c r="B1" s="1"/>
      <c r="C1" s="157"/>
      <c r="D1" s="157"/>
      <c r="E1" s="166" t="str">
        <f>CONCATENATE("PED Cash Report for ",YEAR(K2),"-",YEAR(K2)+1," Fiscal Year")</f>
        <v>PED Cash Report for 2021-2022 Fiscal Year</v>
      </c>
      <c r="F1" s="166"/>
      <c r="G1" s="166"/>
      <c r="H1" s="166"/>
      <c r="I1" s="166"/>
      <c r="J1" s="87" t="s">
        <v>32</v>
      </c>
      <c r="K1" s="157"/>
      <c r="L1" s="157"/>
    </row>
    <row r="2" spans="1:13" x14ac:dyDescent="0.3">
      <c r="A2" s="87" t="s">
        <v>1</v>
      </c>
      <c r="B2" s="2"/>
      <c r="C2" s="157"/>
      <c r="D2" s="157"/>
      <c r="E2" s="166"/>
      <c r="F2" s="166"/>
      <c r="G2" s="166"/>
      <c r="H2" s="166"/>
      <c r="I2" s="166"/>
      <c r="J2" s="87" t="s">
        <v>80</v>
      </c>
      <c r="K2" s="158">
        <v>44377</v>
      </c>
      <c r="L2" s="158"/>
    </row>
    <row r="3" spans="1:13" x14ac:dyDescent="0.3">
      <c r="A3" s="88" t="s">
        <v>0</v>
      </c>
      <c r="B3" s="73"/>
      <c r="C3" s="157"/>
      <c r="D3" s="157"/>
      <c r="E3" s="166"/>
      <c r="F3" s="166"/>
      <c r="G3" s="166"/>
      <c r="H3" s="166"/>
      <c r="I3" s="166"/>
      <c r="J3" s="87" t="s">
        <v>81</v>
      </c>
      <c r="K3" s="156">
        <v>44104</v>
      </c>
      <c r="L3" s="156"/>
    </row>
    <row r="4" spans="1:13" x14ac:dyDescent="0.3">
      <c r="A4" s="88" t="s">
        <v>2</v>
      </c>
      <c r="B4" s="73"/>
      <c r="C4" s="165">
        <v>0</v>
      </c>
      <c r="D4" s="165"/>
      <c r="E4" s="166"/>
      <c r="F4" s="166"/>
      <c r="G4" s="166"/>
      <c r="H4" s="166"/>
      <c r="I4" s="166"/>
      <c r="J4" s="3"/>
      <c r="K4" s="2"/>
      <c r="L4" s="105" t="s">
        <v>212</v>
      </c>
      <c r="M4" s="175"/>
    </row>
    <row r="5" spans="1:13" ht="16.2" thickBot="1" x14ac:dyDescent="0.35">
      <c r="A5" s="73"/>
      <c r="B5" s="73"/>
      <c r="C5" s="104"/>
      <c r="D5" s="104"/>
      <c r="E5" s="92"/>
      <c r="F5" s="92"/>
      <c r="G5" s="92"/>
      <c r="H5" s="92"/>
      <c r="I5" s="92"/>
      <c r="J5" s="3"/>
      <c r="K5" s="2"/>
      <c r="L5" s="2"/>
      <c r="M5" s="175"/>
    </row>
    <row r="6" spans="1:13" x14ac:dyDescent="0.3">
      <c r="A6" s="140" t="s">
        <v>39</v>
      </c>
      <c r="B6" s="141"/>
      <c r="C6" s="141"/>
      <c r="D6" s="141"/>
      <c r="E6" s="142"/>
      <c r="F6" s="115" t="s">
        <v>4</v>
      </c>
      <c r="G6" s="115" t="s">
        <v>5</v>
      </c>
      <c r="H6" s="115" t="s">
        <v>106</v>
      </c>
      <c r="I6" s="115" t="s">
        <v>6</v>
      </c>
      <c r="J6" s="115" t="s">
        <v>7</v>
      </c>
      <c r="K6" s="115" t="s">
        <v>8</v>
      </c>
      <c r="L6" s="153" t="s">
        <v>9</v>
      </c>
      <c r="M6" s="175"/>
    </row>
    <row r="7" spans="1:13" x14ac:dyDescent="0.3">
      <c r="A7" s="143"/>
      <c r="B7" s="144"/>
      <c r="C7" s="144"/>
      <c r="D7" s="144"/>
      <c r="E7" s="145"/>
      <c r="F7" s="124"/>
      <c r="G7" s="124"/>
      <c r="H7" s="124"/>
      <c r="I7" s="124"/>
      <c r="J7" s="124"/>
      <c r="K7" s="124"/>
      <c r="L7" s="154"/>
      <c r="M7" s="175"/>
    </row>
    <row r="8" spans="1:13" x14ac:dyDescent="0.3">
      <c r="A8" s="146"/>
      <c r="B8" s="147"/>
      <c r="C8" s="147"/>
      <c r="D8" s="147"/>
      <c r="E8" s="148"/>
      <c r="F8" s="89">
        <v>11000</v>
      </c>
      <c r="G8" s="89">
        <v>12000</v>
      </c>
      <c r="H8" s="89">
        <v>13000</v>
      </c>
      <c r="I8" s="89">
        <v>14000</v>
      </c>
      <c r="J8" s="89">
        <v>21000</v>
      </c>
      <c r="K8" s="89">
        <v>22000</v>
      </c>
      <c r="L8" s="90">
        <v>23000</v>
      </c>
      <c r="M8" s="175"/>
    </row>
    <row r="9" spans="1:13" x14ac:dyDescent="0.3">
      <c r="A9" s="37" t="s">
        <v>11</v>
      </c>
      <c r="B9" s="5" t="str">
        <f>CONCATENATE("Total Cash Balance ",TEXT(MONTH(K2),"00"),"/",TEXT(DAY(K2),"00"),"/",YEAR(K2))</f>
        <v>Total Cash Balance 06/30/2021</v>
      </c>
      <c r="C9" s="6"/>
      <c r="D9" s="91" t="s">
        <v>12</v>
      </c>
      <c r="E9" s="8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175"/>
    </row>
    <row r="10" spans="1:13" x14ac:dyDescent="0.3">
      <c r="A10" s="11"/>
      <c r="B10" s="2"/>
      <c r="C10" s="2"/>
      <c r="D10" s="2"/>
      <c r="E10" s="2"/>
      <c r="F10" s="12"/>
      <c r="G10" s="12"/>
      <c r="H10" s="12"/>
      <c r="I10" s="12"/>
      <c r="J10" s="12"/>
      <c r="K10" s="12"/>
      <c r="L10" s="13"/>
      <c r="M10" s="175"/>
    </row>
    <row r="11" spans="1:13" x14ac:dyDescent="0.3">
      <c r="A11" s="38" t="s">
        <v>13</v>
      </c>
      <c r="B11" s="39" t="s">
        <v>202</v>
      </c>
      <c r="C11" s="1"/>
      <c r="D11" s="92" t="s">
        <v>14</v>
      </c>
      <c r="E11" s="2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v>0</v>
      </c>
      <c r="M11" s="175"/>
    </row>
    <row r="12" spans="1:13" x14ac:dyDescent="0.3">
      <c r="A12" s="11"/>
      <c r="B12" s="40" t="s">
        <v>82</v>
      </c>
      <c r="C12" s="2"/>
      <c r="D12" s="2"/>
      <c r="E12" s="2"/>
      <c r="F12" s="12"/>
      <c r="G12" s="12"/>
      <c r="H12" s="12"/>
      <c r="I12" s="12"/>
      <c r="J12" s="12"/>
      <c r="K12" s="12"/>
      <c r="L12" s="13"/>
      <c r="M12" s="175"/>
    </row>
    <row r="13" spans="1:13" x14ac:dyDescent="0.3">
      <c r="A13" s="38" t="s">
        <v>15</v>
      </c>
      <c r="B13" s="41" t="s">
        <v>16</v>
      </c>
      <c r="C13" s="1"/>
      <c r="D13" s="92" t="s">
        <v>14</v>
      </c>
      <c r="E13" s="14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>
        <v>0</v>
      </c>
      <c r="M13" s="175"/>
    </row>
    <row r="14" spans="1:13" x14ac:dyDescent="0.3">
      <c r="A14" s="11"/>
      <c r="B14" s="2"/>
      <c r="C14" s="2"/>
      <c r="D14" s="2"/>
      <c r="E14" s="2"/>
      <c r="F14" s="12" t="s">
        <v>3</v>
      </c>
      <c r="G14" s="12"/>
      <c r="H14" s="12"/>
      <c r="I14" s="12"/>
      <c r="J14" s="12"/>
      <c r="K14" s="12"/>
      <c r="L14" s="13" t="s">
        <v>3</v>
      </c>
      <c r="M14" s="175"/>
    </row>
    <row r="15" spans="1:13" x14ac:dyDescent="0.3">
      <c r="A15" s="42" t="s">
        <v>17</v>
      </c>
      <c r="B15" s="15" t="str">
        <f>CONCATENATE("Total Resources to Date for Current Year ",TEXT(MONTH(K3),"00"),"/",TEXT(DAY(K3),"00"),"/",YEAR(K3))</f>
        <v>Total Resources to Date for Current Year 09/30/2020</v>
      </c>
      <c r="C15" s="16"/>
      <c r="D15" s="91" t="s">
        <v>18</v>
      </c>
      <c r="E15" s="7"/>
      <c r="F15" s="17">
        <f>ROUND(F9+F11+F13,2)</f>
        <v>0</v>
      </c>
      <c r="G15" s="17">
        <f t="shared" ref="G15:L15" si="0">ROUND(G9+G11+G13,2)</f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8">
        <f t="shared" si="0"/>
        <v>0</v>
      </c>
      <c r="M15" s="175"/>
    </row>
    <row r="16" spans="1:13" x14ac:dyDescent="0.3">
      <c r="A16" s="11"/>
      <c r="B16" s="2"/>
      <c r="C16" s="2"/>
      <c r="D16" s="2"/>
      <c r="E16" s="2"/>
      <c r="F16" s="12"/>
      <c r="G16" s="12"/>
      <c r="H16" s="12"/>
      <c r="I16" s="12"/>
      <c r="J16" s="12"/>
      <c r="K16" s="12"/>
      <c r="L16" s="13"/>
      <c r="M16" s="175"/>
    </row>
    <row r="17" spans="1:13" x14ac:dyDescent="0.3">
      <c r="A17" s="38" t="s">
        <v>19</v>
      </c>
      <c r="B17" s="39" t="s">
        <v>20</v>
      </c>
      <c r="C17" s="1"/>
      <c r="D17" s="92" t="s">
        <v>21</v>
      </c>
      <c r="E17" s="2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175"/>
    </row>
    <row r="18" spans="1:13" x14ac:dyDescent="0.3">
      <c r="A18" s="11"/>
      <c r="B18" s="40" t="s">
        <v>194</v>
      </c>
      <c r="C18" s="2"/>
      <c r="D18" s="2"/>
      <c r="E18" s="2"/>
      <c r="F18" s="12"/>
      <c r="G18" s="12"/>
      <c r="H18" s="12"/>
      <c r="I18" s="12"/>
      <c r="J18" s="12"/>
      <c r="K18" s="12"/>
      <c r="L18" s="13"/>
      <c r="M18" s="175"/>
    </row>
    <row r="19" spans="1:13" x14ac:dyDescent="0.3">
      <c r="A19" s="38" t="s">
        <v>22</v>
      </c>
      <c r="B19" s="39" t="s">
        <v>195</v>
      </c>
      <c r="C19" s="1"/>
      <c r="D19" s="92" t="s">
        <v>12</v>
      </c>
      <c r="E19" s="14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3">
        <v>0</v>
      </c>
      <c r="M19" s="175"/>
    </row>
    <row r="20" spans="1:13" x14ac:dyDescent="0.3">
      <c r="A20" s="11"/>
      <c r="B20" s="40" t="s">
        <v>196</v>
      </c>
      <c r="C20" s="2"/>
      <c r="D20" s="2"/>
      <c r="E20" s="2"/>
      <c r="F20" s="12"/>
      <c r="G20" s="12"/>
      <c r="H20" s="12"/>
      <c r="I20" s="12"/>
      <c r="J20" s="12"/>
      <c r="K20" s="12"/>
      <c r="L20" s="13"/>
      <c r="M20" s="175"/>
    </row>
    <row r="21" spans="1:13" x14ac:dyDescent="0.3">
      <c r="A21" s="43" t="s">
        <v>23</v>
      </c>
      <c r="B21" s="44" t="s">
        <v>24</v>
      </c>
      <c r="C21" s="21"/>
      <c r="D21" s="93" t="s">
        <v>18</v>
      </c>
      <c r="E21" s="22"/>
      <c r="F21" s="23">
        <f>ROUND(F15+F17+F19,2)</f>
        <v>0</v>
      </c>
      <c r="G21" s="23">
        <f t="shared" ref="G21:L21" si="1">ROUND(G15+G17+G19,2)</f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4">
        <f t="shared" si="1"/>
        <v>0</v>
      </c>
      <c r="M21" s="175"/>
    </row>
    <row r="22" spans="1:13" x14ac:dyDescent="0.3">
      <c r="A22" s="45" t="s">
        <v>25</v>
      </c>
      <c r="B22" s="2"/>
      <c r="C22" s="1"/>
      <c r="D22" s="2"/>
      <c r="E22" s="2"/>
      <c r="F22" s="12"/>
      <c r="G22" s="12"/>
      <c r="H22" s="12"/>
      <c r="I22" s="12"/>
      <c r="J22" s="12"/>
      <c r="K22" s="12"/>
      <c r="L22" s="13"/>
      <c r="M22" s="175"/>
    </row>
    <row r="23" spans="1:13" x14ac:dyDescent="0.3">
      <c r="A23" s="38" t="s">
        <v>26</v>
      </c>
      <c r="B23" s="39" t="s">
        <v>197</v>
      </c>
      <c r="C23" s="1"/>
      <c r="D23" s="92" t="s">
        <v>14</v>
      </c>
      <c r="E23" s="14"/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3">
        <v>0</v>
      </c>
      <c r="M23" s="175"/>
    </row>
    <row r="24" spans="1:13" x14ac:dyDescent="0.3">
      <c r="A24" s="11"/>
      <c r="B24" s="40" t="s">
        <v>198</v>
      </c>
      <c r="C24" s="2"/>
      <c r="D24" s="2"/>
      <c r="E24" s="2"/>
      <c r="F24" s="12"/>
      <c r="G24" s="12"/>
      <c r="H24" s="12"/>
      <c r="I24" s="12"/>
      <c r="J24" s="12" t="s">
        <v>3</v>
      </c>
      <c r="K24" s="12"/>
      <c r="L24" s="13"/>
      <c r="M24" s="175"/>
    </row>
    <row r="25" spans="1:13" x14ac:dyDescent="0.3">
      <c r="A25" s="38" t="s">
        <v>27</v>
      </c>
      <c r="B25" s="39" t="s">
        <v>199</v>
      </c>
      <c r="C25" s="1"/>
      <c r="D25" s="92" t="s">
        <v>12</v>
      </c>
      <c r="E25" s="14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175"/>
    </row>
    <row r="26" spans="1:13" x14ac:dyDescent="0.3">
      <c r="A26" s="11"/>
      <c r="B26" s="40" t="s">
        <v>200</v>
      </c>
      <c r="C26" s="1"/>
      <c r="D26" s="14"/>
      <c r="E26" s="14"/>
      <c r="F26" s="12"/>
      <c r="G26" s="12"/>
      <c r="H26" s="12"/>
      <c r="I26" s="12"/>
      <c r="J26" s="12"/>
      <c r="K26" s="12"/>
      <c r="L26" s="13"/>
      <c r="M26" s="175"/>
    </row>
    <row r="27" spans="1:13" x14ac:dyDescent="0.3">
      <c r="A27" s="42" t="s">
        <v>28</v>
      </c>
      <c r="B27" s="15" t="str">
        <f>CONCATENATE("Total Reconciled Cash Balance ",TEXT(MONTH(K3),"00"),"/",TEXT(DAY(K3),"00"),"/",YEAR(K3))</f>
        <v>Total Reconciled Cash Balance 09/30/2020</v>
      </c>
      <c r="C27" s="16"/>
      <c r="D27" s="91" t="s">
        <v>18</v>
      </c>
      <c r="E27" s="7"/>
      <c r="F27" s="17">
        <f>ROUND(F21+F23+F25,2)</f>
        <v>0</v>
      </c>
      <c r="G27" s="17">
        <f t="shared" ref="G27:L27" si="2">ROUND(G21+G23+G25,2)</f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8">
        <f t="shared" si="2"/>
        <v>0</v>
      </c>
      <c r="M27" s="175"/>
    </row>
    <row r="28" spans="1:13" x14ac:dyDescent="0.3">
      <c r="A28" s="11"/>
      <c r="B28" s="1"/>
      <c r="C28" s="1"/>
      <c r="D28" s="14"/>
      <c r="E28" s="14"/>
      <c r="F28" s="12"/>
      <c r="G28" s="12"/>
      <c r="H28" s="12"/>
      <c r="I28" s="12"/>
      <c r="J28" s="12"/>
      <c r="K28" s="12"/>
      <c r="L28" s="13"/>
      <c r="M28" s="175"/>
    </row>
    <row r="29" spans="1:13" x14ac:dyDescent="0.3">
      <c r="A29" s="38" t="s">
        <v>29</v>
      </c>
      <c r="B29" s="39" t="s">
        <v>30</v>
      </c>
      <c r="C29" s="1"/>
      <c r="D29" s="92" t="s">
        <v>12</v>
      </c>
      <c r="E29" s="14"/>
      <c r="F29" s="19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3">
        <v>0</v>
      </c>
      <c r="M29" s="175"/>
    </row>
    <row r="30" spans="1:13" x14ac:dyDescent="0.3">
      <c r="A30" s="11"/>
      <c r="B30" s="40" t="s">
        <v>201</v>
      </c>
      <c r="C30" s="1"/>
      <c r="D30" s="14"/>
      <c r="E30" s="14"/>
      <c r="F30" s="12"/>
      <c r="G30" s="12"/>
      <c r="H30" s="12"/>
      <c r="I30" s="12"/>
      <c r="J30" s="12"/>
      <c r="K30" s="12"/>
      <c r="L30" s="13"/>
      <c r="M30" s="175"/>
    </row>
    <row r="31" spans="1:13" ht="16.2" thickBot="1" x14ac:dyDescent="0.35">
      <c r="A31" s="46" t="s">
        <v>31</v>
      </c>
      <c r="B31" s="27" t="str">
        <f>CONCATENATE("Total Ending Cash ",TEXT(MONTH(K3),"00"),"/",TEXT(DAY(K3),"00"),"/",YEAR(K3))</f>
        <v>Total Ending Cash 09/30/2020</v>
      </c>
      <c r="C31" s="28"/>
      <c r="D31" s="94" t="s">
        <v>18</v>
      </c>
      <c r="E31" s="29"/>
      <c r="F31" s="30">
        <f>ROUND(F27+F29,2)</f>
        <v>0</v>
      </c>
      <c r="G31" s="30">
        <f t="shared" ref="G31:L31" si="3">ROUND(G27+G29,2)</f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1">
        <f t="shared" si="3"/>
        <v>0</v>
      </c>
      <c r="M31" s="175"/>
    </row>
    <row r="32" spans="1:13" ht="16.2" thickBot="1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75"/>
    </row>
    <row r="33" spans="1:13" x14ac:dyDescent="0.3">
      <c r="A33" s="33"/>
      <c r="B33" s="34"/>
      <c r="C33" s="34"/>
      <c r="D33" s="34"/>
      <c r="E33" s="34"/>
      <c r="F33" s="155" t="s">
        <v>37</v>
      </c>
      <c r="G33" s="155"/>
      <c r="H33" s="115" t="s">
        <v>105</v>
      </c>
      <c r="I33" s="155" t="s">
        <v>35</v>
      </c>
      <c r="J33" s="155"/>
      <c r="K33" s="115" t="s">
        <v>36</v>
      </c>
      <c r="L33" s="153" t="s">
        <v>38</v>
      </c>
      <c r="M33" s="175"/>
    </row>
    <row r="34" spans="1:13" x14ac:dyDescent="0.3">
      <c r="A34" s="11"/>
      <c r="B34" s="2"/>
      <c r="C34" s="2"/>
      <c r="D34" s="2"/>
      <c r="E34" s="2"/>
      <c r="F34" s="96" t="s">
        <v>33</v>
      </c>
      <c r="G34" s="96" t="s">
        <v>34</v>
      </c>
      <c r="H34" s="124"/>
      <c r="I34" s="96" t="s">
        <v>33</v>
      </c>
      <c r="J34" s="96" t="s">
        <v>34</v>
      </c>
      <c r="K34" s="124"/>
      <c r="L34" s="154"/>
      <c r="M34" s="175"/>
    </row>
    <row r="35" spans="1:13" x14ac:dyDescent="0.3">
      <c r="A35" s="35"/>
      <c r="B35" s="36"/>
      <c r="C35" s="36"/>
      <c r="D35" s="36"/>
      <c r="E35" s="36"/>
      <c r="F35" s="89">
        <v>24000</v>
      </c>
      <c r="G35" s="89">
        <v>25000</v>
      </c>
      <c r="H35" s="89">
        <v>26000</v>
      </c>
      <c r="I35" s="89">
        <v>27000</v>
      </c>
      <c r="J35" s="89">
        <v>28000</v>
      </c>
      <c r="K35" s="89">
        <v>29000</v>
      </c>
      <c r="L35" s="90">
        <v>31100</v>
      </c>
      <c r="M35" s="175"/>
    </row>
    <row r="36" spans="1:13" x14ac:dyDescent="0.3">
      <c r="A36" s="37" t="str">
        <f>A9</f>
        <v>Line 1</v>
      </c>
      <c r="B36" s="5" t="str">
        <f>B9</f>
        <v>Total Cash Balance 06/30/2021</v>
      </c>
      <c r="C36" s="6"/>
      <c r="D36" s="91" t="s">
        <v>12</v>
      </c>
      <c r="E36" s="8"/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75"/>
    </row>
    <row r="37" spans="1:13" x14ac:dyDescent="0.3">
      <c r="A37" s="11"/>
      <c r="B37" s="2"/>
      <c r="C37" s="2"/>
      <c r="D37" s="2"/>
      <c r="E37" s="2"/>
      <c r="F37" s="12"/>
      <c r="G37" s="12"/>
      <c r="H37" s="12"/>
      <c r="I37" s="12"/>
      <c r="J37" s="12"/>
      <c r="K37" s="12"/>
      <c r="L37" s="13"/>
      <c r="M37" s="175"/>
    </row>
    <row r="38" spans="1:13" x14ac:dyDescent="0.3">
      <c r="A38" s="38" t="str">
        <f>A11</f>
        <v>Line 2</v>
      </c>
      <c r="B38" s="39" t="str">
        <f>B11</f>
        <v>Current Year Revenue to Date</v>
      </c>
      <c r="C38" s="1"/>
      <c r="D38" s="92" t="s">
        <v>14</v>
      </c>
      <c r="E38" s="2"/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3">
        <v>0</v>
      </c>
      <c r="M38" s="175"/>
    </row>
    <row r="39" spans="1:13" x14ac:dyDescent="0.3">
      <c r="A39" s="11"/>
      <c r="B39" s="40" t="str">
        <f>B12</f>
        <v>(Per OBMS Actuals Revenue Report)</v>
      </c>
      <c r="C39" s="2"/>
      <c r="D39" s="2"/>
      <c r="E39" s="2"/>
      <c r="F39" s="12"/>
      <c r="G39" s="12"/>
      <c r="H39" s="12"/>
      <c r="I39" s="12"/>
      <c r="J39" s="12"/>
      <c r="K39" s="12"/>
      <c r="L39" s="13"/>
      <c r="M39" s="175"/>
    </row>
    <row r="40" spans="1:13" x14ac:dyDescent="0.3">
      <c r="A40" s="38" t="str">
        <f>A13</f>
        <v>Line 3</v>
      </c>
      <c r="B40" s="41" t="str">
        <f>B13</f>
        <v xml:space="preserve">Prior Year Warrants Voided </v>
      </c>
      <c r="C40" s="1"/>
      <c r="D40" s="92" t="s">
        <v>14</v>
      </c>
      <c r="E40" s="14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3">
        <v>0</v>
      </c>
      <c r="M40" s="175"/>
    </row>
    <row r="41" spans="1:13" x14ac:dyDescent="0.3">
      <c r="A41" s="11"/>
      <c r="B41" s="2"/>
      <c r="C41" s="2"/>
      <c r="D41" s="2"/>
      <c r="E41" s="2"/>
      <c r="F41" s="12"/>
      <c r="G41" s="12"/>
      <c r="H41" s="12"/>
      <c r="I41" s="12"/>
      <c r="J41" s="12"/>
      <c r="K41" s="12"/>
      <c r="L41" s="13" t="s">
        <v>3</v>
      </c>
      <c r="M41" s="175"/>
    </row>
    <row r="42" spans="1:13" x14ac:dyDescent="0.3">
      <c r="A42" s="42" t="str">
        <f>A15</f>
        <v>Line 4</v>
      </c>
      <c r="B42" s="15" t="str">
        <f>B15</f>
        <v>Total Resources to Date for Current Year 09/30/2020</v>
      </c>
      <c r="C42" s="16"/>
      <c r="D42" s="91" t="s">
        <v>18</v>
      </c>
      <c r="E42" s="7"/>
      <c r="F42" s="17">
        <f>ROUND(F36+F38+F40,2)</f>
        <v>0</v>
      </c>
      <c r="G42" s="17">
        <f t="shared" ref="G42:L42" si="4">ROUND(G36+G38+G40,2)</f>
        <v>0</v>
      </c>
      <c r="H42" s="17">
        <f t="shared" si="4"/>
        <v>0</v>
      </c>
      <c r="I42" s="17">
        <f t="shared" si="4"/>
        <v>0</v>
      </c>
      <c r="J42" s="17">
        <f t="shared" si="4"/>
        <v>0</v>
      </c>
      <c r="K42" s="17">
        <f t="shared" si="4"/>
        <v>0</v>
      </c>
      <c r="L42" s="18">
        <f t="shared" si="4"/>
        <v>0</v>
      </c>
      <c r="M42" s="175"/>
    </row>
    <row r="43" spans="1:13" x14ac:dyDescent="0.3">
      <c r="A43" s="11"/>
      <c r="B43" s="2"/>
      <c r="C43" s="2"/>
      <c r="D43" s="2"/>
      <c r="E43" s="2"/>
      <c r="F43" s="12"/>
      <c r="G43" s="12"/>
      <c r="H43" s="12"/>
      <c r="I43" s="12"/>
      <c r="J43" s="12"/>
      <c r="K43" s="12"/>
      <c r="L43" s="13"/>
      <c r="M43" s="175"/>
    </row>
    <row r="44" spans="1:13" x14ac:dyDescent="0.3">
      <c r="A44" s="38" t="str">
        <f>A17</f>
        <v>Line 5</v>
      </c>
      <c r="B44" s="39" t="str">
        <f>B17</f>
        <v>Current Year Expenditures to Date</v>
      </c>
      <c r="C44" s="1"/>
      <c r="D44" s="92" t="s">
        <v>21</v>
      </c>
      <c r="E44" s="2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175"/>
    </row>
    <row r="45" spans="1:13" x14ac:dyDescent="0.3">
      <c r="A45" s="11"/>
      <c r="B45" s="40" t="str">
        <f>B18</f>
        <v>(Per OMBS Actuals Expenditure Report)</v>
      </c>
      <c r="C45" s="2"/>
      <c r="D45" s="2"/>
      <c r="E45" s="2"/>
      <c r="F45" s="12"/>
      <c r="G45" s="12"/>
      <c r="H45" s="12"/>
      <c r="I45" s="12"/>
      <c r="J45" s="12"/>
      <c r="K45" s="12"/>
      <c r="L45" s="13"/>
      <c r="M45" s="175"/>
    </row>
    <row r="46" spans="1:13" x14ac:dyDescent="0.3">
      <c r="A46" s="38" t="str">
        <f>A19</f>
        <v>Line 6</v>
      </c>
      <c r="B46" s="39" t="str">
        <f>B19</f>
        <v>Permanent Cash Transfers/Reversions</v>
      </c>
      <c r="C46" s="1"/>
      <c r="D46" s="92" t="s">
        <v>12</v>
      </c>
      <c r="E46" s="14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3">
        <v>0</v>
      </c>
      <c r="M46" s="175"/>
    </row>
    <row r="47" spans="1:13" x14ac:dyDescent="0.3">
      <c r="A47" s="11"/>
      <c r="B47" s="40" t="str">
        <f>B20</f>
        <v>*Provide Explanation on Last Page</v>
      </c>
      <c r="C47" s="2"/>
      <c r="D47" s="2"/>
      <c r="E47" s="2"/>
      <c r="F47" s="12"/>
      <c r="G47" s="12"/>
      <c r="H47" s="12"/>
      <c r="I47" s="12"/>
      <c r="J47" s="12"/>
      <c r="K47" s="12"/>
      <c r="L47" s="13"/>
      <c r="M47" s="175"/>
    </row>
    <row r="48" spans="1:13" x14ac:dyDescent="0.3">
      <c r="A48" s="43" t="str">
        <f>A21</f>
        <v>Line 7</v>
      </c>
      <c r="B48" s="44" t="str">
        <f>B21</f>
        <v xml:space="preserve">Total Cash </v>
      </c>
      <c r="C48" s="21"/>
      <c r="D48" s="93" t="s">
        <v>18</v>
      </c>
      <c r="E48" s="22"/>
      <c r="F48" s="23">
        <f>ROUND(F42+F44+F46,2)</f>
        <v>0</v>
      </c>
      <c r="G48" s="23">
        <f t="shared" ref="G48:L48" si="5">ROUND(G42+G44+G46,2)</f>
        <v>0</v>
      </c>
      <c r="H48" s="23">
        <f t="shared" si="5"/>
        <v>0</v>
      </c>
      <c r="I48" s="23">
        <f t="shared" si="5"/>
        <v>0</v>
      </c>
      <c r="J48" s="23">
        <f t="shared" si="5"/>
        <v>0</v>
      </c>
      <c r="K48" s="23">
        <f t="shared" si="5"/>
        <v>0</v>
      </c>
      <c r="L48" s="24">
        <f t="shared" si="5"/>
        <v>0</v>
      </c>
      <c r="M48" s="175"/>
    </row>
    <row r="49" spans="1:13" x14ac:dyDescent="0.3">
      <c r="A49" s="45" t="str">
        <f>A22</f>
        <v>Other Reconciling Items</v>
      </c>
      <c r="B49" s="2"/>
      <c r="C49" s="25"/>
      <c r="D49" s="2"/>
      <c r="E49" s="2"/>
      <c r="F49" s="12"/>
      <c r="G49" s="12"/>
      <c r="H49" s="12"/>
      <c r="I49" s="12"/>
      <c r="J49" s="12"/>
      <c r="K49" s="12"/>
      <c r="L49" s="13"/>
      <c r="M49" s="175"/>
    </row>
    <row r="50" spans="1:13" x14ac:dyDescent="0.3">
      <c r="A50" s="38" t="str">
        <f>A23</f>
        <v>Line 8</v>
      </c>
      <c r="B50" s="39" t="str">
        <f>B23</f>
        <v xml:space="preserve">Payroll Liabilities </v>
      </c>
      <c r="C50" s="1"/>
      <c r="D50" s="92" t="s">
        <v>14</v>
      </c>
      <c r="E50" s="14"/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0</v>
      </c>
      <c r="M50" s="175"/>
    </row>
    <row r="51" spans="1:13" x14ac:dyDescent="0.3">
      <c r="A51" s="11"/>
      <c r="B51" s="40" t="str">
        <f>B24</f>
        <v>**Provide Explanation on Last Page</v>
      </c>
      <c r="C51" s="2"/>
      <c r="D51" s="2"/>
      <c r="E51" s="2"/>
      <c r="F51" s="12"/>
      <c r="G51" s="12"/>
      <c r="H51" s="12"/>
      <c r="I51" s="12" t="s">
        <v>3</v>
      </c>
      <c r="J51" s="12"/>
      <c r="K51" s="12"/>
      <c r="L51" s="13"/>
      <c r="M51" s="175"/>
    </row>
    <row r="52" spans="1:13" x14ac:dyDescent="0.3">
      <c r="A52" s="38" t="str">
        <f>A25</f>
        <v>Line 9</v>
      </c>
      <c r="B52" s="39" t="str">
        <f>B25</f>
        <v xml:space="preserve">Adjustments </v>
      </c>
      <c r="C52" s="1"/>
      <c r="D52" s="92" t="s">
        <v>12</v>
      </c>
      <c r="E52" s="14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3">
        <v>0</v>
      </c>
      <c r="M52" s="175"/>
    </row>
    <row r="53" spans="1:13" x14ac:dyDescent="0.3">
      <c r="A53" s="11"/>
      <c r="B53" s="40" t="str">
        <f>B26</f>
        <v>***Provide Explanation on Last Page</v>
      </c>
      <c r="C53" s="1"/>
      <c r="D53" s="14"/>
      <c r="E53" s="14"/>
      <c r="F53" s="12"/>
      <c r="G53" s="12"/>
      <c r="H53" s="12"/>
      <c r="I53" s="12"/>
      <c r="J53" s="12"/>
      <c r="K53" s="12"/>
      <c r="L53" s="13"/>
      <c r="M53" s="175"/>
    </row>
    <row r="54" spans="1:13" x14ac:dyDescent="0.3">
      <c r="A54" s="42" t="str">
        <f>A27</f>
        <v>Line 10</v>
      </c>
      <c r="B54" s="15" t="str">
        <f>B27</f>
        <v>Total Reconciled Cash Balance 09/30/2020</v>
      </c>
      <c r="C54" s="16"/>
      <c r="D54" s="91" t="s">
        <v>18</v>
      </c>
      <c r="E54" s="7"/>
      <c r="F54" s="17">
        <f>ROUND(F48+F50+F52,2)</f>
        <v>0</v>
      </c>
      <c r="G54" s="17">
        <f t="shared" ref="G54:L54" si="6">ROUND(G48+G50+G52,2)</f>
        <v>0</v>
      </c>
      <c r="H54" s="17">
        <f t="shared" si="6"/>
        <v>0</v>
      </c>
      <c r="I54" s="17">
        <f t="shared" si="6"/>
        <v>0</v>
      </c>
      <c r="J54" s="17">
        <f t="shared" si="6"/>
        <v>0</v>
      </c>
      <c r="K54" s="17">
        <f t="shared" si="6"/>
        <v>0</v>
      </c>
      <c r="L54" s="18">
        <f t="shared" si="6"/>
        <v>0</v>
      </c>
      <c r="M54" s="175"/>
    </row>
    <row r="55" spans="1:13" x14ac:dyDescent="0.3">
      <c r="A55" s="11"/>
      <c r="B55" s="1"/>
      <c r="C55" s="1"/>
      <c r="D55" s="14"/>
      <c r="E55" s="14"/>
      <c r="F55" s="12"/>
      <c r="G55" s="12"/>
      <c r="H55" s="12"/>
      <c r="I55" s="12"/>
      <c r="J55" s="12"/>
      <c r="K55" s="12"/>
      <c r="L55" s="13"/>
      <c r="M55" s="175"/>
    </row>
    <row r="56" spans="1:13" x14ac:dyDescent="0.3">
      <c r="A56" s="38" t="str">
        <f>A29</f>
        <v>Line 11</v>
      </c>
      <c r="B56" s="39" t="str">
        <f>B29</f>
        <v xml:space="preserve">Total Outstanding Loans </v>
      </c>
      <c r="C56" s="1"/>
      <c r="D56" s="92" t="s">
        <v>12</v>
      </c>
      <c r="E56" s="14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3">
        <v>0</v>
      </c>
      <c r="M56" s="175"/>
    </row>
    <row r="57" spans="1:13" x14ac:dyDescent="0.3">
      <c r="A57" s="11"/>
      <c r="B57" s="40" t="str">
        <f>B30</f>
        <v>****Provide Explanation on Last Page</v>
      </c>
      <c r="C57" s="1"/>
      <c r="D57" s="14"/>
      <c r="E57" s="14"/>
      <c r="F57" s="12"/>
      <c r="G57" s="12"/>
      <c r="H57" s="12"/>
      <c r="I57" s="12"/>
      <c r="J57" s="12"/>
      <c r="K57" s="12"/>
      <c r="L57" s="13"/>
      <c r="M57" s="175"/>
    </row>
    <row r="58" spans="1:13" ht="16.2" thickBot="1" x14ac:dyDescent="0.35">
      <c r="A58" s="46" t="str">
        <f>A31</f>
        <v>Line 12</v>
      </c>
      <c r="B58" s="27" t="str">
        <f>B31</f>
        <v>Total Ending Cash 09/30/2020</v>
      </c>
      <c r="C58" s="28"/>
      <c r="D58" s="94" t="s">
        <v>18</v>
      </c>
      <c r="E58" s="29"/>
      <c r="F58" s="30">
        <f>ROUND(F54+F56,2)</f>
        <v>0</v>
      </c>
      <c r="G58" s="30">
        <f t="shared" ref="G58:L58" si="7">ROUND(G54+G56,2)</f>
        <v>0</v>
      </c>
      <c r="H58" s="30">
        <f t="shared" si="7"/>
        <v>0</v>
      </c>
      <c r="I58" s="30">
        <f t="shared" si="7"/>
        <v>0</v>
      </c>
      <c r="J58" s="30">
        <f t="shared" si="7"/>
        <v>0</v>
      </c>
      <c r="K58" s="30">
        <f t="shared" si="7"/>
        <v>0</v>
      </c>
      <c r="L58" s="31">
        <f t="shared" si="7"/>
        <v>0</v>
      </c>
      <c r="M58" s="175"/>
    </row>
    <row r="59" spans="1:13" ht="16.2" thickBot="1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75"/>
    </row>
    <row r="60" spans="1:13" x14ac:dyDescent="0.3">
      <c r="A60" s="33"/>
      <c r="B60" s="34"/>
      <c r="C60" s="34"/>
      <c r="D60" s="34"/>
      <c r="E60" s="115" t="s">
        <v>48</v>
      </c>
      <c r="F60" s="149" t="s">
        <v>40</v>
      </c>
      <c r="G60" s="150"/>
      <c r="H60" s="151"/>
      <c r="I60" s="115" t="s">
        <v>47</v>
      </c>
      <c r="J60" s="149" t="s">
        <v>42</v>
      </c>
      <c r="K60" s="150"/>
      <c r="L60" s="152"/>
      <c r="M60" s="175"/>
    </row>
    <row r="61" spans="1:13" x14ac:dyDescent="0.3">
      <c r="A61" s="11"/>
      <c r="B61" s="2"/>
      <c r="C61" s="2"/>
      <c r="D61" s="2"/>
      <c r="E61" s="124"/>
      <c r="F61" s="96" t="s">
        <v>41</v>
      </c>
      <c r="G61" s="96" t="s">
        <v>35</v>
      </c>
      <c r="H61" s="96" t="s">
        <v>37</v>
      </c>
      <c r="I61" s="124"/>
      <c r="J61" s="96" t="s">
        <v>35</v>
      </c>
      <c r="K61" s="96" t="s">
        <v>41</v>
      </c>
      <c r="L61" s="97" t="s">
        <v>43</v>
      </c>
      <c r="M61" s="175"/>
    </row>
    <row r="62" spans="1:13" x14ac:dyDescent="0.3">
      <c r="A62" s="35"/>
      <c r="B62" s="36"/>
      <c r="C62" s="36"/>
      <c r="D62" s="36"/>
      <c r="E62" s="89">
        <v>31200</v>
      </c>
      <c r="F62" s="89">
        <v>31300</v>
      </c>
      <c r="G62" s="89">
        <v>31400</v>
      </c>
      <c r="H62" s="89">
        <v>31500</v>
      </c>
      <c r="I62" s="89">
        <v>31600</v>
      </c>
      <c r="J62" s="89">
        <v>31700</v>
      </c>
      <c r="K62" s="89">
        <v>31701</v>
      </c>
      <c r="L62" s="90">
        <v>31703</v>
      </c>
      <c r="M62" s="175"/>
    </row>
    <row r="63" spans="1:13" x14ac:dyDescent="0.3">
      <c r="A63" s="37" t="str">
        <f>A9</f>
        <v>Line 1</v>
      </c>
      <c r="B63" s="5" t="str">
        <f>B9</f>
        <v>Total Cash Balance 06/30/2021</v>
      </c>
      <c r="C63" s="6"/>
      <c r="D63" s="91" t="s">
        <v>12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0">
        <v>0</v>
      </c>
      <c r="M63" s="175"/>
    </row>
    <row r="64" spans="1:13" x14ac:dyDescent="0.3">
      <c r="A64" s="11"/>
      <c r="B64" s="2"/>
      <c r="C64" s="2"/>
      <c r="D64" s="2"/>
      <c r="E64" s="12"/>
      <c r="F64" s="12"/>
      <c r="G64" s="12"/>
      <c r="H64" s="12"/>
      <c r="I64" s="12"/>
      <c r="J64" s="12"/>
      <c r="K64" s="12"/>
      <c r="L64" s="13"/>
      <c r="M64" s="175"/>
    </row>
    <row r="65" spans="1:13" x14ac:dyDescent="0.3">
      <c r="A65" s="38" t="str">
        <f>A11</f>
        <v>Line 2</v>
      </c>
      <c r="B65" s="39" t="str">
        <f>B11</f>
        <v>Current Year Revenue to Date</v>
      </c>
      <c r="C65" s="1"/>
      <c r="D65" s="92" t="s">
        <v>14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>
        <v>0</v>
      </c>
      <c r="M65" s="175"/>
    </row>
    <row r="66" spans="1:13" x14ac:dyDescent="0.3">
      <c r="A66" s="11"/>
      <c r="B66" s="40" t="str">
        <f>B12</f>
        <v>(Per OBMS Actuals Revenue Report)</v>
      </c>
      <c r="C66" s="2"/>
      <c r="D66" s="2"/>
      <c r="E66" s="12"/>
      <c r="F66" s="12"/>
      <c r="G66" s="12"/>
      <c r="H66" s="12"/>
      <c r="I66" s="12"/>
      <c r="J66" s="12"/>
      <c r="K66" s="12"/>
      <c r="L66" s="13"/>
      <c r="M66" s="175"/>
    </row>
    <row r="67" spans="1:13" x14ac:dyDescent="0.3">
      <c r="A67" s="38" t="str">
        <f>A13</f>
        <v>Line 3</v>
      </c>
      <c r="B67" s="41" t="str">
        <f>B13</f>
        <v xml:space="preserve">Prior Year Warrants Voided </v>
      </c>
      <c r="C67" s="1"/>
      <c r="D67" s="92" t="s">
        <v>14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3">
        <v>0</v>
      </c>
      <c r="M67" s="175"/>
    </row>
    <row r="68" spans="1:13" x14ac:dyDescent="0.3">
      <c r="A68" s="11"/>
      <c r="B68" s="2"/>
      <c r="C68" s="2"/>
      <c r="D68" s="2"/>
      <c r="E68" s="12"/>
      <c r="F68" s="12"/>
      <c r="G68" s="12"/>
      <c r="H68" s="12"/>
      <c r="I68" s="12"/>
      <c r="J68" s="12"/>
      <c r="K68" s="12"/>
      <c r="L68" s="13"/>
      <c r="M68" s="175"/>
    </row>
    <row r="69" spans="1:13" x14ac:dyDescent="0.3">
      <c r="A69" s="42" t="str">
        <f>A15</f>
        <v>Line 4</v>
      </c>
      <c r="B69" s="15" t="str">
        <f>B15</f>
        <v>Total Resources to Date for Current Year 09/30/2020</v>
      </c>
      <c r="C69" s="16"/>
      <c r="D69" s="91" t="s">
        <v>18</v>
      </c>
      <c r="E69" s="17">
        <f>ROUND(E63+E65+E67,2)</f>
        <v>0</v>
      </c>
      <c r="F69" s="17">
        <f t="shared" ref="F69:L69" si="8">ROUND(F63+F65+F67,2)</f>
        <v>0</v>
      </c>
      <c r="G69" s="17">
        <f t="shared" si="8"/>
        <v>0</v>
      </c>
      <c r="H69" s="17">
        <f t="shared" si="8"/>
        <v>0</v>
      </c>
      <c r="I69" s="17">
        <f t="shared" si="8"/>
        <v>0</v>
      </c>
      <c r="J69" s="17">
        <f t="shared" si="8"/>
        <v>0</v>
      </c>
      <c r="K69" s="17">
        <f t="shared" si="8"/>
        <v>0</v>
      </c>
      <c r="L69" s="18">
        <f t="shared" si="8"/>
        <v>0</v>
      </c>
      <c r="M69" s="175"/>
    </row>
    <row r="70" spans="1:13" x14ac:dyDescent="0.3">
      <c r="A70" s="11"/>
      <c r="B70" s="2"/>
      <c r="C70" s="2"/>
      <c r="D70" s="2"/>
      <c r="E70" s="48"/>
      <c r="F70" s="48"/>
      <c r="G70" s="48"/>
      <c r="H70" s="48"/>
      <c r="I70" s="48"/>
      <c r="J70" s="48"/>
      <c r="K70" s="48"/>
      <c r="L70" s="49"/>
      <c r="M70" s="175"/>
    </row>
    <row r="71" spans="1:13" x14ac:dyDescent="0.3">
      <c r="A71" s="38" t="str">
        <f>A17</f>
        <v>Line 5</v>
      </c>
      <c r="B71" s="39" t="str">
        <f>B17</f>
        <v>Current Year Expenditures to Date</v>
      </c>
      <c r="C71" s="1"/>
      <c r="D71" s="92" t="s">
        <v>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0">
        <v>0</v>
      </c>
      <c r="M71" s="175"/>
    </row>
    <row r="72" spans="1:13" x14ac:dyDescent="0.3">
      <c r="A72" s="11"/>
      <c r="B72" s="40" t="str">
        <f>B18</f>
        <v>(Per OMBS Actuals Expenditure Report)</v>
      </c>
      <c r="C72" s="2"/>
      <c r="D72" s="2"/>
      <c r="E72" s="12"/>
      <c r="F72" s="12"/>
      <c r="G72" s="12"/>
      <c r="H72" s="12"/>
      <c r="I72" s="12"/>
      <c r="J72" s="12"/>
      <c r="K72" s="12"/>
      <c r="L72" s="13"/>
      <c r="M72" s="175"/>
    </row>
    <row r="73" spans="1:13" x14ac:dyDescent="0.3">
      <c r="A73" s="38" t="str">
        <f>A19</f>
        <v>Line 6</v>
      </c>
      <c r="B73" s="39" t="str">
        <f>B19</f>
        <v>Permanent Cash Transfers/Reversions</v>
      </c>
      <c r="C73" s="1"/>
      <c r="D73" s="92" t="s">
        <v>12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3">
        <v>0</v>
      </c>
      <c r="M73" s="175"/>
    </row>
    <row r="74" spans="1:13" x14ac:dyDescent="0.3">
      <c r="A74" s="11"/>
      <c r="B74" s="40" t="str">
        <f>B20</f>
        <v>*Provide Explanation on Last Page</v>
      </c>
      <c r="C74" s="2"/>
      <c r="D74" s="2"/>
      <c r="E74" s="12"/>
      <c r="F74" s="12"/>
      <c r="G74" s="12"/>
      <c r="H74" s="12"/>
      <c r="I74" s="12"/>
      <c r="J74" s="12"/>
      <c r="K74" s="12"/>
      <c r="L74" s="13"/>
      <c r="M74" s="175"/>
    </row>
    <row r="75" spans="1:13" x14ac:dyDescent="0.3">
      <c r="A75" s="43" t="str">
        <f>A21</f>
        <v>Line 7</v>
      </c>
      <c r="B75" s="44" t="str">
        <f>B21</f>
        <v xml:space="preserve">Total Cash </v>
      </c>
      <c r="C75" s="21"/>
      <c r="D75" s="93" t="s">
        <v>18</v>
      </c>
      <c r="E75" s="23">
        <f>ROUND(E69+E71+E73,2)</f>
        <v>0</v>
      </c>
      <c r="F75" s="23">
        <f t="shared" ref="F75:L75" si="9">ROUND(F69+F71+F73,2)</f>
        <v>0</v>
      </c>
      <c r="G75" s="23">
        <f t="shared" si="9"/>
        <v>0</v>
      </c>
      <c r="H75" s="23">
        <f t="shared" si="9"/>
        <v>0</v>
      </c>
      <c r="I75" s="23">
        <f t="shared" si="9"/>
        <v>0</v>
      </c>
      <c r="J75" s="23">
        <f t="shared" si="9"/>
        <v>0</v>
      </c>
      <c r="K75" s="23">
        <f t="shared" si="9"/>
        <v>0</v>
      </c>
      <c r="L75" s="24">
        <f t="shared" si="9"/>
        <v>0</v>
      </c>
      <c r="M75" s="175"/>
    </row>
    <row r="76" spans="1:13" x14ac:dyDescent="0.3">
      <c r="A76" s="45" t="str">
        <f>A22</f>
        <v>Other Reconciling Items</v>
      </c>
      <c r="B76" s="2"/>
      <c r="C76" s="25"/>
      <c r="D76" s="2"/>
      <c r="E76" s="12"/>
      <c r="F76" s="12"/>
      <c r="G76" s="12"/>
      <c r="H76" s="12"/>
      <c r="I76" s="12"/>
      <c r="J76" s="12"/>
      <c r="K76" s="12"/>
      <c r="L76" s="13"/>
      <c r="M76" s="175"/>
    </row>
    <row r="77" spans="1:13" x14ac:dyDescent="0.3">
      <c r="A77" s="38" t="str">
        <f>A23</f>
        <v>Line 8</v>
      </c>
      <c r="B77" s="39" t="str">
        <f>B23</f>
        <v xml:space="preserve">Payroll Liabilities </v>
      </c>
      <c r="C77" s="1"/>
      <c r="D77" s="92" t="s">
        <v>14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3">
        <v>0</v>
      </c>
      <c r="M77" s="175"/>
    </row>
    <row r="78" spans="1:13" x14ac:dyDescent="0.3">
      <c r="A78" s="11"/>
      <c r="B78" s="40" t="str">
        <f>B24</f>
        <v>**Provide Explanation on Last Page</v>
      </c>
      <c r="C78" s="2"/>
      <c r="D78" s="2"/>
      <c r="E78" s="12"/>
      <c r="F78" s="12"/>
      <c r="G78" s="12"/>
      <c r="H78" s="12" t="s">
        <v>3</v>
      </c>
      <c r="I78" s="12"/>
      <c r="J78" s="12"/>
      <c r="K78" s="12"/>
      <c r="L78" s="13"/>
      <c r="M78" s="175"/>
    </row>
    <row r="79" spans="1:13" x14ac:dyDescent="0.3">
      <c r="A79" s="38" t="str">
        <f>A25</f>
        <v>Line 9</v>
      </c>
      <c r="B79" s="39" t="str">
        <f>B25</f>
        <v xml:space="preserve">Adjustments </v>
      </c>
      <c r="C79" s="1"/>
      <c r="D79" s="92" t="s">
        <v>12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3">
        <v>0</v>
      </c>
      <c r="M79" s="175"/>
    </row>
    <row r="80" spans="1:13" x14ac:dyDescent="0.3">
      <c r="A80" s="11"/>
      <c r="B80" s="40" t="str">
        <f>B26</f>
        <v>***Provide Explanation on Last Page</v>
      </c>
      <c r="C80" s="1"/>
      <c r="D80" s="14"/>
      <c r="E80" s="12"/>
      <c r="F80" s="12"/>
      <c r="G80" s="12"/>
      <c r="H80" s="12"/>
      <c r="I80" s="12"/>
      <c r="J80" s="12"/>
      <c r="K80" s="12"/>
      <c r="L80" s="13"/>
      <c r="M80" s="175"/>
    </row>
    <row r="81" spans="1:13" x14ac:dyDescent="0.3">
      <c r="A81" s="42" t="str">
        <f>A27</f>
        <v>Line 10</v>
      </c>
      <c r="B81" s="15" t="str">
        <f>B27</f>
        <v>Total Reconciled Cash Balance 09/30/2020</v>
      </c>
      <c r="C81" s="16"/>
      <c r="D81" s="91" t="s">
        <v>18</v>
      </c>
      <c r="E81" s="17">
        <f>ROUND(E75+E77+E79,2)</f>
        <v>0</v>
      </c>
      <c r="F81" s="17">
        <f t="shared" ref="F81:L81" si="10">ROUND(F75+F77+F79,2)</f>
        <v>0</v>
      </c>
      <c r="G81" s="17">
        <f t="shared" si="10"/>
        <v>0</v>
      </c>
      <c r="H81" s="17">
        <f t="shared" si="10"/>
        <v>0</v>
      </c>
      <c r="I81" s="17">
        <f t="shared" si="10"/>
        <v>0</v>
      </c>
      <c r="J81" s="17">
        <f t="shared" si="10"/>
        <v>0</v>
      </c>
      <c r="K81" s="17">
        <f t="shared" si="10"/>
        <v>0</v>
      </c>
      <c r="L81" s="18">
        <f t="shared" si="10"/>
        <v>0</v>
      </c>
      <c r="M81" s="175"/>
    </row>
    <row r="82" spans="1:13" x14ac:dyDescent="0.3">
      <c r="A82" s="11"/>
      <c r="B82" s="1"/>
      <c r="C82" s="1"/>
      <c r="D82" s="14"/>
      <c r="E82" s="12"/>
      <c r="F82" s="12"/>
      <c r="G82" s="12"/>
      <c r="H82" s="12"/>
      <c r="I82" s="12"/>
      <c r="J82" s="12"/>
      <c r="K82" s="12"/>
      <c r="L82" s="13"/>
      <c r="M82" s="175"/>
    </row>
    <row r="83" spans="1:13" x14ac:dyDescent="0.3">
      <c r="A83" s="38" t="str">
        <f>A29</f>
        <v>Line 11</v>
      </c>
      <c r="B83" s="39" t="str">
        <f>B29</f>
        <v xml:space="preserve">Total Outstanding Loans </v>
      </c>
      <c r="C83" s="1"/>
      <c r="D83" s="92" t="s">
        <v>12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3">
        <v>0</v>
      </c>
      <c r="M83" s="175"/>
    </row>
    <row r="84" spans="1:13" x14ac:dyDescent="0.3">
      <c r="A84" s="11"/>
      <c r="B84" s="40" t="str">
        <f>B30</f>
        <v>****Provide Explanation on Last Page</v>
      </c>
      <c r="C84" s="1"/>
      <c r="D84" s="14"/>
      <c r="E84" s="12"/>
      <c r="F84" s="12"/>
      <c r="G84" s="12"/>
      <c r="H84" s="12"/>
      <c r="I84" s="12"/>
      <c r="J84" s="12"/>
      <c r="K84" s="12"/>
      <c r="L84" s="13"/>
      <c r="M84" s="175"/>
    </row>
    <row r="85" spans="1:13" ht="16.2" thickBot="1" x14ac:dyDescent="0.35">
      <c r="A85" s="46" t="str">
        <f>A31</f>
        <v>Line 12</v>
      </c>
      <c r="B85" s="27" t="str">
        <f>B31</f>
        <v>Total Ending Cash 09/30/2020</v>
      </c>
      <c r="C85" s="28"/>
      <c r="D85" s="94" t="s">
        <v>18</v>
      </c>
      <c r="E85" s="30">
        <f>ROUND(E81+E83,2)</f>
        <v>0</v>
      </c>
      <c r="F85" s="30">
        <f t="shared" ref="F85:L85" si="11">ROUND(F81+F83,2)</f>
        <v>0</v>
      </c>
      <c r="G85" s="30">
        <f t="shared" si="11"/>
        <v>0</v>
      </c>
      <c r="H85" s="30">
        <f t="shared" si="11"/>
        <v>0</v>
      </c>
      <c r="I85" s="30">
        <f t="shared" si="11"/>
        <v>0</v>
      </c>
      <c r="J85" s="30">
        <f t="shared" si="11"/>
        <v>0</v>
      </c>
      <c r="K85" s="30">
        <f t="shared" si="11"/>
        <v>0</v>
      </c>
      <c r="L85" s="30">
        <f t="shared" si="11"/>
        <v>0</v>
      </c>
      <c r="M85" s="175"/>
    </row>
    <row r="86" spans="1:13" ht="16.2" thickBo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75"/>
    </row>
    <row r="87" spans="1:13" x14ac:dyDescent="0.3">
      <c r="A87" s="50"/>
      <c r="B87" s="51"/>
      <c r="C87" s="51"/>
      <c r="D87" s="51"/>
      <c r="E87" s="51"/>
      <c r="F87" s="115" t="s">
        <v>49</v>
      </c>
      <c r="G87" s="115" t="s">
        <v>50</v>
      </c>
      <c r="H87" s="115" t="s">
        <v>44</v>
      </c>
      <c r="I87" s="115" t="s">
        <v>45</v>
      </c>
      <c r="J87" s="115" t="s">
        <v>51</v>
      </c>
      <c r="K87" s="115" t="s">
        <v>52</v>
      </c>
      <c r="L87" s="131" t="s">
        <v>206</v>
      </c>
      <c r="M87" s="175"/>
    </row>
    <row r="88" spans="1:13" x14ac:dyDescent="0.3">
      <c r="A88" s="52"/>
      <c r="B88" s="53"/>
      <c r="C88" s="53"/>
      <c r="D88" s="53"/>
      <c r="E88" s="53"/>
      <c r="F88" s="124"/>
      <c r="G88" s="124"/>
      <c r="H88" s="124"/>
      <c r="I88" s="124"/>
      <c r="J88" s="124"/>
      <c r="K88" s="124"/>
      <c r="L88" s="132"/>
      <c r="M88" s="175"/>
    </row>
    <row r="89" spans="1:13" x14ac:dyDescent="0.3">
      <c r="A89" s="54"/>
      <c r="B89" s="55"/>
      <c r="C89" s="55"/>
      <c r="D89" s="55"/>
      <c r="E89" s="55"/>
      <c r="F89" s="89">
        <v>31800</v>
      </c>
      <c r="G89" s="89">
        <v>31900</v>
      </c>
      <c r="H89" s="89">
        <v>32100</v>
      </c>
      <c r="I89" s="89">
        <v>41000</v>
      </c>
      <c r="J89" s="89">
        <v>42000</v>
      </c>
      <c r="K89" s="89">
        <v>43000</v>
      </c>
      <c r="L89" s="4"/>
      <c r="M89" s="175"/>
    </row>
    <row r="90" spans="1:13" x14ac:dyDescent="0.3">
      <c r="A90" s="37" t="str">
        <f>A9</f>
        <v>Line 1</v>
      </c>
      <c r="B90" s="5" t="str">
        <f>B9</f>
        <v>Total Cash Balance 06/30/2021</v>
      </c>
      <c r="C90" s="6"/>
      <c r="D90" s="91" t="s">
        <v>12</v>
      </c>
      <c r="E90" s="8"/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18">
        <f>ROUND(SUM(F9:L9)+SUM(F36:L36)+SUM(E63:L63)+SUM(F90:K90),2)</f>
        <v>0</v>
      </c>
      <c r="M90" s="175"/>
    </row>
    <row r="91" spans="1:13" x14ac:dyDescent="0.3">
      <c r="A91" s="11"/>
      <c r="B91" s="2"/>
      <c r="C91" s="2"/>
      <c r="D91" s="2"/>
      <c r="E91" s="2"/>
      <c r="F91" s="12"/>
      <c r="G91" s="12"/>
      <c r="H91" s="12"/>
      <c r="I91" s="12"/>
      <c r="J91" s="12"/>
      <c r="K91" s="12"/>
      <c r="L91" s="13"/>
      <c r="M91" s="175"/>
    </row>
    <row r="92" spans="1:13" x14ac:dyDescent="0.3">
      <c r="A92" s="38" t="str">
        <f>A11</f>
        <v>Line 2</v>
      </c>
      <c r="B92" s="39" t="str">
        <f>B11</f>
        <v>Current Year Revenue to Date</v>
      </c>
      <c r="C92" s="1"/>
      <c r="D92" s="92" t="s">
        <v>14</v>
      </c>
      <c r="E92" s="2"/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56">
        <f>ROUND(SUM(F11:L11)+SUM(F38:L38)+SUM(E65:L65)+SUM(F92:K92),2)</f>
        <v>0</v>
      </c>
      <c r="M92" s="175"/>
    </row>
    <row r="93" spans="1:13" x14ac:dyDescent="0.3">
      <c r="A93" s="11"/>
      <c r="B93" s="40" t="str">
        <f>B12</f>
        <v>(Per OBMS Actuals Revenue Report)</v>
      </c>
      <c r="C93" s="2"/>
      <c r="D93" s="2"/>
      <c r="E93" s="2"/>
      <c r="F93" s="12"/>
      <c r="G93" s="12"/>
      <c r="H93" s="12"/>
      <c r="I93" s="12"/>
      <c r="J93" s="12"/>
      <c r="K93" s="12"/>
      <c r="L93" s="13"/>
      <c r="M93" s="175"/>
    </row>
    <row r="94" spans="1:13" x14ac:dyDescent="0.3">
      <c r="A94" s="38" t="str">
        <f>A13</f>
        <v>Line 3</v>
      </c>
      <c r="B94" s="41" t="str">
        <f>B13</f>
        <v xml:space="preserve">Prior Year Warrants Voided </v>
      </c>
      <c r="C94" s="1"/>
      <c r="D94" s="92" t="s">
        <v>14</v>
      </c>
      <c r="E94" s="14"/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56">
        <f>ROUND(SUM(F13:L13)+SUM(F40:L40)+SUM(E67:L67)+SUM(F94:K94),2)</f>
        <v>0</v>
      </c>
      <c r="M94" s="175"/>
    </row>
    <row r="95" spans="1:13" x14ac:dyDescent="0.3">
      <c r="A95" s="11"/>
      <c r="B95" s="2"/>
      <c r="C95" s="2"/>
      <c r="D95" s="2"/>
      <c r="E95" s="2"/>
      <c r="F95" s="12"/>
      <c r="G95" s="12"/>
      <c r="H95" s="12"/>
      <c r="I95" s="12"/>
      <c r="J95" s="12"/>
      <c r="K95" s="12"/>
      <c r="L95" s="13"/>
      <c r="M95" s="175"/>
    </row>
    <row r="96" spans="1:13" x14ac:dyDescent="0.3">
      <c r="A96" s="42" t="str">
        <f>A15</f>
        <v>Line 4</v>
      </c>
      <c r="B96" s="15" t="str">
        <f>B15</f>
        <v>Total Resources to Date for Current Year 09/30/2020</v>
      </c>
      <c r="C96" s="16"/>
      <c r="D96" s="91" t="s">
        <v>18</v>
      </c>
      <c r="E96" s="7"/>
      <c r="F96" s="17">
        <f>ROUND(F90+F92+F94,2)</f>
        <v>0</v>
      </c>
      <c r="G96" s="17">
        <f t="shared" ref="G96:K96" si="12">ROUND(G90+G92+G94,2)</f>
        <v>0</v>
      </c>
      <c r="H96" s="17">
        <f t="shared" si="12"/>
        <v>0</v>
      </c>
      <c r="I96" s="17">
        <f t="shared" si="12"/>
        <v>0</v>
      </c>
      <c r="J96" s="17">
        <f t="shared" si="12"/>
        <v>0</v>
      </c>
      <c r="K96" s="17">
        <f t="shared" si="12"/>
        <v>0</v>
      </c>
      <c r="L96" s="18">
        <f>ROUND(SUM(F15:L15)+SUM(F42:L42)+SUM(E69:L69)+SUM(F96:K96),2)</f>
        <v>0</v>
      </c>
      <c r="M96" s="175"/>
    </row>
    <row r="97" spans="1:13" x14ac:dyDescent="0.3">
      <c r="A97" s="11"/>
      <c r="B97" s="2"/>
      <c r="C97" s="2"/>
      <c r="D97" s="2"/>
      <c r="E97" s="2"/>
      <c r="F97" s="12"/>
      <c r="G97" s="12"/>
      <c r="H97" s="12"/>
      <c r="I97" s="12"/>
      <c r="J97" s="12"/>
      <c r="K97" s="12"/>
      <c r="L97" s="13"/>
      <c r="M97" s="175"/>
    </row>
    <row r="98" spans="1:13" x14ac:dyDescent="0.3">
      <c r="A98" s="38" t="str">
        <f>A17</f>
        <v>Line 5</v>
      </c>
      <c r="B98" s="39" t="str">
        <f>B17</f>
        <v>Current Year Expenditures to Date</v>
      </c>
      <c r="C98" s="1"/>
      <c r="D98" s="92" t="s">
        <v>21</v>
      </c>
      <c r="E98" s="2"/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7">
        <f>ROUND(SUM(F17:L17)+SUM(F44:L44)+SUM(E71:L71)+SUM(F98:K98),2)</f>
        <v>0</v>
      </c>
      <c r="M98" s="175"/>
    </row>
    <row r="99" spans="1:13" x14ac:dyDescent="0.3">
      <c r="A99" s="11"/>
      <c r="B99" s="40" t="str">
        <f>B18</f>
        <v>(Per OMBS Actuals Expenditure Report)</v>
      </c>
      <c r="C99" s="2"/>
      <c r="D99" s="2"/>
      <c r="E99" s="2"/>
      <c r="F99" s="12"/>
      <c r="G99" s="12"/>
      <c r="H99" s="12"/>
      <c r="I99" s="12"/>
      <c r="J99" s="12"/>
      <c r="K99" s="12"/>
      <c r="L99" s="13"/>
      <c r="M99" s="175"/>
    </row>
    <row r="100" spans="1:13" x14ac:dyDescent="0.3">
      <c r="A100" s="38" t="str">
        <f>A19</f>
        <v>Line 6</v>
      </c>
      <c r="B100" s="39" t="str">
        <f>B19</f>
        <v>Permanent Cash Transfers/Reversions</v>
      </c>
      <c r="C100" s="1"/>
      <c r="D100" s="92" t="s">
        <v>12</v>
      </c>
      <c r="E100" s="14"/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56">
        <f>ROUND(SUM(F19:L19)+SUM(F46:L46)+SUM(E73:L73)+SUM(F100:K100),2)</f>
        <v>0</v>
      </c>
      <c r="M100" s="175"/>
    </row>
    <row r="101" spans="1:13" x14ac:dyDescent="0.3">
      <c r="A101" s="11"/>
      <c r="B101" s="40" t="str">
        <f>B20</f>
        <v>*Provide Explanation on Last Page</v>
      </c>
      <c r="C101" s="2"/>
      <c r="D101" s="2"/>
      <c r="E101" s="2"/>
      <c r="F101" s="12"/>
      <c r="G101" s="12"/>
      <c r="H101" s="12"/>
      <c r="I101" s="12"/>
      <c r="J101" s="12"/>
      <c r="K101" s="12"/>
      <c r="L101" s="13"/>
      <c r="M101" s="175"/>
    </row>
    <row r="102" spans="1:13" x14ac:dyDescent="0.3">
      <c r="A102" s="43" t="str">
        <f>A21</f>
        <v>Line 7</v>
      </c>
      <c r="B102" s="44" t="str">
        <f>B21</f>
        <v xml:space="preserve">Total Cash </v>
      </c>
      <c r="C102" s="21"/>
      <c r="D102" s="93" t="s">
        <v>18</v>
      </c>
      <c r="E102" s="22"/>
      <c r="F102" s="23">
        <f>ROUND(F96+F98+F100,2)</f>
        <v>0</v>
      </c>
      <c r="G102" s="23">
        <f t="shared" ref="G102:K102" si="13">ROUND(G96+G98+G100,2)</f>
        <v>0</v>
      </c>
      <c r="H102" s="23">
        <f t="shared" si="13"/>
        <v>0</v>
      </c>
      <c r="I102" s="23">
        <f t="shared" si="13"/>
        <v>0</v>
      </c>
      <c r="J102" s="23">
        <f t="shared" si="13"/>
        <v>0</v>
      </c>
      <c r="K102" s="23">
        <f t="shared" si="13"/>
        <v>0</v>
      </c>
      <c r="L102" s="24">
        <f>ROUND(SUM(F21:L21)+SUM(F48:L48)+SUM(E75:L75)+SUM(F102:K102),2)</f>
        <v>0</v>
      </c>
      <c r="M102" s="175"/>
    </row>
    <row r="103" spans="1:13" x14ac:dyDescent="0.3">
      <c r="A103" s="45" t="str">
        <f>A22</f>
        <v>Other Reconciling Items</v>
      </c>
      <c r="B103" s="2"/>
      <c r="C103" s="25"/>
      <c r="D103" s="2"/>
      <c r="E103" s="2"/>
      <c r="F103" s="12"/>
      <c r="G103" s="12"/>
      <c r="H103" s="12"/>
      <c r="I103" s="12"/>
      <c r="J103" s="12"/>
      <c r="K103" s="12"/>
      <c r="L103" s="13"/>
      <c r="M103" s="175"/>
    </row>
    <row r="104" spans="1:13" x14ac:dyDescent="0.3">
      <c r="A104" s="38" t="str">
        <f>A23</f>
        <v>Line 8</v>
      </c>
      <c r="B104" s="39" t="str">
        <f>B23</f>
        <v xml:space="preserve">Payroll Liabilities </v>
      </c>
      <c r="C104" s="1"/>
      <c r="D104" s="92" t="s">
        <v>14</v>
      </c>
      <c r="E104" s="14"/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56">
        <f>ROUND(SUM(F23:L23)+SUM(F50:L50)+SUM(E77:L77)+SUM(F104:K104),2)</f>
        <v>0</v>
      </c>
      <c r="M104" s="175"/>
    </row>
    <row r="105" spans="1:13" x14ac:dyDescent="0.3">
      <c r="A105" s="11"/>
      <c r="B105" s="40" t="str">
        <f>B24</f>
        <v>**Provide Explanation on Last Page</v>
      </c>
      <c r="C105" s="2"/>
      <c r="D105" s="2"/>
      <c r="E105" s="2"/>
      <c r="F105" s="12"/>
      <c r="G105" s="12"/>
      <c r="H105" s="12"/>
      <c r="I105" s="12"/>
      <c r="J105" s="12"/>
      <c r="K105" s="12"/>
      <c r="L105" s="13"/>
      <c r="M105" s="175"/>
    </row>
    <row r="106" spans="1:13" x14ac:dyDescent="0.3">
      <c r="A106" s="38" t="str">
        <f>A25</f>
        <v>Line 9</v>
      </c>
      <c r="B106" s="39" t="str">
        <f>B25</f>
        <v xml:space="preserve">Adjustments </v>
      </c>
      <c r="C106" s="1"/>
      <c r="D106" s="92" t="s">
        <v>12</v>
      </c>
      <c r="E106" s="14"/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56">
        <f>ROUND(SUM(F25:L25)+SUM(F52:L52)+SUM(E79:L79)+SUM(F106:K106),2)</f>
        <v>0</v>
      </c>
      <c r="M106" s="175"/>
    </row>
    <row r="107" spans="1:13" x14ac:dyDescent="0.3">
      <c r="A107" s="11"/>
      <c r="B107" s="40" t="str">
        <f>B26</f>
        <v>***Provide Explanation on Last Page</v>
      </c>
      <c r="C107" s="1"/>
      <c r="D107" s="14"/>
      <c r="E107" s="14"/>
      <c r="F107" s="12"/>
      <c r="G107" s="12"/>
      <c r="H107" s="12"/>
      <c r="I107" s="12"/>
      <c r="J107" s="12"/>
      <c r="K107" s="12"/>
      <c r="L107" s="13"/>
      <c r="M107" s="175"/>
    </row>
    <row r="108" spans="1:13" x14ac:dyDescent="0.3">
      <c r="A108" s="42" t="str">
        <f>A27</f>
        <v>Line 10</v>
      </c>
      <c r="B108" s="15" t="str">
        <f>B27</f>
        <v>Total Reconciled Cash Balance 09/30/2020</v>
      </c>
      <c r="C108" s="16"/>
      <c r="D108" s="91" t="s">
        <v>18</v>
      </c>
      <c r="E108" s="7"/>
      <c r="F108" s="17">
        <f>ROUND(F102+F104+F106,2)</f>
        <v>0</v>
      </c>
      <c r="G108" s="17">
        <f t="shared" ref="G108:K108" si="14">ROUND(G102+G104+G106,2)</f>
        <v>0</v>
      </c>
      <c r="H108" s="17">
        <f t="shared" si="14"/>
        <v>0</v>
      </c>
      <c r="I108" s="17">
        <f t="shared" si="14"/>
        <v>0</v>
      </c>
      <c r="J108" s="17">
        <f t="shared" si="14"/>
        <v>0</v>
      </c>
      <c r="K108" s="17">
        <f t="shared" si="14"/>
        <v>0</v>
      </c>
      <c r="L108" s="18">
        <f>ROUND(SUM(F27:L27)+SUM(F54:L54)+SUM(E81:L81)+SUM(F108:K108),2)</f>
        <v>0</v>
      </c>
      <c r="M108" s="175"/>
    </row>
    <row r="109" spans="1:13" x14ac:dyDescent="0.3">
      <c r="A109" s="11"/>
      <c r="B109" s="1"/>
      <c r="C109" s="1"/>
      <c r="D109" s="14"/>
      <c r="E109" s="14"/>
      <c r="F109" s="12"/>
      <c r="G109" s="12"/>
      <c r="H109" s="12"/>
      <c r="I109" s="12"/>
      <c r="J109" s="12"/>
      <c r="K109" s="12"/>
      <c r="L109" s="13"/>
      <c r="M109" s="175"/>
    </row>
    <row r="110" spans="1:13" x14ac:dyDescent="0.3">
      <c r="A110" s="38" t="str">
        <f>A29</f>
        <v>Line 11</v>
      </c>
      <c r="B110" s="39" t="str">
        <f>B29</f>
        <v xml:space="preserve">Total Outstanding Loans </v>
      </c>
      <c r="C110" s="1"/>
      <c r="D110" s="92" t="s">
        <v>12</v>
      </c>
      <c r="E110" s="14"/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56">
        <f>ROUND(SUM(F29:L29)+SUM(F56:L56)+SUM(E83:L83)+SUM(F110:K110),2)</f>
        <v>0</v>
      </c>
      <c r="M110" s="175"/>
    </row>
    <row r="111" spans="1:13" x14ac:dyDescent="0.3">
      <c r="A111" s="11"/>
      <c r="B111" s="40" t="str">
        <f>B30</f>
        <v>****Provide Explanation on Last Page</v>
      </c>
      <c r="C111" s="1"/>
      <c r="D111" s="14"/>
      <c r="E111" s="14"/>
      <c r="F111" s="12"/>
      <c r="G111" s="12"/>
      <c r="H111" s="12"/>
      <c r="I111" s="12"/>
      <c r="J111" s="12"/>
      <c r="K111" s="12"/>
      <c r="L111" s="49"/>
      <c r="M111" s="175"/>
    </row>
    <row r="112" spans="1:13" ht="16.2" thickBot="1" x14ac:dyDescent="0.35">
      <c r="A112" s="46" t="str">
        <f>A31</f>
        <v>Line 12</v>
      </c>
      <c r="B112" s="27" t="str">
        <f>B31</f>
        <v>Total Ending Cash 09/30/2020</v>
      </c>
      <c r="C112" s="28"/>
      <c r="D112" s="94" t="s">
        <v>18</v>
      </c>
      <c r="E112" s="29"/>
      <c r="F112" s="30">
        <f>ROUND(F108+F110,2)</f>
        <v>0</v>
      </c>
      <c r="G112" s="30">
        <f t="shared" ref="G112:K112" si="15">ROUND(G108+G110,2)</f>
        <v>0</v>
      </c>
      <c r="H112" s="30">
        <f t="shared" si="15"/>
        <v>0</v>
      </c>
      <c r="I112" s="30">
        <f t="shared" si="15"/>
        <v>0</v>
      </c>
      <c r="J112" s="30">
        <f t="shared" si="15"/>
        <v>0</v>
      </c>
      <c r="K112" s="30">
        <f t="shared" si="15"/>
        <v>0</v>
      </c>
      <c r="L112" s="31">
        <f>ROUND(SUM(F31:L31)+SUM(F58:L58)+SUM(E85:L85)+SUM(F112:K112),2)</f>
        <v>0</v>
      </c>
      <c r="M112" s="175"/>
    </row>
    <row r="113" spans="1:13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175"/>
    </row>
    <row r="114" spans="1:13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175"/>
    </row>
    <row r="115" spans="1:13" x14ac:dyDescent="0.3">
      <c r="A115" s="98" t="s">
        <v>53</v>
      </c>
      <c r="B115" s="174" t="s">
        <v>54</v>
      </c>
      <c r="C115" s="174"/>
      <c r="D115" s="92" t="s">
        <v>55</v>
      </c>
      <c r="E115" s="92" t="s">
        <v>56</v>
      </c>
      <c r="F115" s="92" t="s">
        <v>57</v>
      </c>
      <c r="G115" s="92" t="s">
        <v>58</v>
      </c>
      <c r="H115" s="92" t="s">
        <v>59</v>
      </c>
      <c r="I115" s="98" t="s">
        <v>60</v>
      </c>
      <c r="J115" s="98" t="s">
        <v>61</v>
      </c>
      <c r="K115" s="98" t="s">
        <v>62</v>
      </c>
      <c r="L115" s="32"/>
      <c r="M115" s="175"/>
    </row>
    <row r="116" spans="1:13" ht="16.2" thickBot="1" x14ac:dyDescent="0.35">
      <c r="A116" s="32"/>
      <c r="B116" s="32"/>
      <c r="C116" s="58"/>
      <c r="D116" s="85"/>
      <c r="E116" s="92" t="s">
        <v>14</v>
      </c>
      <c r="F116" s="92" t="s">
        <v>14</v>
      </c>
      <c r="G116" s="92" t="s">
        <v>12</v>
      </c>
      <c r="H116" s="92" t="s">
        <v>12</v>
      </c>
      <c r="I116" s="98" t="s">
        <v>14</v>
      </c>
      <c r="J116" s="58"/>
      <c r="K116" s="92" t="s">
        <v>12</v>
      </c>
      <c r="L116" s="32"/>
      <c r="M116" s="175"/>
    </row>
    <row r="117" spans="1:13" x14ac:dyDescent="0.3">
      <c r="A117" s="59"/>
      <c r="B117" s="125" t="s">
        <v>63</v>
      </c>
      <c r="C117" s="126"/>
      <c r="D117" s="126"/>
      <c r="E117" s="126"/>
      <c r="F117" s="127"/>
      <c r="G117" s="167" t="s">
        <v>64</v>
      </c>
      <c r="H117" s="168"/>
      <c r="I117" s="131" t="s">
        <v>65</v>
      </c>
      <c r="J117" s="159" t="s">
        <v>71</v>
      </c>
      <c r="K117" s="161">
        <f>ROUND(L112,2)</f>
        <v>0</v>
      </c>
      <c r="L117" s="32"/>
      <c r="M117" s="175"/>
    </row>
    <row r="118" spans="1:13" ht="16.2" thickBot="1" x14ac:dyDescent="0.35">
      <c r="A118" s="59"/>
      <c r="B118" s="128"/>
      <c r="C118" s="129"/>
      <c r="D118" s="129"/>
      <c r="E118" s="129"/>
      <c r="F118" s="130"/>
      <c r="G118" s="169"/>
      <c r="H118" s="164"/>
      <c r="I118" s="132"/>
      <c r="J118" s="160"/>
      <c r="K118" s="162"/>
      <c r="L118" s="32"/>
      <c r="M118" s="175"/>
    </row>
    <row r="119" spans="1:13" x14ac:dyDescent="0.3">
      <c r="A119" s="59"/>
      <c r="B119" s="170" t="s">
        <v>207</v>
      </c>
      <c r="C119" s="171"/>
      <c r="D119" s="136" t="s">
        <v>68</v>
      </c>
      <c r="E119" s="136" t="s">
        <v>203</v>
      </c>
      <c r="F119" s="136" t="s">
        <v>204</v>
      </c>
      <c r="G119" s="134" t="s">
        <v>66</v>
      </c>
      <c r="H119" s="134" t="s">
        <v>67</v>
      </c>
      <c r="I119" s="132"/>
      <c r="J119" s="163" t="s">
        <v>104</v>
      </c>
      <c r="K119" s="132" t="s">
        <v>100</v>
      </c>
      <c r="L119" s="32"/>
      <c r="M119" s="175"/>
    </row>
    <row r="120" spans="1:13" x14ac:dyDescent="0.3">
      <c r="A120" s="59"/>
      <c r="B120" s="172"/>
      <c r="C120" s="173"/>
      <c r="D120" s="137"/>
      <c r="E120" s="137"/>
      <c r="F120" s="137"/>
      <c r="G120" s="139"/>
      <c r="H120" s="139"/>
      <c r="I120" s="132"/>
      <c r="J120" s="163"/>
      <c r="K120" s="132"/>
      <c r="L120" s="32"/>
      <c r="M120" s="175"/>
    </row>
    <row r="121" spans="1:13" x14ac:dyDescent="0.3">
      <c r="A121" s="59"/>
      <c r="B121" s="172"/>
      <c r="C121" s="173"/>
      <c r="D121" s="137"/>
      <c r="E121" s="137"/>
      <c r="F121" s="137"/>
      <c r="G121" s="135"/>
      <c r="H121" s="135"/>
      <c r="I121" s="132"/>
      <c r="J121" s="163"/>
      <c r="K121" s="132"/>
      <c r="L121" s="32"/>
      <c r="M121" s="175"/>
    </row>
    <row r="122" spans="1:13" x14ac:dyDescent="0.3">
      <c r="A122" s="59"/>
      <c r="B122" s="172"/>
      <c r="C122" s="173"/>
      <c r="D122" s="137"/>
      <c r="E122" s="137"/>
      <c r="F122" s="137"/>
      <c r="G122" s="134" t="s">
        <v>69</v>
      </c>
      <c r="H122" s="134" t="s">
        <v>70</v>
      </c>
      <c r="I122" s="132"/>
      <c r="J122" s="163"/>
      <c r="K122" s="132"/>
      <c r="L122" s="32"/>
      <c r="M122" s="175"/>
    </row>
    <row r="123" spans="1:13" x14ac:dyDescent="0.3">
      <c r="A123" s="59"/>
      <c r="B123" s="128"/>
      <c r="C123" s="130"/>
      <c r="D123" s="138"/>
      <c r="E123" s="138"/>
      <c r="F123" s="138"/>
      <c r="G123" s="135"/>
      <c r="H123" s="135"/>
      <c r="I123" s="133"/>
      <c r="J123" s="164"/>
      <c r="K123" s="133"/>
      <c r="L123" s="32"/>
      <c r="M123" s="175"/>
    </row>
    <row r="124" spans="1:13" x14ac:dyDescent="0.3">
      <c r="A124" s="59"/>
      <c r="B124" s="60"/>
      <c r="C124" s="61"/>
      <c r="D124" s="61"/>
      <c r="E124" s="62">
        <v>0</v>
      </c>
      <c r="F124" s="62">
        <v>0</v>
      </c>
      <c r="G124" s="62">
        <v>0</v>
      </c>
      <c r="H124" s="62">
        <v>0</v>
      </c>
      <c r="I124" s="63">
        <f>ROUND(SUM(E124:H124),2)</f>
        <v>0</v>
      </c>
      <c r="J124" s="64"/>
      <c r="K124" s="65">
        <v>0</v>
      </c>
      <c r="L124" s="32"/>
      <c r="M124" s="175"/>
    </row>
    <row r="125" spans="1:13" x14ac:dyDescent="0.3">
      <c r="A125" s="59"/>
      <c r="B125" s="60"/>
      <c r="C125" s="61"/>
      <c r="D125" s="61"/>
      <c r="E125" s="62">
        <v>0</v>
      </c>
      <c r="F125" s="62">
        <v>0</v>
      </c>
      <c r="G125" s="62">
        <v>0</v>
      </c>
      <c r="H125" s="62">
        <v>0</v>
      </c>
      <c r="I125" s="63">
        <f t="shared" ref="I125:I143" si="16">ROUND(SUM(E125:H125),2)</f>
        <v>0</v>
      </c>
      <c r="J125" s="64"/>
      <c r="K125" s="65">
        <v>0</v>
      </c>
      <c r="L125" s="32"/>
      <c r="M125" s="175"/>
    </row>
    <row r="126" spans="1:13" x14ac:dyDescent="0.3">
      <c r="A126" s="59"/>
      <c r="B126" s="60"/>
      <c r="C126" s="61"/>
      <c r="D126" s="61"/>
      <c r="E126" s="62">
        <v>0</v>
      </c>
      <c r="F126" s="62">
        <v>0</v>
      </c>
      <c r="G126" s="62">
        <v>0</v>
      </c>
      <c r="H126" s="62">
        <v>0</v>
      </c>
      <c r="I126" s="63">
        <f t="shared" si="16"/>
        <v>0</v>
      </c>
      <c r="J126" s="64"/>
      <c r="K126" s="65">
        <v>0</v>
      </c>
      <c r="L126" s="32"/>
      <c r="M126" s="175"/>
    </row>
    <row r="127" spans="1:13" x14ac:dyDescent="0.3">
      <c r="A127" s="59"/>
      <c r="B127" s="60"/>
      <c r="C127" s="61"/>
      <c r="D127" s="61"/>
      <c r="E127" s="62">
        <v>0</v>
      </c>
      <c r="F127" s="62">
        <v>0</v>
      </c>
      <c r="G127" s="62">
        <v>0</v>
      </c>
      <c r="H127" s="62">
        <v>0</v>
      </c>
      <c r="I127" s="63">
        <f t="shared" si="16"/>
        <v>0</v>
      </c>
      <c r="J127" s="64"/>
      <c r="K127" s="65">
        <v>0</v>
      </c>
      <c r="L127" s="32"/>
      <c r="M127" s="175"/>
    </row>
    <row r="128" spans="1:13" x14ac:dyDescent="0.3">
      <c r="A128" s="59"/>
      <c r="B128" s="60"/>
      <c r="C128" s="61"/>
      <c r="D128" s="61"/>
      <c r="E128" s="62">
        <v>0</v>
      </c>
      <c r="F128" s="62">
        <v>0</v>
      </c>
      <c r="G128" s="62">
        <v>0</v>
      </c>
      <c r="H128" s="62">
        <v>0</v>
      </c>
      <c r="I128" s="63">
        <f t="shared" si="16"/>
        <v>0</v>
      </c>
      <c r="J128" s="64"/>
      <c r="K128" s="65">
        <v>0</v>
      </c>
      <c r="L128" s="32"/>
      <c r="M128" s="175"/>
    </row>
    <row r="129" spans="1:13" x14ac:dyDescent="0.3">
      <c r="A129" s="59"/>
      <c r="B129" s="60"/>
      <c r="C129" s="61"/>
      <c r="D129" s="61"/>
      <c r="E129" s="62">
        <v>0</v>
      </c>
      <c r="F129" s="62">
        <v>0</v>
      </c>
      <c r="G129" s="62">
        <v>0</v>
      </c>
      <c r="H129" s="62">
        <v>0</v>
      </c>
      <c r="I129" s="63">
        <f t="shared" si="16"/>
        <v>0</v>
      </c>
      <c r="J129" s="64"/>
      <c r="K129" s="65">
        <v>0</v>
      </c>
      <c r="L129" s="32"/>
      <c r="M129" s="175"/>
    </row>
    <row r="130" spans="1:13" x14ac:dyDescent="0.3">
      <c r="A130" s="59"/>
      <c r="B130" s="60"/>
      <c r="C130" s="61"/>
      <c r="D130" s="61"/>
      <c r="E130" s="62">
        <v>0</v>
      </c>
      <c r="F130" s="62">
        <v>0</v>
      </c>
      <c r="G130" s="62">
        <v>0</v>
      </c>
      <c r="H130" s="62">
        <v>0</v>
      </c>
      <c r="I130" s="63">
        <f t="shared" si="16"/>
        <v>0</v>
      </c>
      <c r="J130" s="64"/>
      <c r="K130" s="65">
        <v>0</v>
      </c>
      <c r="L130" s="32"/>
      <c r="M130" s="175"/>
    </row>
    <row r="131" spans="1:13" x14ac:dyDescent="0.3">
      <c r="A131" s="59"/>
      <c r="B131" s="60"/>
      <c r="C131" s="61"/>
      <c r="D131" s="61"/>
      <c r="E131" s="62">
        <v>0</v>
      </c>
      <c r="F131" s="62">
        <v>0</v>
      </c>
      <c r="G131" s="62">
        <v>0</v>
      </c>
      <c r="H131" s="62">
        <v>0</v>
      </c>
      <c r="I131" s="63">
        <f t="shared" si="16"/>
        <v>0</v>
      </c>
      <c r="J131" s="64"/>
      <c r="K131" s="65">
        <v>0</v>
      </c>
      <c r="L131" s="32"/>
      <c r="M131" s="175"/>
    </row>
    <row r="132" spans="1:13" x14ac:dyDescent="0.3">
      <c r="A132" s="59"/>
      <c r="B132" s="60"/>
      <c r="C132" s="61"/>
      <c r="D132" s="61"/>
      <c r="E132" s="62">
        <v>0</v>
      </c>
      <c r="F132" s="62">
        <v>0</v>
      </c>
      <c r="G132" s="62">
        <v>0</v>
      </c>
      <c r="H132" s="62">
        <v>0</v>
      </c>
      <c r="I132" s="63">
        <f t="shared" si="16"/>
        <v>0</v>
      </c>
      <c r="J132" s="64"/>
      <c r="K132" s="65">
        <v>0</v>
      </c>
      <c r="L132" s="32"/>
      <c r="M132" s="175"/>
    </row>
    <row r="133" spans="1:13" x14ac:dyDescent="0.3">
      <c r="A133" s="59"/>
      <c r="B133" s="60"/>
      <c r="C133" s="61"/>
      <c r="D133" s="61"/>
      <c r="E133" s="62">
        <v>0</v>
      </c>
      <c r="F133" s="62">
        <v>0</v>
      </c>
      <c r="G133" s="62">
        <v>0</v>
      </c>
      <c r="H133" s="62">
        <v>0</v>
      </c>
      <c r="I133" s="63">
        <f t="shared" si="16"/>
        <v>0</v>
      </c>
      <c r="J133" s="64"/>
      <c r="K133" s="65">
        <v>0</v>
      </c>
      <c r="L133" s="32"/>
      <c r="M133" s="175"/>
    </row>
    <row r="134" spans="1:13" x14ac:dyDescent="0.3">
      <c r="A134" s="59"/>
      <c r="B134" s="60"/>
      <c r="C134" s="61"/>
      <c r="D134" s="61"/>
      <c r="E134" s="62">
        <v>0</v>
      </c>
      <c r="F134" s="62">
        <v>0</v>
      </c>
      <c r="G134" s="62">
        <v>0</v>
      </c>
      <c r="H134" s="62">
        <v>0</v>
      </c>
      <c r="I134" s="63">
        <f t="shared" si="16"/>
        <v>0</v>
      </c>
      <c r="J134" s="64"/>
      <c r="K134" s="65">
        <v>0</v>
      </c>
      <c r="L134" s="32"/>
      <c r="M134" s="175"/>
    </row>
    <row r="135" spans="1:13" x14ac:dyDescent="0.3">
      <c r="A135" s="59"/>
      <c r="B135" s="60"/>
      <c r="C135" s="61"/>
      <c r="D135" s="61"/>
      <c r="E135" s="62">
        <v>0</v>
      </c>
      <c r="F135" s="62">
        <v>0</v>
      </c>
      <c r="G135" s="62">
        <v>0</v>
      </c>
      <c r="H135" s="62">
        <v>0</v>
      </c>
      <c r="I135" s="63">
        <f t="shared" si="16"/>
        <v>0</v>
      </c>
      <c r="J135" s="64"/>
      <c r="K135" s="65">
        <v>0</v>
      </c>
      <c r="L135" s="32"/>
      <c r="M135" s="175"/>
    </row>
    <row r="136" spans="1:13" x14ac:dyDescent="0.3">
      <c r="A136" s="59"/>
      <c r="B136" s="60"/>
      <c r="C136" s="61"/>
      <c r="D136" s="61"/>
      <c r="E136" s="62">
        <v>0</v>
      </c>
      <c r="F136" s="62">
        <v>0</v>
      </c>
      <c r="G136" s="62">
        <v>0</v>
      </c>
      <c r="H136" s="62">
        <v>0</v>
      </c>
      <c r="I136" s="63">
        <f t="shared" si="16"/>
        <v>0</v>
      </c>
      <c r="J136" s="64"/>
      <c r="K136" s="65">
        <v>0</v>
      </c>
      <c r="L136" s="32"/>
      <c r="M136" s="175"/>
    </row>
    <row r="137" spans="1:13" x14ac:dyDescent="0.3">
      <c r="A137" s="59"/>
      <c r="B137" s="60"/>
      <c r="C137" s="61"/>
      <c r="D137" s="61"/>
      <c r="E137" s="62">
        <v>0</v>
      </c>
      <c r="F137" s="62">
        <v>0</v>
      </c>
      <c r="G137" s="62">
        <v>0</v>
      </c>
      <c r="H137" s="62">
        <v>0</v>
      </c>
      <c r="I137" s="63">
        <f t="shared" si="16"/>
        <v>0</v>
      </c>
      <c r="J137" s="64"/>
      <c r="K137" s="65">
        <v>0</v>
      </c>
      <c r="L137" s="32"/>
      <c r="M137" s="175"/>
    </row>
    <row r="138" spans="1:13" x14ac:dyDescent="0.3">
      <c r="A138" s="59"/>
      <c r="B138" s="60"/>
      <c r="C138" s="61"/>
      <c r="D138" s="61"/>
      <c r="E138" s="62">
        <v>0</v>
      </c>
      <c r="F138" s="62">
        <v>0</v>
      </c>
      <c r="G138" s="62">
        <v>0</v>
      </c>
      <c r="H138" s="62">
        <v>0</v>
      </c>
      <c r="I138" s="63">
        <f t="shared" si="16"/>
        <v>0</v>
      </c>
      <c r="J138" s="64"/>
      <c r="K138" s="65">
        <v>0</v>
      </c>
      <c r="L138" s="32"/>
      <c r="M138" s="175"/>
    </row>
    <row r="139" spans="1:13" x14ac:dyDescent="0.3">
      <c r="A139" s="59"/>
      <c r="B139" s="60"/>
      <c r="C139" s="61"/>
      <c r="D139" s="61"/>
      <c r="E139" s="62">
        <v>0</v>
      </c>
      <c r="F139" s="62">
        <v>0</v>
      </c>
      <c r="G139" s="62">
        <v>0</v>
      </c>
      <c r="H139" s="62">
        <v>0</v>
      </c>
      <c r="I139" s="63">
        <f t="shared" si="16"/>
        <v>0</v>
      </c>
      <c r="J139" s="64"/>
      <c r="K139" s="65">
        <v>0</v>
      </c>
      <c r="L139" s="32"/>
      <c r="M139" s="175"/>
    </row>
    <row r="140" spans="1:13" x14ac:dyDescent="0.3">
      <c r="A140" s="59"/>
      <c r="B140" s="60"/>
      <c r="C140" s="61"/>
      <c r="D140" s="61"/>
      <c r="E140" s="62">
        <v>0</v>
      </c>
      <c r="F140" s="62">
        <v>0</v>
      </c>
      <c r="G140" s="62">
        <v>0</v>
      </c>
      <c r="H140" s="62">
        <v>0</v>
      </c>
      <c r="I140" s="63">
        <f t="shared" si="16"/>
        <v>0</v>
      </c>
      <c r="J140" s="64"/>
      <c r="K140" s="65">
        <v>0</v>
      </c>
      <c r="L140" s="32"/>
      <c r="M140" s="175"/>
    </row>
    <row r="141" spans="1:13" x14ac:dyDescent="0.3">
      <c r="A141" s="59"/>
      <c r="B141" s="60"/>
      <c r="C141" s="61"/>
      <c r="D141" s="61"/>
      <c r="E141" s="62">
        <v>0</v>
      </c>
      <c r="F141" s="62">
        <v>0</v>
      </c>
      <c r="G141" s="62">
        <v>0</v>
      </c>
      <c r="H141" s="62">
        <v>0</v>
      </c>
      <c r="I141" s="63">
        <f t="shared" si="16"/>
        <v>0</v>
      </c>
      <c r="J141" s="64"/>
      <c r="K141" s="65">
        <v>0</v>
      </c>
      <c r="L141" s="32"/>
      <c r="M141" s="175"/>
    </row>
    <row r="142" spans="1:13" x14ac:dyDescent="0.3">
      <c r="A142" s="59"/>
      <c r="B142" s="60"/>
      <c r="C142" s="61"/>
      <c r="D142" s="61"/>
      <c r="E142" s="62">
        <v>0</v>
      </c>
      <c r="F142" s="62">
        <v>0</v>
      </c>
      <c r="G142" s="62">
        <v>0</v>
      </c>
      <c r="H142" s="62">
        <v>0</v>
      </c>
      <c r="I142" s="63">
        <f t="shared" si="16"/>
        <v>0</v>
      </c>
      <c r="J142" s="64"/>
      <c r="K142" s="65">
        <v>0</v>
      </c>
      <c r="L142" s="32"/>
      <c r="M142" s="175"/>
    </row>
    <row r="143" spans="1:13" x14ac:dyDescent="0.3">
      <c r="A143" s="59"/>
      <c r="B143" s="66"/>
      <c r="C143" s="67"/>
      <c r="D143" s="61"/>
      <c r="E143" s="62">
        <v>0</v>
      </c>
      <c r="F143" s="62">
        <v>0</v>
      </c>
      <c r="G143" s="62">
        <v>0</v>
      </c>
      <c r="H143" s="62">
        <v>0</v>
      </c>
      <c r="I143" s="63">
        <f t="shared" si="16"/>
        <v>0</v>
      </c>
      <c r="J143" s="68"/>
      <c r="K143" s="69">
        <v>0</v>
      </c>
      <c r="L143" s="32"/>
      <c r="M143" s="175"/>
    </row>
    <row r="144" spans="1:13" ht="16.2" thickBot="1" x14ac:dyDescent="0.35">
      <c r="A144" s="59"/>
      <c r="B144" s="26"/>
      <c r="C144" s="70"/>
      <c r="D144" s="100" t="s">
        <v>72</v>
      </c>
      <c r="E144" s="71">
        <f>ROUND(SUM(E124:E143),2)</f>
        <v>0</v>
      </c>
      <c r="F144" s="71">
        <f t="shared" ref="F144:H144" si="17">ROUND(SUM(F124:F143),2)</f>
        <v>0</v>
      </c>
      <c r="G144" s="71">
        <f t="shared" si="17"/>
        <v>0</v>
      </c>
      <c r="H144" s="71">
        <f t="shared" si="17"/>
        <v>0</v>
      </c>
      <c r="I144" s="71">
        <f>ROUND(SUM(I124:I143),2)</f>
        <v>0</v>
      </c>
      <c r="J144" s="26"/>
      <c r="K144" s="72">
        <f>ROUND(SUM(K124:K143)+K117,2)</f>
        <v>0</v>
      </c>
      <c r="L144" s="32"/>
      <c r="M144" s="175"/>
    </row>
    <row r="145" spans="1:13" ht="16.2" thickBot="1" x14ac:dyDescent="0.35">
      <c r="A145" s="32"/>
      <c r="B145" s="32"/>
      <c r="C145" s="99" t="s">
        <v>73</v>
      </c>
      <c r="D145" s="32"/>
      <c r="E145" s="58"/>
      <c r="F145" s="32"/>
      <c r="G145" s="32"/>
      <c r="H145" s="101" t="s">
        <v>205</v>
      </c>
      <c r="I145" s="32"/>
      <c r="J145" s="32"/>
      <c r="K145" s="72">
        <f>ROUND(I144-K144,2)</f>
        <v>0</v>
      </c>
      <c r="L145" s="32"/>
      <c r="M145" s="175"/>
    </row>
    <row r="146" spans="1:13" ht="16.2" thickTop="1" x14ac:dyDescent="0.3">
      <c r="A146" s="32"/>
      <c r="B146" s="32"/>
      <c r="C146" s="73"/>
      <c r="D146" s="32"/>
      <c r="E146" s="58"/>
      <c r="F146" s="32"/>
      <c r="G146" s="32"/>
      <c r="H146" s="32"/>
      <c r="I146" s="32"/>
      <c r="J146" s="32"/>
      <c r="K146" s="74" t="str">
        <f>IF(K145&lt;&gt;0,"ERROR BANK- TO-BOOK VARIANCE","RECONCILED")</f>
        <v>RECONCILED</v>
      </c>
      <c r="L146" s="32"/>
      <c r="M146" s="175"/>
    </row>
    <row r="147" spans="1:13" x14ac:dyDescent="0.3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175"/>
    </row>
    <row r="148" spans="1:13" x14ac:dyDescent="0.3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175"/>
    </row>
    <row r="149" spans="1:13" x14ac:dyDescent="0.3">
      <c r="A149" s="32"/>
      <c r="B149" s="32"/>
      <c r="C149" s="32"/>
      <c r="D149" s="99" t="s">
        <v>74</v>
      </c>
      <c r="E149" s="32"/>
      <c r="F149" s="32"/>
      <c r="G149" s="32"/>
      <c r="H149" s="32"/>
      <c r="I149" s="32"/>
      <c r="J149" s="32"/>
      <c r="K149" s="32"/>
      <c r="L149" s="32"/>
      <c r="M149" s="175"/>
    </row>
    <row r="150" spans="1:13" ht="16.2" thickBot="1" x14ac:dyDescent="0.35">
      <c r="A150" s="95" t="s">
        <v>208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175"/>
    </row>
    <row r="151" spans="1:13" x14ac:dyDescent="0.3">
      <c r="A151" s="113" t="s">
        <v>101</v>
      </c>
      <c r="B151" s="115" t="s">
        <v>75</v>
      </c>
      <c r="C151" s="117" t="s">
        <v>102</v>
      </c>
      <c r="D151" s="118"/>
      <c r="E151" s="113" t="s">
        <v>101</v>
      </c>
      <c r="F151" s="115" t="s">
        <v>75</v>
      </c>
      <c r="G151" s="117" t="s">
        <v>102</v>
      </c>
      <c r="H151" s="118"/>
      <c r="I151" s="113" t="s">
        <v>101</v>
      </c>
      <c r="J151" s="115" t="s">
        <v>75</v>
      </c>
      <c r="K151" s="117" t="s">
        <v>102</v>
      </c>
      <c r="L151" s="118"/>
      <c r="M151" s="175"/>
    </row>
    <row r="152" spans="1:13" x14ac:dyDescent="0.3">
      <c r="A152" s="114"/>
      <c r="B152" s="116"/>
      <c r="C152" s="119"/>
      <c r="D152" s="120"/>
      <c r="E152" s="114"/>
      <c r="F152" s="116"/>
      <c r="G152" s="119"/>
      <c r="H152" s="120"/>
      <c r="I152" s="114"/>
      <c r="J152" s="116"/>
      <c r="K152" s="119"/>
      <c r="L152" s="120"/>
      <c r="M152" s="175"/>
    </row>
    <row r="153" spans="1:13" x14ac:dyDescent="0.3">
      <c r="A153" s="11"/>
      <c r="B153" s="75">
        <f>ROUND(F19,2)</f>
        <v>0</v>
      </c>
      <c r="C153" s="122"/>
      <c r="D153" s="123"/>
      <c r="E153" s="11"/>
      <c r="F153" s="75">
        <f>ROUND(I46,2)</f>
        <v>0</v>
      </c>
      <c r="G153" s="107"/>
      <c r="H153" s="108"/>
      <c r="I153" s="11"/>
      <c r="J153" s="75">
        <f>ROUND(K73,2)</f>
        <v>0</v>
      </c>
      <c r="K153" s="107"/>
      <c r="L153" s="108"/>
      <c r="M153" s="175"/>
    </row>
    <row r="154" spans="1:13" x14ac:dyDescent="0.3">
      <c r="A154" s="11"/>
      <c r="B154" s="75">
        <f>ROUND(G19,2)</f>
        <v>0</v>
      </c>
      <c r="C154" s="107"/>
      <c r="D154" s="108"/>
      <c r="E154" s="11"/>
      <c r="F154" s="75">
        <f>ROUND(J46,2)</f>
        <v>0</v>
      </c>
      <c r="G154" s="107"/>
      <c r="H154" s="108"/>
      <c r="I154" s="11"/>
      <c r="J154" s="75">
        <f>ROUND(L73,2)</f>
        <v>0</v>
      </c>
      <c r="K154" s="107"/>
      <c r="L154" s="108"/>
      <c r="M154" s="175"/>
    </row>
    <row r="155" spans="1:13" x14ac:dyDescent="0.3">
      <c r="A155" s="11"/>
      <c r="B155" s="75">
        <f>ROUND(H19,2)</f>
        <v>0</v>
      </c>
      <c r="C155" s="107"/>
      <c r="D155" s="108"/>
      <c r="E155" s="11"/>
      <c r="F155" s="75">
        <f>ROUND(K46,2)</f>
        <v>0</v>
      </c>
      <c r="G155" s="107"/>
      <c r="H155" s="108"/>
      <c r="I155" s="11"/>
      <c r="J155" s="75">
        <f>ROUND(F100,2)</f>
        <v>0</v>
      </c>
      <c r="K155" s="107"/>
      <c r="L155" s="108"/>
      <c r="M155" s="175"/>
    </row>
    <row r="156" spans="1:13" x14ac:dyDescent="0.3">
      <c r="A156" s="11"/>
      <c r="B156" s="75">
        <f>ROUND(I19,2)</f>
        <v>0</v>
      </c>
      <c r="C156" s="107"/>
      <c r="D156" s="108"/>
      <c r="E156" s="11"/>
      <c r="F156" s="75">
        <f>ROUND(L46,2)</f>
        <v>0</v>
      </c>
      <c r="G156" s="107"/>
      <c r="H156" s="108"/>
      <c r="I156" s="11"/>
      <c r="J156" s="75">
        <f>ROUND(G100,2)</f>
        <v>0</v>
      </c>
      <c r="K156" s="107"/>
      <c r="L156" s="108"/>
      <c r="M156" s="175"/>
    </row>
    <row r="157" spans="1:13" x14ac:dyDescent="0.3">
      <c r="A157" s="11"/>
      <c r="B157" s="75">
        <f>ROUND(J19,2)</f>
        <v>0</v>
      </c>
      <c r="C157" s="107"/>
      <c r="D157" s="108"/>
      <c r="E157" s="11"/>
      <c r="F157" s="75">
        <f>ROUND(E73,2)</f>
        <v>0</v>
      </c>
      <c r="G157" s="107"/>
      <c r="H157" s="108"/>
      <c r="I157" s="11"/>
      <c r="J157" s="75">
        <f>ROUND(H100,2)</f>
        <v>0</v>
      </c>
      <c r="K157" s="107"/>
      <c r="L157" s="108"/>
      <c r="M157" s="175"/>
    </row>
    <row r="158" spans="1:13" x14ac:dyDescent="0.3">
      <c r="A158" s="11"/>
      <c r="B158" s="75">
        <f>ROUND(K19,2)</f>
        <v>0</v>
      </c>
      <c r="C158" s="107"/>
      <c r="D158" s="108"/>
      <c r="E158" s="11"/>
      <c r="F158" s="75">
        <f>ROUND(F73,2)</f>
        <v>0</v>
      </c>
      <c r="G158" s="107"/>
      <c r="H158" s="108"/>
      <c r="I158" s="11"/>
      <c r="J158" s="75">
        <f>ROUND(I100,2)</f>
        <v>0</v>
      </c>
      <c r="K158" s="107"/>
      <c r="L158" s="108"/>
      <c r="M158" s="175"/>
    </row>
    <row r="159" spans="1:13" x14ac:dyDescent="0.3">
      <c r="A159" s="11"/>
      <c r="B159" s="75">
        <f>ROUND(L19,2)</f>
        <v>0</v>
      </c>
      <c r="C159" s="107"/>
      <c r="D159" s="108"/>
      <c r="E159" s="11"/>
      <c r="F159" s="75">
        <f>ROUND(G73,2)</f>
        <v>0</v>
      </c>
      <c r="G159" s="107"/>
      <c r="H159" s="108"/>
      <c r="I159" s="11"/>
      <c r="J159" s="75">
        <f>ROUND(J100,2)</f>
        <v>0</v>
      </c>
      <c r="K159" s="107"/>
      <c r="L159" s="108"/>
      <c r="M159" s="175"/>
    </row>
    <row r="160" spans="1:13" x14ac:dyDescent="0.3">
      <c r="A160" s="11"/>
      <c r="B160" s="75">
        <f>ROUND(F46,2)</f>
        <v>0</v>
      </c>
      <c r="C160" s="107"/>
      <c r="D160" s="108"/>
      <c r="E160" s="11"/>
      <c r="F160" s="75">
        <f>ROUND(H73,2)</f>
        <v>0</v>
      </c>
      <c r="G160" s="107"/>
      <c r="H160" s="108"/>
      <c r="I160" s="11"/>
      <c r="J160" s="75">
        <f>ROUND(K100,2)</f>
        <v>0</v>
      </c>
      <c r="K160" s="107"/>
      <c r="L160" s="108"/>
      <c r="M160" s="175"/>
    </row>
    <row r="161" spans="1:13" x14ac:dyDescent="0.3">
      <c r="A161" s="11"/>
      <c r="B161" s="75">
        <f>ROUND(G46,2)</f>
        <v>0</v>
      </c>
      <c r="C161" s="107"/>
      <c r="D161" s="108"/>
      <c r="E161" s="11"/>
      <c r="F161" s="75">
        <f>ROUND(I73,2)</f>
        <v>0</v>
      </c>
      <c r="G161" s="107"/>
      <c r="H161" s="108"/>
      <c r="I161" s="11"/>
      <c r="J161" s="12"/>
      <c r="K161" s="107"/>
      <c r="L161" s="108"/>
      <c r="M161" s="175"/>
    </row>
    <row r="162" spans="1:13" ht="16.2" thickBot="1" x14ac:dyDescent="0.35">
      <c r="A162" s="83"/>
      <c r="B162" s="76">
        <f>ROUND(H46,2)</f>
        <v>0</v>
      </c>
      <c r="C162" s="109"/>
      <c r="D162" s="110"/>
      <c r="E162" s="83"/>
      <c r="F162" s="76">
        <f>ROUND(J73,2)</f>
        <v>0</v>
      </c>
      <c r="G162" s="109"/>
      <c r="H162" s="110"/>
      <c r="I162" s="83"/>
      <c r="J162" s="84"/>
      <c r="K162" s="109"/>
      <c r="L162" s="110"/>
      <c r="M162" s="175"/>
    </row>
    <row r="163" spans="1:13" ht="16.2" thickBot="1" x14ac:dyDescent="0.35">
      <c r="A163" s="32"/>
      <c r="B163" s="32"/>
      <c r="C163" s="32"/>
      <c r="E163" s="32"/>
      <c r="F163" s="32"/>
      <c r="G163" s="32"/>
      <c r="H163" s="32"/>
      <c r="I163" s="102" t="s">
        <v>193</v>
      </c>
      <c r="J163" s="77">
        <f>ROUND(SUM(B153:B162)+SUM(F153:F162)+SUM(J153:J162),2)</f>
        <v>0</v>
      </c>
      <c r="K163" s="81"/>
      <c r="L163" s="82"/>
      <c r="M163" s="175"/>
    </row>
    <row r="164" spans="1:13" x14ac:dyDescent="0.3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175"/>
    </row>
    <row r="165" spans="1:13" x14ac:dyDescent="0.3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175"/>
    </row>
    <row r="166" spans="1:13" x14ac:dyDescent="0.3">
      <c r="A166" s="32"/>
      <c r="B166" s="32"/>
      <c r="C166" s="32"/>
      <c r="D166" s="99" t="s">
        <v>103</v>
      </c>
      <c r="E166" s="32"/>
      <c r="F166" s="32"/>
      <c r="G166" s="32"/>
      <c r="H166" s="32"/>
      <c r="I166" s="32"/>
      <c r="J166" s="32"/>
      <c r="K166" s="32"/>
      <c r="L166" s="32"/>
      <c r="M166" s="175"/>
    </row>
    <row r="167" spans="1:13" ht="16.2" thickBot="1" x14ac:dyDescent="0.35">
      <c r="A167" s="95" t="s">
        <v>209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175"/>
    </row>
    <row r="168" spans="1:13" x14ac:dyDescent="0.3">
      <c r="A168" s="113" t="s">
        <v>10</v>
      </c>
      <c r="B168" s="115" t="s">
        <v>75</v>
      </c>
      <c r="C168" s="117" t="s">
        <v>76</v>
      </c>
      <c r="D168" s="118"/>
      <c r="E168" s="113" t="s">
        <v>10</v>
      </c>
      <c r="F168" s="115" t="s">
        <v>75</v>
      </c>
      <c r="G168" s="117" t="s">
        <v>76</v>
      </c>
      <c r="H168" s="118"/>
      <c r="I168" s="113" t="s">
        <v>10</v>
      </c>
      <c r="J168" s="115" t="s">
        <v>75</v>
      </c>
      <c r="K168" s="117" t="s">
        <v>76</v>
      </c>
      <c r="L168" s="118"/>
      <c r="M168" s="175"/>
    </row>
    <row r="169" spans="1:13" x14ac:dyDescent="0.3">
      <c r="A169" s="114"/>
      <c r="B169" s="116"/>
      <c r="C169" s="119"/>
      <c r="D169" s="120"/>
      <c r="E169" s="114"/>
      <c r="F169" s="116"/>
      <c r="G169" s="119"/>
      <c r="H169" s="120"/>
      <c r="I169" s="114"/>
      <c r="J169" s="116"/>
      <c r="K169" s="119"/>
      <c r="L169" s="120"/>
      <c r="M169" s="175"/>
    </row>
    <row r="170" spans="1:13" x14ac:dyDescent="0.3">
      <c r="A170" s="38">
        <v>11000</v>
      </c>
      <c r="B170" s="75">
        <f>ROUND(F23,2)</f>
        <v>0</v>
      </c>
      <c r="C170" s="107"/>
      <c r="D170" s="108"/>
      <c r="E170" s="38">
        <v>27000</v>
      </c>
      <c r="F170" s="75">
        <f>ROUND(I50,2)</f>
        <v>0</v>
      </c>
      <c r="G170" s="107"/>
      <c r="H170" s="108"/>
      <c r="I170" s="38">
        <v>31701</v>
      </c>
      <c r="J170" s="75">
        <f>ROUND(K77,2)</f>
        <v>0</v>
      </c>
      <c r="K170" s="107"/>
      <c r="L170" s="108"/>
      <c r="M170" s="175"/>
    </row>
    <row r="171" spans="1:13" x14ac:dyDescent="0.3">
      <c r="A171" s="38">
        <v>12000</v>
      </c>
      <c r="B171" s="75">
        <f>ROUND(G23,2)</f>
        <v>0</v>
      </c>
      <c r="C171" s="107"/>
      <c r="D171" s="108"/>
      <c r="E171" s="38">
        <v>28000</v>
      </c>
      <c r="F171" s="75">
        <f>ROUND(J50,2)</f>
        <v>0</v>
      </c>
      <c r="G171" s="107"/>
      <c r="H171" s="108"/>
      <c r="I171" s="38">
        <v>31703</v>
      </c>
      <c r="J171" s="75">
        <f>ROUND(L77,2)</f>
        <v>0</v>
      </c>
      <c r="K171" s="107"/>
      <c r="L171" s="108"/>
      <c r="M171" s="175"/>
    </row>
    <row r="172" spans="1:13" x14ac:dyDescent="0.3">
      <c r="A172" s="38">
        <v>13000</v>
      </c>
      <c r="B172" s="75">
        <f>ROUND(H23,2)</f>
        <v>0</v>
      </c>
      <c r="C172" s="107"/>
      <c r="D172" s="108"/>
      <c r="E172" s="38">
        <v>29000</v>
      </c>
      <c r="F172" s="75">
        <f>ROUND(K50,2)</f>
        <v>0</v>
      </c>
      <c r="G172" s="107"/>
      <c r="H172" s="108"/>
      <c r="I172" s="38">
        <v>31800</v>
      </c>
      <c r="J172" s="75">
        <f>ROUND(F104,2)</f>
        <v>0</v>
      </c>
      <c r="K172" s="107"/>
      <c r="L172" s="108"/>
      <c r="M172" s="175"/>
    </row>
    <row r="173" spans="1:13" x14ac:dyDescent="0.3">
      <c r="A173" s="38">
        <v>14000</v>
      </c>
      <c r="B173" s="75">
        <f>ROUND(I23,2)</f>
        <v>0</v>
      </c>
      <c r="C173" s="107"/>
      <c r="D173" s="108"/>
      <c r="E173" s="38">
        <v>31100</v>
      </c>
      <c r="F173" s="75">
        <f>ROUND(L50,2)</f>
        <v>0</v>
      </c>
      <c r="G173" s="107"/>
      <c r="H173" s="108"/>
      <c r="I173" s="38">
        <v>31900</v>
      </c>
      <c r="J173" s="75">
        <f>ROUND(G104,2)</f>
        <v>0</v>
      </c>
      <c r="K173" s="107"/>
      <c r="L173" s="108"/>
      <c r="M173" s="175"/>
    </row>
    <row r="174" spans="1:13" x14ac:dyDescent="0.3">
      <c r="A174" s="38">
        <v>21000</v>
      </c>
      <c r="B174" s="75">
        <f>ROUND(J23,2)</f>
        <v>0</v>
      </c>
      <c r="C174" s="107"/>
      <c r="D174" s="108"/>
      <c r="E174" s="38">
        <v>31200</v>
      </c>
      <c r="F174" s="75">
        <f>ROUND(E77,2)</f>
        <v>0</v>
      </c>
      <c r="G174" s="107"/>
      <c r="H174" s="108"/>
      <c r="I174" s="38">
        <v>32100</v>
      </c>
      <c r="J174" s="75">
        <f>ROUND(H104,2)</f>
        <v>0</v>
      </c>
      <c r="K174" s="107"/>
      <c r="L174" s="108"/>
      <c r="M174" s="175"/>
    </row>
    <row r="175" spans="1:13" x14ac:dyDescent="0.3">
      <c r="A175" s="38">
        <v>22000</v>
      </c>
      <c r="B175" s="75">
        <f>ROUND(K23,2)</f>
        <v>0</v>
      </c>
      <c r="C175" s="107"/>
      <c r="D175" s="108"/>
      <c r="E175" s="38">
        <v>31300</v>
      </c>
      <c r="F175" s="75">
        <f>ROUND(F77,2)</f>
        <v>0</v>
      </c>
      <c r="G175" s="107"/>
      <c r="H175" s="108"/>
      <c r="I175" s="38">
        <v>41000</v>
      </c>
      <c r="J175" s="75">
        <f>ROUND(I104,2)</f>
        <v>0</v>
      </c>
      <c r="K175" s="107"/>
      <c r="L175" s="108"/>
      <c r="M175" s="175"/>
    </row>
    <row r="176" spans="1:13" x14ac:dyDescent="0.3">
      <c r="A176" s="38">
        <v>23000</v>
      </c>
      <c r="B176" s="75">
        <f>ROUND(L23,2)</f>
        <v>0</v>
      </c>
      <c r="C176" s="107"/>
      <c r="D176" s="108"/>
      <c r="E176" s="38">
        <v>31400</v>
      </c>
      <c r="F176" s="75">
        <f>ROUND(G77,2)</f>
        <v>0</v>
      </c>
      <c r="G176" s="107"/>
      <c r="H176" s="108"/>
      <c r="I176" s="38">
        <v>42000</v>
      </c>
      <c r="J176" s="75">
        <f>ROUND(J104,2)</f>
        <v>0</v>
      </c>
      <c r="K176" s="107"/>
      <c r="L176" s="108"/>
      <c r="M176" s="175"/>
    </row>
    <row r="177" spans="1:13" x14ac:dyDescent="0.3">
      <c r="A177" s="38">
        <v>24000</v>
      </c>
      <c r="B177" s="75">
        <f>ROUND(F50,2)</f>
        <v>0</v>
      </c>
      <c r="C177" s="107"/>
      <c r="D177" s="108"/>
      <c r="E177" s="38">
        <v>31500</v>
      </c>
      <c r="F177" s="75">
        <f>ROUND(H77,2)</f>
        <v>0</v>
      </c>
      <c r="G177" s="107"/>
      <c r="H177" s="108"/>
      <c r="I177" s="38">
        <v>43000</v>
      </c>
      <c r="J177" s="75">
        <f>ROUND(K104,2)</f>
        <v>0</v>
      </c>
      <c r="K177" s="107"/>
      <c r="L177" s="108"/>
      <c r="M177" s="175"/>
    </row>
    <row r="178" spans="1:13" x14ac:dyDescent="0.3">
      <c r="A178" s="38">
        <v>25000</v>
      </c>
      <c r="B178" s="75">
        <f>ROUND(G50,2)</f>
        <v>0</v>
      </c>
      <c r="C178" s="107"/>
      <c r="D178" s="108"/>
      <c r="E178" s="38">
        <v>31600</v>
      </c>
      <c r="F178" s="75">
        <f>ROUND(I77,2)</f>
        <v>0</v>
      </c>
      <c r="G178" s="107"/>
      <c r="H178" s="108"/>
      <c r="I178" s="11"/>
      <c r="J178" s="12"/>
      <c r="K178" s="107"/>
      <c r="L178" s="108"/>
      <c r="M178" s="175"/>
    </row>
    <row r="179" spans="1:13" ht="16.2" thickBot="1" x14ac:dyDescent="0.35">
      <c r="A179" s="78">
        <v>26000</v>
      </c>
      <c r="B179" s="76">
        <f>ROUND(H50,2)</f>
        <v>0</v>
      </c>
      <c r="C179" s="109"/>
      <c r="D179" s="110"/>
      <c r="E179" s="78">
        <v>31700</v>
      </c>
      <c r="F179" s="76">
        <f>ROUND(J77,2)</f>
        <v>0</v>
      </c>
      <c r="G179" s="109"/>
      <c r="H179" s="110"/>
      <c r="I179" s="83"/>
      <c r="J179" s="84"/>
      <c r="K179" s="109"/>
      <c r="L179" s="110"/>
      <c r="M179" s="175"/>
    </row>
    <row r="180" spans="1:13" ht="16.2" thickBot="1" x14ac:dyDescent="0.35">
      <c r="A180" s="32"/>
      <c r="B180" s="32"/>
      <c r="C180" s="32"/>
      <c r="E180" s="32"/>
      <c r="F180" s="32"/>
      <c r="G180" s="32"/>
      <c r="H180" s="32"/>
      <c r="I180" s="102" t="s">
        <v>193</v>
      </c>
      <c r="J180" s="77">
        <f>ROUND(SUM(B170:B179)+SUM(F170:F179)+SUM(J170:J179),2)</f>
        <v>0</v>
      </c>
      <c r="K180" s="81"/>
      <c r="L180" s="82"/>
      <c r="M180" s="175"/>
    </row>
    <row r="181" spans="1:13" x14ac:dyDescent="0.3">
      <c r="A181" s="32"/>
      <c r="B181" s="32"/>
      <c r="C181" s="32"/>
      <c r="D181" s="32"/>
      <c r="E181" s="32"/>
      <c r="F181" s="32"/>
      <c r="G181" s="32"/>
      <c r="H181" s="79"/>
      <c r="I181" s="48"/>
      <c r="J181" s="14"/>
      <c r="K181" s="14"/>
      <c r="L181" s="32"/>
      <c r="M181" s="175"/>
    </row>
    <row r="182" spans="1:13" x14ac:dyDescent="0.3">
      <c r="A182" s="32"/>
      <c r="B182" s="32"/>
      <c r="C182" s="32"/>
      <c r="D182" s="32"/>
      <c r="E182" s="32"/>
      <c r="F182" s="32"/>
      <c r="G182" s="32"/>
      <c r="H182" s="79"/>
      <c r="I182" s="47"/>
      <c r="J182" s="14"/>
      <c r="K182" s="14"/>
      <c r="L182" s="32"/>
      <c r="M182" s="175"/>
    </row>
    <row r="183" spans="1:13" x14ac:dyDescent="0.3">
      <c r="A183" s="32"/>
      <c r="B183" s="32"/>
      <c r="C183" s="32"/>
      <c r="D183" s="99" t="s">
        <v>191</v>
      </c>
      <c r="E183" s="32"/>
      <c r="F183" s="32"/>
      <c r="G183" s="32"/>
      <c r="H183" s="32"/>
      <c r="I183" s="32"/>
      <c r="J183" s="32"/>
      <c r="K183" s="32"/>
      <c r="L183" s="32"/>
      <c r="M183" s="175"/>
    </row>
    <row r="184" spans="1:13" ht="16.2" thickBot="1" x14ac:dyDescent="0.35">
      <c r="A184" s="95" t="s">
        <v>210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175"/>
    </row>
    <row r="185" spans="1:13" x14ac:dyDescent="0.3">
      <c r="A185" s="113" t="s">
        <v>10</v>
      </c>
      <c r="B185" s="115" t="s">
        <v>75</v>
      </c>
      <c r="C185" s="117" t="s">
        <v>76</v>
      </c>
      <c r="D185" s="118"/>
      <c r="E185" s="113" t="s">
        <v>10</v>
      </c>
      <c r="F185" s="115" t="s">
        <v>75</v>
      </c>
      <c r="G185" s="117" t="s">
        <v>76</v>
      </c>
      <c r="H185" s="118"/>
      <c r="I185" s="113" t="s">
        <v>10</v>
      </c>
      <c r="J185" s="115" t="s">
        <v>75</v>
      </c>
      <c r="K185" s="117" t="s">
        <v>76</v>
      </c>
      <c r="L185" s="118"/>
      <c r="M185" s="175"/>
    </row>
    <row r="186" spans="1:13" x14ac:dyDescent="0.3">
      <c r="A186" s="114"/>
      <c r="B186" s="116"/>
      <c r="C186" s="119"/>
      <c r="D186" s="120"/>
      <c r="E186" s="114"/>
      <c r="F186" s="116"/>
      <c r="G186" s="119"/>
      <c r="H186" s="120"/>
      <c r="I186" s="114"/>
      <c r="J186" s="116"/>
      <c r="K186" s="119"/>
      <c r="L186" s="120"/>
      <c r="M186" s="175"/>
    </row>
    <row r="187" spans="1:13" x14ac:dyDescent="0.3">
      <c r="A187" s="38">
        <v>11000</v>
      </c>
      <c r="B187" s="75">
        <f>ROUND(F25,2)</f>
        <v>0</v>
      </c>
      <c r="C187" s="107"/>
      <c r="D187" s="108"/>
      <c r="E187" s="38">
        <v>27000</v>
      </c>
      <c r="F187" s="75">
        <f>ROUND(I52,2)</f>
        <v>0</v>
      </c>
      <c r="G187" s="107"/>
      <c r="H187" s="108"/>
      <c r="I187" s="38">
        <v>31701</v>
      </c>
      <c r="J187" s="75">
        <f>ROUND(K79,2)</f>
        <v>0</v>
      </c>
      <c r="K187" s="107"/>
      <c r="L187" s="108"/>
      <c r="M187" s="175"/>
    </row>
    <row r="188" spans="1:13" x14ac:dyDescent="0.3">
      <c r="A188" s="38">
        <v>12000</v>
      </c>
      <c r="B188" s="75">
        <f>ROUND(G25,2)</f>
        <v>0</v>
      </c>
      <c r="C188" s="107"/>
      <c r="D188" s="108"/>
      <c r="E188" s="38">
        <v>28000</v>
      </c>
      <c r="F188" s="75">
        <f>ROUND(J52,2)</f>
        <v>0</v>
      </c>
      <c r="G188" s="107"/>
      <c r="H188" s="108"/>
      <c r="I188" s="38">
        <v>31703</v>
      </c>
      <c r="J188" s="75">
        <f>ROUND(L79,2)</f>
        <v>0</v>
      </c>
      <c r="K188" s="107"/>
      <c r="L188" s="108"/>
      <c r="M188" s="175"/>
    </row>
    <row r="189" spans="1:13" x14ac:dyDescent="0.3">
      <c r="A189" s="38">
        <v>13000</v>
      </c>
      <c r="B189" s="75">
        <f>ROUND(H25,2)</f>
        <v>0</v>
      </c>
      <c r="C189" s="107"/>
      <c r="D189" s="108"/>
      <c r="E189" s="38">
        <v>29000</v>
      </c>
      <c r="F189" s="75">
        <f>ROUND(K52,2)</f>
        <v>0</v>
      </c>
      <c r="G189" s="107"/>
      <c r="H189" s="108"/>
      <c r="I189" s="38">
        <v>31800</v>
      </c>
      <c r="J189" s="75">
        <f>ROUND(F106,2)</f>
        <v>0</v>
      </c>
      <c r="K189" s="107"/>
      <c r="L189" s="108"/>
      <c r="M189" s="175"/>
    </row>
    <row r="190" spans="1:13" x14ac:dyDescent="0.3">
      <c r="A190" s="38">
        <v>14000</v>
      </c>
      <c r="B190" s="75">
        <f>ROUND(I25,2)</f>
        <v>0</v>
      </c>
      <c r="C190" s="107"/>
      <c r="D190" s="108"/>
      <c r="E190" s="38">
        <v>31100</v>
      </c>
      <c r="F190" s="75">
        <f>ROUND(L52,2)</f>
        <v>0</v>
      </c>
      <c r="G190" s="107"/>
      <c r="H190" s="108"/>
      <c r="I190" s="38">
        <v>31900</v>
      </c>
      <c r="J190" s="75">
        <f>ROUND(G106,2)</f>
        <v>0</v>
      </c>
      <c r="K190" s="107"/>
      <c r="L190" s="108"/>
      <c r="M190" s="175"/>
    </row>
    <row r="191" spans="1:13" x14ac:dyDescent="0.3">
      <c r="A191" s="38">
        <v>21000</v>
      </c>
      <c r="B191" s="75">
        <f>ROUND(J25,2)</f>
        <v>0</v>
      </c>
      <c r="C191" s="107"/>
      <c r="D191" s="108"/>
      <c r="E191" s="38">
        <v>31200</v>
      </c>
      <c r="F191" s="75">
        <f>ROUND(E79,2)</f>
        <v>0</v>
      </c>
      <c r="G191" s="107"/>
      <c r="H191" s="108"/>
      <c r="I191" s="38">
        <v>32100</v>
      </c>
      <c r="J191" s="75">
        <f>ROUND(H106,2)</f>
        <v>0</v>
      </c>
      <c r="K191" s="107"/>
      <c r="L191" s="108"/>
      <c r="M191" s="175"/>
    </row>
    <row r="192" spans="1:13" x14ac:dyDescent="0.3">
      <c r="A192" s="38">
        <v>22000</v>
      </c>
      <c r="B192" s="75">
        <f>ROUND(K25,2)</f>
        <v>0</v>
      </c>
      <c r="C192" s="107"/>
      <c r="D192" s="108"/>
      <c r="E192" s="38">
        <v>31300</v>
      </c>
      <c r="F192" s="75">
        <f>ROUND(F79,2)</f>
        <v>0</v>
      </c>
      <c r="G192" s="107"/>
      <c r="H192" s="108"/>
      <c r="I192" s="38">
        <v>41000</v>
      </c>
      <c r="J192" s="75">
        <f>ROUND(I106,2)</f>
        <v>0</v>
      </c>
      <c r="K192" s="107"/>
      <c r="L192" s="108"/>
      <c r="M192" s="175"/>
    </row>
    <row r="193" spans="1:13" x14ac:dyDescent="0.3">
      <c r="A193" s="38">
        <v>23000</v>
      </c>
      <c r="B193" s="75">
        <f>ROUND(L25,2)</f>
        <v>0</v>
      </c>
      <c r="C193" s="107"/>
      <c r="D193" s="108"/>
      <c r="E193" s="38">
        <v>31400</v>
      </c>
      <c r="F193" s="75">
        <f>ROUND(G79,2)</f>
        <v>0</v>
      </c>
      <c r="G193" s="107"/>
      <c r="H193" s="108"/>
      <c r="I193" s="38">
        <v>42000</v>
      </c>
      <c r="J193" s="75">
        <f>ROUND(J106,2)</f>
        <v>0</v>
      </c>
      <c r="K193" s="107"/>
      <c r="L193" s="108"/>
      <c r="M193" s="175"/>
    </row>
    <row r="194" spans="1:13" x14ac:dyDescent="0.3">
      <c r="A194" s="38">
        <v>24000</v>
      </c>
      <c r="B194" s="75">
        <f>ROUND(F52,2)</f>
        <v>0</v>
      </c>
      <c r="C194" s="107"/>
      <c r="D194" s="108"/>
      <c r="E194" s="38">
        <v>31500</v>
      </c>
      <c r="F194" s="75">
        <f>ROUND(H79,2)</f>
        <v>0</v>
      </c>
      <c r="G194" s="107"/>
      <c r="H194" s="108"/>
      <c r="I194" s="38">
        <v>43000</v>
      </c>
      <c r="J194" s="75">
        <f>ROUND(K106,2)</f>
        <v>0</v>
      </c>
      <c r="K194" s="107"/>
      <c r="L194" s="108"/>
      <c r="M194" s="175"/>
    </row>
    <row r="195" spans="1:13" x14ac:dyDescent="0.3">
      <c r="A195" s="38">
        <v>25000</v>
      </c>
      <c r="B195" s="75">
        <f>ROUND(G52,2)</f>
        <v>0</v>
      </c>
      <c r="C195" s="107"/>
      <c r="D195" s="108"/>
      <c r="E195" s="38">
        <v>31600</v>
      </c>
      <c r="F195" s="75">
        <f>ROUND(I79,2)</f>
        <v>0</v>
      </c>
      <c r="G195" s="107"/>
      <c r="H195" s="108"/>
      <c r="I195" s="11"/>
      <c r="J195" s="12"/>
      <c r="K195" s="107"/>
      <c r="L195" s="108"/>
      <c r="M195" s="175"/>
    </row>
    <row r="196" spans="1:13" ht="16.2" thickBot="1" x14ac:dyDescent="0.35">
      <c r="A196" s="78">
        <v>26000</v>
      </c>
      <c r="B196" s="76">
        <f>ROUND(H52,2)</f>
        <v>0</v>
      </c>
      <c r="C196" s="109"/>
      <c r="D196" s="110"/>
      <c r="E196" s="78">
        <v>31700</v>
      </c>
      <c r="F196" s="76">
        <f>ROUND(J79,2)</f>
        <v>0</v>
      </c>
      <c r="G196" s="109"/>
      <c r="H196" s="110"/>
      <c r="I196" s="83"/>
      <c r="J196" s="84"/>
      <c r="K196" s="109"/>
      <c r="L196" s="110"/>
      <c r="M196" s="175"/>
    </row>
    <row r="197" spans="1:13" ht="16.2" thickBot="1" x14ac:dyDescent="0.35">
      <c r="A197" s="32"/>
      <c r="B197" s="32"/>
      <c r="C197" s="32"/>
      <c r="E197" s="32"/>
      <c r="F197" s="32"/>
      <c r="G197" s="32"/>
      <c r="H197" s="32"/>
      <c r="I197" s="102" t="s">
        <v>193</v>
      </c>
      <c r="J197" s="77">
        <f>ROUND(SUM(B187:B196)+SUM(F187:F196)+SUM(J187:J196),2)</f>
        <v>0</v>
      </c>
      <c r="K197" s="81"/>
      <c r="L197" s="82"/>
      <c r="M197" s="175"/>
    </row>
    <row r="198" spans="1:13" x14ac:dyDescent="0.3">
      <c r="A198" s="32"/>
      <c r="B198" s="32"/>
      <c r="C198" s="32"/>
      <c r="D198" s="32"/>
      <c r="E198" s="32"/>
      <c r="F198" s="32"/>
      <c r="G198" s="32"/>
      <c r="H198" s="79"/>
      <c r="I198" s="48"/>
      <c r="J198" s="14"/>
      <c r="K198" s="14"/>
      <c r="L198" s="32"/>
      <c r="M198" s="175"/>
    </row>
    <row r="199" spans="1:13" x14ac:dyDescent="0.3">
      <c r="A199" s="32"/>
      <c r="B199" s="32"/>
      <c r="C199" s="32"/>
      <c r="D199" s="32"/>
      <c r="E199" s="32"/>
      <c r="F199" s="32"/>
      <c r="G199" s="32"/>
      <c r="H199" s="79"/>
      <c r="I199" s="47"/>
      <c r="J199" s="14"/>
      <c r="K199" s="14"/>
      <c r="L199" s="32"/>
      <c r="M199" s="175"/>
    </row>
    <row r="200" spans="1:13" x14ac:dyDescent="0.3">
      <c r="A200" s="32"/>
      <c r="B200" s="32"/>
      <c r="C200" s="32"/>
      <c r="D200" s="99" t="s">
        <v>192</v>
      </c>
      <c r="E200" s="32"/>
      <c r="F200" s="32"/>
      <c r="G200" s="32"/>
      <c r="H200" s="32"/>
      <c r="I200" s="32"/>
      <c r="J200" s="32"/>
      <c r="K200" s="32"/>
      <c r="L200" s="32"/>
      <c r="M200" s="175"/>
    </row>
    <row r="201" spans="1:13" ht="16.2" thickBot="1" x14ac:dyDescent="0.35">
      <c r="A201" s="95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175"/>
    </row>
    <row r="202" spans="1:13" x14ac:dyDescent="0.3">
      <c r="A202" s="113" t="s">
        <v>101</v>
      </c>
      <c r="B202" s="115" t="s">
        <v>75</v>
      </c>
      <c r="C202" s="117" t="s">
        <v>102</v>
      </c>
      <c r="D202" s="118"/>
      <c r="E202" s="113" t="s">
        <v>101</v>
      </c>
      <c r="F202" s="115" t="s">
        <v>75</v>
      </c>
      <c r="G202" s="117" t="s">
        <v>102</v>
      </c>
      <c r="H202" s="118"/>
      <c r="I202" s="113" t="s">
        <v>101</v>
      </c>
      <c r="J202" s="115" t="s">
        <v>75</v>
      </c>
      <c r="K202" s="117" t="s">
        <v>102</v>
      </c>
      <c r="L202" s="118"/>
      <c r="M202" s="175"/>
    </row>
    <row r="203" spans="1:13" x14ac:dyDescent="0.3">
      <c r="A203" s="114"/>
      <c r="B203" s="116"/>
      <c r="C203" s="119"/>
      <c r="D203" s="120"/>
      <c r="E203" s="114"/>
      <c r="F203" s="116"/>
      <c r="G203" s="119"/>
      <c r="H203" s="120"/>
      <c r="I203" s="114"/>
      <c r="J203" s="116"/>
      <c r="K203" s="119"/>
      <c r="L203" s="120"/>
      <c r="M203" s="175"/>
    </row>
    <row r="204" spans="1:13" x14ac:dyDescent="0.3">
      <c r="A204" s="11"/>
      <c r="B204" s="75">
        <f>ROUND(F29,2)</f>
        <v>0</v>
      </c>
      <c r="C204" s="107"/>
      <c r="D204" s="108"/>
      <c r="E204" s="11"/>
      <c r="F204" s="75">
        <f>ROUND(I56,2)</f>
        <v>0</v>
      </c>
      <c r="G204" s="107"/>
      <c r="H204" s="108"/>
      <c r="I204" s="11"/>
      <c r="J204" s="75">
        <f>ROUND(K83,2)</f>
        <v>0</v>
      </c>
      <c r="K204" s="107"/>
      <c r="L204" s="108"/>
      <c r="M204" s="175"/>
    </row>
    <row r="205" spans="1:13" x14ac:dyDescent="0.3">
      <c r="A205" s="11"/>
      <c r="B205" s="75">
        <f>ROUND(G29,2)</f>
        <v>0</v>
      </c>
      <c r="C205" s="107"/>
      <c r="D205" s="108"/>
      <c r="E205" s="11"/>
      <c r="F205" s="75">
        <f>ROUND(J56,2)</f>
        <v>0</v>
      </c>
      <c r="G205" s="107"/>
      <c r="H205" s="108"/>
      <c r="I205" s="11"/>
      <c r="J205" s="75">
        <f>ROUND(L83,2)</f>
        <v>0</v>
      </c>
      <c r="K205" s="107"/>
      <c r="L205" s="108"/>
      <c r="M205" s="175"/>
    </row>
    <row r="206" spans="1:13" x14ac:dyDescent="0.3">
      <c r="A206" s="11"/>
      <c r="B206" s="75">
        <f>ROUND(H29,2)</f>
        <v>0</v>
      </c>
      <c r="C206" s="107"/>
      <c r="D206" s="108"/>
      <c r="E206" s="11"/>
      <c r="F206" s="75">
        <f>ROUND(K56,2)</f>
        <v>0</v>
      </c>
      <c r="G206" s="107"/>
      <c r="H206" s="108"/>
      <c r="I206" s="11"/>
      <c r="J206" s="75">
        <f>ROUND(F110,2)</f>
        <v>0</v>
      </c>
      <c r="K206" s="107"/>
      <c r="L206" s="108"/>
      <c r="M206" s="175"/>
    </row>
    <row r="207" spans="1:13" x14ac:dyDescent="0.3">
      <c r="A207" s="11"/>
      <c r="B207" s="75">
        <f>ROUND(I29,2)</f>
        <v>0</v>
      </c>
      <c r="C207" s="107"/>
      <c r="D207" s="108"/>
      <c r="E207" s="11"/>
      <c r="F207" s="75">
        <f>ROUND(L56,2)</f>
        <v>0</v>
      </c>
      <c r="G207" s="107"/>
      <c r="H207" s="108"/>
      <c r="I207" s="11"/>
      <c r="J207" s="75">
        <f>ROUND(G110,2)</f>
        <v>0</v>
      </c>
      <c r="K207" s="107"/>
      <c r="L207" s="108"/>
      <c r="M207" s="175"/>
    </row>
    <row r="208" spans="1:13" x14ac:dyDescent="0.3">
      <c r="A208" s="11"/>
      <c r="B208" s="75">
        <f>ROUND(J29,2)</f>
        <v>0</v>
      </c>
      <c r="C208" s="107"/>
      <c r="D208" s="108"/>
      <c r="E208" s="11"/>
      <c r="F208" s="75">
        <f>ROUND(E83,2)</f>
        <v>0</v>
      </c>
      <c r="G208" s="107"/>
      <c r="H208" s="108"/>
      <c r="I208" s="11"/>
      <c r="J208" s="75">
        <f>ROUND(H110,2)</f>
        <v>0</v>
      </c>
      <c r="K208" s="107"/>
      <c r="L208" s="108"/>
      <c r="M208" s="175"/>
    </row>
    <row r="209" spans="1:13" x14ac:dyDescent="0.3">
      <c r="A209" s="11"/>
      <c r="B209" s="75">
        <f>ROUND(K29,2)</f>
        <v>0</v>
      </c>
      <c r="C209" s="107"/>
      <c r="D209" s="108"/>
      <c r="E209" s="11"/>
      <c r="F209" s="75">
        <f>ROUND(F83,2)</f>
        <v>0</v>
      </c>
      <c r="G209" s="107"/>
      <c r="H209" s="108"/>
      <c r="I209" s="11"/>
      <c r="J209" s="75">
        <f>ROUND(I110,2)</f>
        <v>0</v>
      </c>
      <c r="K209" s="107"/>
      <c r="L209" s="108"/>
      <c r="M209" s="175"/>
    </row>
    <row r="210" spans="1:13" x14ac:dyDescent="0.3">
      <c r="A210" s="11"/>
      <c r="B210" s="75">
        <f>ROUND(L29,2)</f>
        <v>0</v>
      </c>
      <c r="C210" s="107"/>
      <c r="D210" s="108"/>
      <c r="E210" s="11"/>
      <c r="F210" s="75">
        <f>ROUND(G83,2)</f>
        <v>0</v>
      </c>
      <c r="G210" s="107"/>
      <c r="H210" s="108"/>
      <c r="I210" s="11"/>
      <c r="J210" s="75">
        <f>ROUND(J110,2)</f>
        <v>0</v>
      </c>
      <c r="K210" s="107"/>
      <c r="L210" s="108"/>
      <c r="M210" s="175"/>
    </row>
    <row r="211" spans="1:13" x14ac:dyDescent="0.3">
      <c r="A211" s="11"/>
      <c r="B211" s="75">
        <f>ROUND(F56,2)</f>
        <v>0</v>
      </c>
      <c r="C211" s="107"/>
      <c r="D211" s="108"/>
      <c r="E211" s="11"/>
      <c r="F211" s="75">
        <f>ROUND(H83,2)</f>
        <v>0</v>
      </c>
      <c r="G211" s="107"/>
      <c r="H211" s="108"/>
      <c r="I211" s="11"/>
      <c r="J211" s="75">
        <f>ROUND(K110,2)</f>
        <v>0</v>
      </c>
      <c r="K211" s="107"/>
      <c r="L211" s="108"/>
      <c r="M211" s="175"/>
    </row>
    <row r="212" spans="1:13" x14ac:dyDescent="0.3">
      <c r="A212" s="11"/>
      <c r="B212" s="75">
        <f>ROUND(G56,2)</f>
        <v>0</v>
      </c>
      <c r="C212" s="107"/>
      <c r="D212" s="108"/>
      <c r="E212" s="11"/>
      <c r="F212" s="75">
        <f>ROUND(I83,2)</f>
        <v>0</v>
      </c>
      <c r="G212" s="107"/>
      <c r="H212" s="108"/>
      <c r="I212" s="11"/>
      <c r="J212" s="12"/>
      <c r="K212" s="107"/>
      <c r="L212" s="108"/>
      <c r="M212" s="175"/>
    </row>
    <row r="213" spans="1:13" ht="16.2" thickBot="1" x14ac:dyDescent="0.35">
      <c r="A213" s="83"/>
      <c r="B213" s="76">
        <f>ROUND(H56,2)</f>
        <v>0</v>
      </c>
      <c r="C213" s="109"/>
      <c r="D213" s="110"/>
      <c r="E213" s="83"/>
      <c r="F213" s="76">
        <f>ROUND(J83,2)</f>
        <v>0</v>
      </c>
      <c r="G213" s="109"/>
      <c r="H213" s="110"/>
      <c r="I213" s="83"/>
      <c r="J213" s="84"/>
      <c r="K213" s="109"/>
      <c r="L213" s="110"/>
      <c r="M213" s="175"/>
    </row>
    <row r="214" spans="1:13" ht="16.2" thickBot="1" x14ac:dyDescent="0.35">
      <c r="A214" s="32"/>
      <c r="B214" s="32"/>
      <c r="C214" s="32"/>
      <c r="E214" s="32"/>
      <c r="F214" s="32"/>
      <c r="G214" s="32"/>
      <c r="H214" s="32"/>
      <c r="I214" s="102" t="s">
        <v>193</v>
      </c>
      <c r="J214" s="77">
        <f>ROUND(SUM(B204:B213)+SUM(F204:F213)+SUM(J204:J213),2)</f>
        <v>0</v>
      </c>
      <c r="K214" s="111" t="str">
        <f>IF(J214&lt;&gt;0,"ERROR","OK")</f>
        <v>OK</v>
      </c>
      <c r="L214" s="112"/>
      <c r="M214" s="175"/>
    </row>
    <row r="215" spans="1:13" x14ac:dyDescent="0.3">
      <c r="A215" s="32"/>
      <c r="B215" s="32"/>
      <c r="C215" s="32"/>
      <c r="D215" s="32"/>
      <c r="E215" s="32"/>
      <c r="F215" s="32"/>
      <c r="G215" s="32"/>
      <c r="H215" s="79"/>
      <c r="I215" s="47"/>
      <c r="J215" s="85"/>
      <c r="K215" s="85"/>
      <c r="L215" s="32"/>
      <c r="M215" s="175"/>
    </row>
    <row r="216" spans="1:13" x14ac:dyDescent="0.3">
      <c r="A216" s="32"/>
      <c r="B216" s="99" t="s">
        <v>77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175"/>
    </row>
    <row r="217" spans="1:13" x14ac:dyDescent="0.3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175"/>
    </row>
    <row r="218" spans="1:13" x14ac:dyDescent="0.3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175"/>
    </row>
    <row r="219" spans="1:13" x14ac:dyDescent="0.3">
      <c r="A219" s="32"/>
      <c r="B219" s="121"/>
      <c r="C219" s="121"/>
      <c r="D219" s="121"/>
      <c r="E219" s="73"/>
      <c r="F219" s="86"/>
      <c r="G219" s="32"/>
      <c r="H219" s="32"/>
      <c r="I219" s="32"/>
      <c r="J219" s="32"/>
      <c r="K219" s="32"/>
      <c r="L219" s="32"/>
      <c r="M219" s="175"/>
    </row>
    <row r="220" spans="1:13" x14ac:dyDescent="0.3">
      <c r="A220" s="32"/>
      <c r="B220" s="106" t="s">
        <v>78</v>
      </c>
      <c r="C220" s="106"/>
      <c r="D220" s="106"/>
      <c r="E220" s="73"/>
      <c r="F220" s="80" t="s">
        <v>79</v>
      </c>
      <c r="G220" s="32"/>
      <c r="H220" s="32"/>
      <c r="I220" s="32"/>
      <c r="J220" s="32"/>
      <c r="K220" s="32"/>
      <c r="L220" s="32"/>
      <c r="M220" s="175"/>
    </row>
    <row r="221" spans="1:13" x14ac:dyDescent="0.3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175"/>
    </row>
    <row r="222" spans="1:13" x14ac:dyDescent="0.3">
      <c r="A222" s="176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5"/>
    </row>
    <row r="223" spans="1:13" x14ac:dyDescent="0.3">
      <c r="A223" s="176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5"/>
    </row>
    <row r="224" spans="1:13" x14ac:dyDescent="0.3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5"/>
    </row>
    <row r="225" spans="1:13" x14ac:dyDescent="0.3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</row>
    <row r="226" spans="1:13" x14ac:dyDescent="0.3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</row>
    <row r="227" spans="1:13" x14ac:dyDescent="0.3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</row>
    <row r="228" spans="1:13" x14ac:dyDescent="0.3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</row>
  </sheetData>
  <sheetProtection algorithmName="SHA-512" hashValue="DzPVONVQZ3AyPN3b/m+HbTo/Uryl8tfTzu2RzaxdqvZ+OcmGylkIuG/m/2A2dZYUiS1+lXhqTGdoFScp56t6Yg==" saltValue="Qp1hTz7QwxuylADX0/IO+A==" spinCount="100000" sheet="1" formatCells="0" formatColumns="0" formatRows="0" insertColumns="0" insertRows="0" insertHyperlinks="0" sort="0" autoFilter="0" pivotTables="0"/>
  <mergeCells count="207">
    <mergeCell ref="C3:D3"/>
    <mergeCell ref="C4:D4"/>
    <mergeCell ref="E1:I4"/>
    <mergeCell ref="I60:I61"/>
    <mergeCell ref="J87:J88"/>
    <mergeCell ref="K87:K88"/>
    <mergeCell ref="C1:D1"/>
    <mergeCell ref="C2:D2"/>
    <mergeCell ref="C168:D169"/>
    <mergeCell ref="G117:H118"/>
    <mergeCell ref="D119:D123"/>
    <mergeCell ref="B119:C123"/>
    <mergeCell ref="B115:C115"/>
    <mergeCell ref="H87:H88"/>
    <mergeCell ref="G6:G7"/>
    <mergeCell ref="H6:H7"/>
    <mergeCell ref="I6:I7"/>
    <mergeCell ref="J6:J7"/>
    <mergeCell ref="K6:K7"/>
    <mergeCell ref="E168:E169"/>
    <mergeCell ref="F168:F169"/>
    <mergeCell ref="G168:H169"/>
    <mergeCell ref="F6:F7"/>
    <mergeCell ref="C157:D157"/>
    <mergeCell ref="G170:H170"/>
    <mergeCell ref="G171:H171"/>
    <mergeCell ref="K172:L172"/>
    <mergeCell ref="G172:H172"/>
    <mergeCell ref="K3:L3"/>
    <mergeCell ref="K1:L1"/>
    <mergeCell ref="K2:L2"/>
    <mergeCell ref="L33:L34"/>
    <mergeCell ref="K33:K34"/>
    <mergeCell ref="H33:H34"/>
    <mergeCell ref="L87:L88"/>
    <mergeCell ref="J117:J118"/>
    <mergeCell ref="K117:K118"/>
    <mergeCell ref="K119:K123"/>
    <mergeCell ref="J119:J123"/>
    <mergeCell ref="G157:H157"/>
    <mergeCell ref="K157:L157"/>
    <mergeCell ref="A202:A203"/>
    <mergeCell ref="B202:B203"/>
    <mergeCell ref="A185:A186"/>
    <mergeCell ref="B185:B186"/>
    <mergeCell ref="A168:A169"/>
    <mergeCell ref="B168:B169"/>
    <mergeCell ref="K189:L189"/>
    <mergeCell ref="K190:L190"/>
    <mergeCell ref="K191:L191"/>
    <mergeCell ref="K192:L192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J185:J186"/>
    <mergeCell ref="K185:L186"/>
    <mergeCell ref="K187:L187"/>
    <mergeCell ref="K188:L188"/>
    <mergeCell ref="I185:I186"/>
    <mergeCell ref="G173:H173"/>
    <mergeCell ref="A151:A152"/>
    <mergeCell ref="A6:E8"/>
    <mergeCell ref="I168:I169"/>
    <mergeCell ref="J168:J169"/>
    <mergeCell ref="K168:L169"/>
    <mergeCell ref="K170:L170"/>
    <mergeCell ref="K171:L171"/>
    <mergeCell ref="F60:H60"/>
    <mergeCell ref="J60:L60"/>
    <mergeCell ref="E60:E61"/>
    <mergeCell ref="C160:D160"/>
    <mergeCell ref="G160:H160"/>
    <mergeCell ref="K160:L160"/>
    <mergeCell ref="C161:D161"/>
    <mergeCell ref="G161:H161"/>
    <mergeCell ref="K161:L161"/>
    <mergeCell ref="C162:D162"/>
    <mergeCell ref="G162:H162"/>
    <mergeCell ref="K162:L162"/>
    <mergeCell ref="L6:L7"/>
    <mergeCell ref="F33:G33"/>
    <mergeCell ref="I33:J33"/>
    <mergeCell ref="G156:H156"/>
    <mergeCell ref="K156:L156"/>
    <mergeCell ref="C158:D158"/>
    <mergeCell ref="G158:H158"/>
    <mergeCell ref="K158:L158"/>
    <mergeCell ref="C159:D159"/>
    <mergeCell ref="G159:H159"/>
    <mergeCell ref="K159:L159"/>
    <mergeCell ref="I87:I88"/>
    <mergeCell ref="B117:F118"/>
    <mergeCell ref="I117:I123"/>
    <mergeCell ref="G122:G123"/>
    <mergeCell ref="H122:H123"/>
    <mergeCell ref="F119:F123"/>
    <mergeCell ref="E119:E123"/>
    <mergeCell ref="B151:B152"/>
    <mergeCell ref="G119:G121"/>
    <mergeCell ref="H119:H121"/>
    <mergeCell ref="F87:F88"/>
    <mergeCell ref="G87:G88"/>
    <mergeCell ref="C154:D154"/>
    <mergeCell ref="G154:H154"/>
    <mergeCell ref="K154:L154"/>
    <mergeCell ref="C155:D155"/>
    <mergeCell ref="G155:H155"/>
    <mergeCell ref="K155:L155"/>
    <mergeCell ref="G174:H174"/>
    <mergeCell ref="G175:H175"/>
    <mergeCell ref="K174:L174"/>
    <mergeCell ref="K175:L175"/>
    <mergeCell ref="K176:L176"/>
    <mergeCell ref="K177:L177"/>
    <mergeCell ref="K178:L178"/>
    <mergeCell ref="K179:L179"/>
    <mergeCell ref="K173:L173"/>
    <mergeCell ref="G205:H205"/>
    <mergeCell ref="G206:H206"/>
    <mergeCell ref="G207:H207"/>
    <mergeCell ref="C178:D178"/>
    <mergeCell ref="C179:D179"/>
    <mergeCell ref="G176:H176"/>
    <mergeCell ref="G177:H177"/>
    <mergeCell ref="G178:H178"/>
    <mergeCell ref="G179:H179"/>
    <mergeCell ref="C189:D189"/>
    <mergeCell ref="C190:D190"/>
    <mergeCell ref="C191:D191"/>
    <mergeCell ref="C185:D186"/>
    <mergeCell ref="C187:D187"/>
    <mergeCell ref="C188:D188"/>
    <mergeCell ref="F185:F186"/>
    <mergeCell ref="G185:H186"/>
    <mergeCell ref="G187:H187"/>
    <mergeCell ref="G188:H188"/>
    <mergeCell ref="C192:D192"/>
    <mergeCell ref="C193:D193"/>
    <mergeCell ref="C194:D194"/>
    <mergeCell ref="C195:D195"/>
    <mergeCell ref="C196:D196"/>
    <mergeCell ref="E185:E186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C151:D152"/>
    <mergeCell ref="E151:E152"/>
    <mergeCell ref="F151:F152"/>
    <mergeCell ref="G151:H152"/>
    <mergeCell ref="I151:I152"/>
    <mergeCell ref="J151:J152"/>
    <mergeCell ref="K151:L152"/>
    <mergeCell ref="C153:D153"/>
    <mergeCell ref="G153:H153"/>
    <mergeCell ref="K153:L153"/>
    <mergeCell ref="C156:D156"/>
    <mergeCell ref="E202:E203"/>
    <mergeCell ref="F202:F203"/>
    <mergeCell ref="G202:H203"/>
    <mergeCell ref="G204:H204"/>
    <mergeCell ref="J202:J203"/>
    <mergeCell ref="K202:L203"/>
    <mergeCell ref="K204:L204"/>
    <mergeCell ref="B219:D219"/>
    <mergeCell ref="G208:H208"/>
    <mergeCell ref="G209:H209"/>
    <mergeCell ref="C205:D205"/>
    <mergeCell ref="C206:D206"/>
    <mergeCell ref="C207:D207"/>
    <mergeCell ref="I202:I203"/>
    <mergeCell ref="K193:L193"/>
    <mergeCell ref="K194:L194"/>
    <mergeCell ref="K195:L195"/>
    <mergeCell ref="K196:L196"/>
    <mergeCell ref="C202:D203"/>
    <mergeCell ref="C204:D204"/>
    <mergeCell ref="K205:L205"/>
    <mergeCell ref="K206:L206"/>
    <mergeCell ref="K207:L207"/>
    <mergeCell ref="B220:D220"/>
    <mergeCell ref="K208:L208"/>
    <mergeCell ref="K209:L209"/>
    <mergeCell ref="K210:L210"/>
    <mergeCell ref="K211:L211"/>
    <mergeCell ref="K212:L212"/>
    <mergeCell ref="K213:L213"/>
    <mergeCell ref="K214:L214"/>
    <mergeCell ref="C210:D210"/>
    <mergeCell ref="C211:D211"/>
    <mergeCell ref="C212:D212"/>
    <mergeCell ref="C213:D213"/>
    <mergeCell ref="G210:H210"/>
    <mergeCell ref="G211:H211"/>
    <mergeCell ref="G212:H212"/>
    <mergeCell ref="G213:H213"/>
    <mergeCell ref="C208:D208"/>
    <mergeCell ref="C209:D209"/>
  </mergeCells>
  <conditionalFormatting sqref="A153 C153">
    <cfRule type="expression" dxfId="111" priority="113">
      <formula>OR($B$153&gt;0,$B$153&lt;0)</formula>
    </cfRule>
  </conditionalFormatting>
  <conditionalFormatting sqref="A154 C154">
    <cfRule type="expression" dxfId="110" priority="112">
      <formula>OR($B$154&gt;0,$B$154&lt;0)</formula>
    </cfRule>
  </conditionalFormatting>
  <conditionalFormatting sqref="A155 C155">
    <cfRule type="expression" dxfId="109" priority="111">
      <formula>OR($B$155&gt;0,$B$155&lt;0)</formula>
    </cfRule>
  </conditionalFormatting>
  <conditionalFormatting sqref="A156 C156">
    <cfRule type="expression" dxfId="108" priority="110">
      <formula>OR($B$156&gt;0,$B$156&lt;0)</formula>
    </cfRule>
  </conditionalFormatting>
  <conditionalFormatting sqref="A157 C157">
    <cfRule type="expression" dxfId="107" priority="109">
      <formula>OR($B$157&gt;0,$B$157&lt;0)</formula>
    </cfRule>
  </conditionalFormatting>
  <conditionalFormatting sqref="A158 C158">
    <cfRule type="expression" dxfId="106" priority="108">
      <formula>OR($B$158&gt;0,$B$158&lt;0)</formula>
    </cfRule>
  </conditionalFormatting>
  <conditionalFormatting sqref="A159 C159">
    <cfRule type="expression" dxfId="105" priority="107">
      <formula>OR($B$159&gt;0,$B$159&lt;0)</formula>
    </cfRule>
  </conditionalFormatting>
  <conditionalFormatting sqref="A160 C160">
    <cfRule type="expression" dxfId="104" priority="106">
      <formula>OR($B$160&gt;0,$B$160&lt;0)</formula>
    </cfRule>
  </conditionalFormatting>
  <conditionalFormatting sqref="A161 C161">
    <cfRule type="expression" dxfId="103" priority="105">
      <formula>OR($B$161&gt;0,$B$161&lt;0)</formula>
    </cfRule>
  </conditionalFormatting>
  <conditionalFormatting sqref="A162 C162">
    <cfRule type="expression" dxfId="102" priority="104">
      <formula>OR($B$162&gt;0,$B$162&lt;0)</formula>
    </cfRule>
  </conditionalFormatting>
  <conditionalFormatting sqref="E153 G153">
    <cfRule type="expression" dxfId="101" priority="103">
      <formula>OR($F$153&gt;0,$F$153&lt;0)</formula>
    </cfRule>
  </conditionalFormatting>
  <conditionalFormatting sqref="E154 G154">
    <cfRule type="expression" dxfId="100" priority="102">
      <formula>OR($F$154&gt;0,$F$154&lt;0)</formula>
    </cfRule>
  </conditionalFormatting>
  <conditionalFormatting sqref="E155 G155">
    <cfRule type="expression" dxfId="99" priority="101">
      <formula>OR($F$155&gt;0,$F$155&lt;0)</formula>
    </cfRule>
  </conditionalFormatting>
  <conditionalFormatting sqref="E156 G156">
    <cfRule type="expression" dxfId="98" priority="100">
      <formula>OR($F$156&gt;0,$F$156&lt;0)</formula>
    </cfRule>
  </conditionalFormatting>
  <conditionalFormatting sqref="E157 G157">
    <cfRule type="expression" dxfId="97" priority="99">
      <formula>OR($F$157&gt;0,$F$157&lt;0)</formula>
    </cfRule>
  </conditionalFormatting>
  <conditionalFormatting sqref="E158 G158">
    <cfRule type="expression" dxfId="96" priority="98">
      <formula>OR($F$158&gt;0,$F$158&lt;0)</formula>
    </cfRule>
  </conditionalFormatting>
  <conditionalFormatting sqref="E159 G159">
    <cfRule type="expression" dxfId="95" priority="97">
      <formula>OR($F$159&gt;0,$F$159&lt;0)</formula>
    </cfRule>
  </conditionalFormatting>
  <conditionalFormatting sqref="E160 G160">
    <cfRule type="expression" dxfId="94" priority="96">
      <formula>OR($F$160&gt;0,$F$160&lt;0)</formula>
    </cfRule>
  </conditionalFormatting>
  <conditionalFormatting sqref="E161 G161">
    <cfRule type="expression" dxfId="93" priority="95">
      <formula>OR($F$161&gt;0,$F$161&lt;0)</formula>
    </cfRule>
  </conditionalFormatting>
  <conditionalFormatting sqref="E162 G162">
    <cfRule type="expression" dxfId="92" priority="94">
      <formula>OR($F$162&gt;0,$F$162&lt;0)</formula>
    </cfRule>
  </conditionalFormatting>
  <conditionalFormatting sqref="I153 K153">
    <cfRule type="expression" dxfId="91" priority="93">
      <formula>OR($J$153&gt;0,$J$153&lt;0)</formula>
    </cfRule>
  </conditionalFormatting>
  <conditionalFormatting sqref="I154 K154">
    <cfRule type="expression" dxfId="90" priority="92">
      <formula>OR($J$154&gt;0,$J$154&lt;0)</formula>
    </cfRule>
  </conditionalFormatting>
  <conditionalFormatting sqref="I155 K155">
    <cfRule type="expression" dxfId="89" priority="91">
      <formula>OR($J$155&gt;0,$J$155&lt;0)</formula>
    </cfRule>
  </conditionalFormatting>
  <conditionalFormatting sqref="I156 K156">
    <cfRule type="expression" dxfId="88" priority="90">
      <formula>OR($J$156&gt;0,$J$156&lt;0)</formula>
    </cfRule>
  </conditionalFormatting>
  <conditionalFormatting sqref="I157 K157">
    <cfRule type="expression" dxfId="87" priority="89">
      <formula>OR($J$157&gt;0,$J$157&lt;0)</formula>
    </cfRule>
  </conditionalFormatting>
  <conditionalFormatting sqref="I158 K158">
    <cfRule type="expression" dxfId="86" priority="88">
      <formula>OR($J$158&gt;0,$J$158&lt;0)</formula>
    </cfRule>
  </conditionalFormatting>
  <conditionalFormatting sqref="I159 K159">
    <cfRule type="expression" dxfId="85" priority="87">
      <formula>OR($J$159&gt;0,$J$159&lt;0)</formula>
    </cfRule>
  </conditionalFormatting>
  <conditionalFormatting sqref="I160 K160">
    <cfRule type="expression" dxfId="84" priority="86">
      <formula>OR($J$160&gt;0,$J$160&lt;0)</formula>
    </cfRule>
  </conditionalFormatting>
  <conditionalFormatting sqref="C170">
    <cfRule type="expression" dxfId="83" priority="85">
      <formula>OR($B$170&gt;0,$B$170&lt;0)</formula>
    </cfRule>
  </conditionalFormatting>
  <conditionalFormatting sqref="C171">
    <cfRule type="expression" dxfId="82" priority="84">
      <formula>OR($B$171&gt;0,$B$171&lt;0)</formula>
    </cfRule>
  </conditionalFormatting>
  <conditionalFormatting sqref="C172">
    <cfRule type="expression" dxfId="81" priority="83">
      <formula>OR($B$172&gt;0,$B$172&lt;0)</formula>
    </cfRule>
  </conditionalFormatting>
  <conditionalFormatting sqref="C173">
    <cfRule type="expression" dxfId="80" priority="82">
      <formula>OR($B$173&gt;0,$B$173&lt;0)</formula>
    </cfRule>
  </conditionalFormatting>
  <conditionalFormatting sqref="C174">
    <cfRule type="expression" dxfId="79" priority="81">
      <formula>OR($B$174&gt;0,$B$174&lt;0)</formula>
    </cfRule>
  </conditionalFormatting>
  <conditionalFormatting sqref="C175">
    <cfRule type="expression" dxfId="78" priority="80">
      <formula>OR($B$175&gt;0,$B$175&lt;0)</formula>
    </cfRule>
  </conditionalFormatting>
  <conditionalFormatting sqref="C176">
    <cfRule type="expression" dxfId="77" priority="79">
      <formula>OR($B$176&gt;0,$B$176&lt;0)</formula>
    </cfRule>
  </conditionalFormatting>
  <conditionalFormatting sqref="C177">
    <cfRule type="expression" dxfId="76" priority="78">
      <formula>OR($B$177&gt;0,$B$177&lt;0)</formula>
    </cfRule>
  </conditionalFormatting>
  <conditionalFormatting sqref="C178">
    <cfRule type="expression" dxfId="75" priority="77">
      <formula>OR($B$178&gt;0,$B$178&lt;0)</formula>
    </cfRule>
  </conditionalFormatting>
  <conditionalFormatting sqref="C179">
    <cfRule type="expression" dxfId="74" priority="76">
      <formula>OR($B$179&gt;0,$B$179&lt;0)</formula>
    </cfRule>
  </conditionalFormatting>
  <conditionalFormatting sqref="G170">
    <cfRule type="expression" dxfId="73" priority="75">
      <formula>OR($F$170&gt;0,$F$170&lt;0)</formula>
    </cfRule>
  </conditionalFormatting>
  <conditionalFormatting sqref="G171">
    <cfRule type="expression" dxfId="72" priority="74">
      <formula>OR($F$171&gt;0,$F$171&lt;0)</formula>
    </cfRule>
  </conditionalFormatting>
  <conditionalFormatting sqref="G172">
    <cfRule type="expression" dxfId="71" priority="73">
      <formula>OR($F$172&gt;0,$F$172&lt;0)</formula>
    </cfRule>
  </conditionalFormatting>
  <conditionalFormatting sqref="G173">
    <cfRule type="expression" dxfId="70" priority="72">
      <formula>OR($F$173&gt;0,$F$173&lt;0)</formula>
    </cfRule>
  </conditionalFormatting>
  <conditionalFormatting sqref="G174">
    <cfRule type="expression" dxfId="69" priority="71">
      <formula>OR($F$174&gt;0,$F$174&lt;0)</formula>
    </cfRule>
  </conditionalFormatting>
  <conditionalFormatting sqref="G175">
    <cfRule type="expression" dxfId="68" priority="70">
      <formula>OR($F$175&gt;0,$F$175&lt;0)</formula>
    </cfRule>
  </conditionalFormatting>
  <conditionalFormatting sqref="G176">
    <cfRule type="expression" dxfId="67" priority="69">
      <formula>OR($F$176&gt;0,$F$176&lt;0)</formula>
    </cfRule>
  </conditionalFormatting>
  <conditionalFormatting sqref="G177">
    <cfRule type="expression" dxfId="66" priority="68">
      <formula>OR($F$177&gt;0,$F$177&lt;0)</formula>
    </cfRule>
  </conditionalFormatting>
  <conditionalFormatting sqref="G178">
    <cfRule type="expression" dxfId="65" priority="67">
      <formula>OR($F$178&gt;0,$F$178&lt;0)</formula>
    </cfRule>
  </conditionalFormatting>
  <conditionalFormatting sqref="G179">
    <cfRule type="expression" dxfId="64" priority="66">
      <formula>OR($F$179&gt;0,$F$179&lt;0)</formula>
    </cfRule>
  </conditionalFormatting>
  <conditionalFormatting sqref="K170">
    <cfRule type="expression" dxfId="63" priority="65">
      <formula>OR($J$170&gt;0,$J$170&lt;0)</formula>
    </cfRule>
  </conditionalFormatting>
  <conditionalFormatting sqref="K171">
    <cfRule type="expression" dxfId="62" priority="64">
      <formula>OR($J$171&gt;0,$J$171&lt;0)</formula>
    </cfRule>
  </conditionalFormatting>
  <conditionalFormatting sqref="K172">
    <cfRule type="expression" dxfId="61" priority="63">
      <formula>OR($J$172&gt;0,$J$172&lt;0)</formula>
    </cfRule>
  </conditionalFormatting>
  <conditionalFormatting sqref="K173">
    <cfRule type="expression" dxfId="60" priority="62">
      <formula>OR($J$173&gt;0,$J$173&lt;0)</formula>
    </cfRule>
  </conditionalFormatting>
  <conditionalFormatting sqref="K174">
    <cfRule type="expression" dxfId="59" priority="61">
      <formula>OR($J$174&gt;0,$J$174&lt;0)</formula>
    </cfRule>
  </conditionalFormatting>
  <conditionalFormatting sqref="K175">
    <cfRule type="expression" dxfId="58" priority="60">
      <formula>OR($J$175&gt;0,$J$175&lt;0)</formula>
    </cfRule>
  </conditionalFormatting>
  <conditionalFormatting sqref="K176">
    <cfRule type="expression" dxfId="57" priority="59">
      <formula>OR($J$176&gt;0,$J$176&lt;0)</formula>
    </cfRule>
  </conditionalFormatting>
  <conditionalFormatting sqref="K177">
    <cfRule type="expression" dxfId="56" priority="58">
      <formula>OR($J$177&gt;0,$J$177&lt;0)</formula>
    </cfRule>
  </conditionalFormatting>
  <conditionalFormatting sqref="C187">
    <cfRule type="expression" dxfId="55" priority="57">
      <formula>OR($B$187&gt;0,$B$187&lt;0)</formula>
    </cfRule>
  </conditionalFormatting>
  <conditionalFormatting sqref="C188">
    <cfRule type="expression" dxfId="54" priority="56">
      <formula>OR($B$188&gt;0,$B$188&lt;0)</formula>
    </cfRule>
  </conditionalFormatting>
  <conditionalFormatting sqref="C189">
    <cfRule type="expression" dxfId="53" priority="55">
      <formula>OR($B$189&gt;0,$B$189&lt;0)</formula>
    </cfRule>
  </conditionalFormatting>
  <conditionalFormatting sqref="C190">
    <cfRule type="expression" dxfId="52" priority="54">
      <formula>OR($B$190&gt;0,$B$190&lt;0)</formula>
    </cfRule>
  </conditionalFormatting>
  <conditionalFormatting sqref="C191">
    <cfRule type="expression" dxfId="51" priority="53">
      <formula>OR($B$191&gt;0,$B$191&lt;0)</formula>
    </cfRule>
  </conditionalFormatting>
  <conditionalFormatting sqref="C192">
    <cfRule type="expression" dxfId="50" priority="52">
      <formula>OR($B$192&gt;0,$B$192&lt;0)</formula>
    </cfRule>
  </conditionalFormatting>
  <conditionalFormatting sqref="C193">
    <cfRule type="expression" dxfId="49" priority="51">
      <formula>OR($B$193&gt;0,$B$193&lt;0)</formula>
    </cfRule>
  </conditionalFormatting>
  <conditionalFormatting sqref="C194">
    <cfRule type="expression" dxfId="48" priority="50">
      <formula>OR($B$194&gt;0,$B$194&lt;0)</formula>
    </cfRule>
  </conditionalFormatting>
  <conditionalFormatting sqref="C195">
    <cfRule type="expression" dxfId="47" priority="49">
      <formula>OR($B$195&gt;0,$B$195&lt;0)</formula>
    </cfRule>
  </conditionalFormatting>
  <conditionalFormatting sqref="C196">
    <cfRule type="expression" dxfId="46" priority="48">
      <formula>OR($B$196&gt;0,$B$196&lt;0)</formula>
    </cfRule>
  </conditionalFormatting>
  <conditionalFormatting sqref="G187">
    <cfRule type="expression" dxfId="45" priority="47">
      <formula>OR($F$187&gt;0,$F$187&lt;0)</formula>
    </cfRule>
  </conditionalFormatting>
  <conditionalFormatting sqref="G188">
    <cfRule type="expression" dxfId="44" priority="46">
      <formula>OR($F$188&gt;0,$F$188&lt;0)</formula>
    </cfRule>
  </conditionalFormatting>
  <conditionalFormatting sqref="G189">
    <cfRule type="expression" dxfId="43" priority="45">
      <formula>OR($F$189&gt;0,$F$189&lt;0)</formula>
    </cfRule>
  </conditionalFormatting>
  <conditionalFormatting sqref="G190">
    <cfRule type="expression" dxfId="42" priority="44">
      <formula>OR($F$190&gt;0,$F$190&lt;0)</formula>
    </cfRule>
  </conditionalFormatting>
  <conditionalFormatting sqref="G191">
    <cfRule type="expression" dxfId="41" priority="43">
      <formula>OR($F$191&gt;0,$F$191&lt;0)</formula>
    </cfRule>
  </conditionalFormatting>
  <conditionalFormatting sqref="G192">
    <cfRule type="expression" dxfId="40" priority="42">
      <formula>OR($F$192&gt;0,$F$192&lt;0)</formula>
    </cfRule>
  </conditionalFormatting>
  <conditionalFormatting sqref="G193">
    <cfRule type="expression" dxfId="39" priority="41">
      <formula>OR($F$193&gt;0,$F$193&lt;0)</formula>
    </cfRule>
  </conditionalFormatting>
  <conditionalFormatting sqref="G194">
    <cfRule type="expression" dxfId="38" priority="40">
      <formula>OR($F$194&gt;0,$F$194&lt;0)</formula>
    </cfRule>
  </conditionalFormatting>
  <conditionalFormatting sqref="G195">
    <cfRule type="expression" dxfId="37" priority="39">
      <formula>OR($F$195&gt;0,$F$195&lt;0)</formula>
    </cfRule>
  </conditionalFormatting>
  <conditionalFormatting sqref="G196">
    <cfRule type="expression" dxfId="36" priority="38">
      <formula>OR($F$196&gt;0,$F$196&lt;0)</formula>
    </cfRule>
  </conditionalFormatting>
  <conditionalFormatting sqref="K187">
    <cfRule type="expression" dxfId="35" priority="37">
      <formula>OR($J$187&gt;0,$J$187&lt;0)</formula>
    </cfRule>
  </conditionalFormatting>
  <conditionalFormatting sqref="K188">
    <cfRule type="expression" dxfId="34" priority="36">
      <formula>OR($J$188&gt;0,$J$188&lt;0)</formula>
    </cfRule>
  </conditionalFormatting>
  <conditionalFormatting sqref="K189">
    <cfRule type="expression" dxfId="33" priority="35">
      <formula>OR($J$189&gt;0,$J$189&lt;0)</formula>
    </cfRule>
  </conditionalFormatting>
  <conditionalFormatting sqref="K190">
    <cfRule type="expression" dxfId="32" priority="34">
      <formula>OR($J$190&gt;0,$J$190&lt;0)</formula>
    </cfRule>
  </conditionalFormatting>
  <conditionalFormatting sqref="K191">
    <cfRule type="expression" dxfId="31" priority="33">
      <formula>OR($J$191&gt;0,$J$191&lt;0)</formula>
    </cfRule>
  </conditionalFormatting>
  <conditionalFormatting sqref="K192">
    <cfRule type="expression" dxfId="30" priority="32">
      <formula>OR($J$192&gt;0,$J$192&lt;0)</formula>
    </cfRule>
  </conditionalFormatting>
  <conditionalFormatting sqref="K193">
    <cfRule type="expression" dxfId="29" priority="31">
      <formula>OR($J$193&gt;0,$J$193&lt;0)</formula>
    </cfRule>
  </conditionalFormatting>
  <conditionalFormatting sqref="K194">
    <cfRule type="expression" dxfId="28" priority="30">
      <formula>OR($J$194&gt;0,$J$194&lt;0)</formula>
    </cfRule>
  </conditionalFormatting>
  <conditionalFormatting sqref="A204 C204">
    <cfRule type="expression" dxfId="27" priority="29">
      <formula>OR($B$204&gt;0,$B$204&lt;0)</formula>
    </cfRule>
  </conditionalFormatting>
  <conditionalFormatting sqref="A205 C205">
    <cfRule type="expression" dxfId="26" priority="28">
      <formula>OR($B$205&gt;0,$B$205&lt;0)</formula>
    </cfRule>
  </conditionalFormatting>
  <conditionalFormatting sqref="A206 C206">
    <cfRule type="expression" dxfId="25" priority="27">
      <formula>OR($B$206&gt;0,$B$206&lt;0)</formula>
    </cfRule>
  </conditionalFormatting>
  <conditionalFormatting sqref="A207 C207">
    <cfRule type="expression" dxfId="24" priority="26">
      <formula>OR($B$207&gt;0,$B$207&lt;0)</formula>
    </cfRule>
  </conditionalFormatting>
  <conditionalFormatting sqref="A208 C208">
    <cfRule type="expression" dxfId="23" priority="25">
      <formula>OR($B$208&gt;0,$B$208&lt;0)</formula>
    </cfRule>
  </conditionalFormatting>
  <conditionalFormatting sqref="A209 C209">
    <cfRule type="expression" dxfId="22" priority="24">
      <formula>OR($B$209&gt;0,$B$209&lt;0)</formula>
    </cfRule>
  </conditionalFormatting>
  <conditionalFormatting sqref="A210 C210">
    <cfRule type="expression" dxfId="21" priority="23">
      <formula>OR($B$210&gt;0,$B$210&lt;0)</formula>
    </cfRule>
  </conditionalFormatting>
  <conditionalFormatting sqref="A211 C211">
    <cfRule type="expression" dxfId="20" priority="22">
      <formula>OR($B$211&gt;0,$B$211&lt;0)</formula>
    </cfRule>
  </conditionalFormatting>
  <conditionalFormatting sqref="A212 C212">
    <cfRule type="expression" dxfId="19" priority="21">
      <formula>OR($B$212&gt;0,$B$212&lt;0)</formula>
    </cfRule>
  </conditionalFormatting>
  <conditionalFormatting sqref="A213 C213">
    <cfRule type="expression" dxfId="18" priority="20">
      <formula>OR($B$213&gt;0,$B$213&lt;0)</formula>
    </cfRule>
  </conditionalFormatting>
  <conditionalFormatting sqref="E204 G204">
    <cfRule type="expression" dxfId="17" priority="18">
      <formula>OR($F$204&gt;0,$F$204&lt;0)</formula>
    </cfRule>
  </conditionalFormatting>
  <conditionalFormatting sqref="E205 G205">
    <cfRule type="expression" dxfId="16" priority="17">
      <formula>OR($F$205&gt;0,$F$205&lt;0)</formula>
    </cfRule>
  </conditionalFormatting>
  <conditionalFormatting sqref="E206 G206">
    <cfRule type="expression" dxfId="15" priority="16">
      <formula>OR($F$206&gt;0,$F$206&lt;0)</formula>
    </cfRule>
  </conditionalFormatting>
  <conditionalFormatting sqref="E207 G207">
    <cfRule type="expression" dxfId="14" priority="15">
      <formula>OR($F$207&gt;0,$F$207&lt;0)</formula>
    </cfRule>
  </conditionalFormatting>
  <conditionalFormatting sqref="E208 G208">
    <cfRule type="expression" dxfId="13" priority="14">
      <formula>OR($F$208&gt;0,$F$208&lt;0)</formula>
    </cfRule>
  </conditionalFormatting>
  <conditionalFormatting sqref="E209 G209">
    <cfRule type="expression" dxfId="12" priority="13">
      <formula>OR($F$209&gt;0,$F$209&lt;0)</formula>
    </cfRule>
  </conditionalFormatting>
  <conditionalFormatting sqref="E210 G210">
    <cfRule type="expression" dxfId="11" priority="12">
      <formula>OR($F$210&gt;0,$F$210&lt;0)</formula>
    </cfRule>
  </conditionalFormatting>
  <conditionalFormatting sqref="E211 G211">
    <cfRule type="expression" dxfId="10" priority="11">
      <formula>OR($F$211&gt;0,$F$211&lt;0)</formula>
    </cfRule>
  </conditionalFormatting>
  <conditionalFormatting sqref="E212 G212">
    <cfRule type="expression" dxfId="9" priority="10">
      <formula>OR($F$212&gt;0,$F$212&lt;0)</formula>
    </cfRule>
  </conditionalFormatting>
  <conditionalFormatting sqref="E213 G213">
    <cfRule type="expression" dxfId="8" priority="9">
      <formula>OR($F$213&gt;0,$F$213&lt;0)</formula>
    </cfRule>
  </conditionalFormatting>
  <conditionalFormatting sqref="I204 K204">
    <cfRule type="expression" dxfId="7" priority="8">
      <formula>OR($J$204&gt;0,$J$204&lt;0)</formula>
    </cfRule>
  </conditionalFormatting>
  <conditionalFormatting sqref="I205 K205">
    <cfRule type="expression" dxfId="6" priority="7">
      <formula>OR($J$205&gt;0,$J$205&lt;0)</formula>
    </cfRule>
  </conditionalFormatting>
  <conditionalFormatting sqref="I206 K206">
    <cfRule type="expression" dxfId="5" priority="6">
      <formula>OR($J$206&gt;0,$J$206&lt;0)</formula>
    </cfRule>
  </conditionalFormatting>
  <conditionalFormatting sqref="I207 K207">
    <cfRule type="expression" dxfId="4" priority="5">
      <formula>OR($J$207&gt;0,$J$207&lt;0)</formula>
    </cfRule>
  </conditionalFormatting>
  <conditionalFormatting sqref="I208 K208">
    <cfRule type="expression" dxfId="3" priority="4">
      <formula>OR($J$208&gt;0,$J$208&lt;0)</formula>
    </cfRule>
  </conditionalFormatting>
  <conditionalFormatting sqref="I209 K209">
    <cfRule type="expression" dxfId="2" priority="3">
      <formula>OR($J$209&gt;0,$J$209&lt;0)</formula>
    </cfRule>
  </conditionalFormatting>
  <conditionalFormatting sqref="I210 K210">
    <cfRule type="expression" dxfId="1" priority="2">
      <formula>OR($J$210&gt;0,$J210&lt;0)</formula>
    </cfRule>
  </conditionalFormatting>
  <conditionalFormatting sqref="I211 K211">
    <cfRule type="expression" dxfId="0" priority="1">
      <formula>OR($J$211&gt;0,$J$211&lt;0)</formula>
    </cfRule>
  </conditionalFormatting>
  <dataValidations count="1">
    <dataValidation type="list" allowBlank="1" showInputMessage="1" showErrorMessage="1" sqref="K1">
      <formula1>"M1,M2,M3/Q1,M4,M5,M6/Q2,M7,M8,M9/Q3,M10,M11,M12/Q4"</formula1>
    </dataValidation>
  </dataValidations>
  <printOptions horizontalCentered="1"/>
  <pageMargins left="0.7" right="0.7" top="0.75" bottom="0.75" header="0.3" footer="0.3"/>
  <pageSetup scale="53" fitToHeight="0" orientation="landscape" horizontalDpi="1200" verticalDpi="1200" r:id="rId1"/>
  <headerFooter>
    <oddHeader>&amp;L&amp;D &amp;" ,Regular"&amp;T</oddHeader>
    <oddFooter>&amp;R&amp;P of &amp;N</oddFooter>
  </headerFooter>
  <rowBreaks count="3" manualBreakCount="3">
    <brk id="58" max="16383" man="1"/>
    <brk id="113" max="16383" man="1"/>
    <brk id="16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2"/>
  <sheetViews>
    <sheetView showGridLines="0" zoomScaleNormal="100" workbookViewId="0">
      <selection activeCell="E22" sqref="E22"/>
    </sheetView>
  </sheetViews>
  <sheetFormatPr defaultRowHeight="14.4" x14ac:dyDescent="0.3"/>
  <cols>
    <col min="1" max="16384" width="8.88671875" style="180"/>
  </cols>
  <sheetData>
    <row r="1" spans="1:11" ht="15.6" x14ac:dyDescent="0.3">
      <c r="A1" s="177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x14ac:dyDescent="0.3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1" x14ac:dyDescent="0.3">
      <c r="A3" s="181"/>
      <c r="B3" s="184" t="s">
        <v>188</v>
      </c>
      <c r="C3" s="182"/>
      <c r="D3" s="182"/>
      <c r="E3" s="182"/>
      <c r="F3" s="182"/>
      <c r="G3" s="182"/>
      <c r="H3" s="182"/>
      <c r="I3" s="182"/>
      <c r="J3" s="182"/>
      <c r="K3" s="183"/>
    </row>
    <row r="4" spans="1:11" x14ac:dyDescent="0.3">
      <c r="A4" s="181"/>
      <c r="B4" s="184" t="s">
        <v>187</v>
      </c>
      <c r="C4" s="182"/>
      <c r="D4" s="182"/>
      <c r="E4" s="182"/>
      <c r="F4" s="182"/>
      <c r="G4" s="182"/>
      <c r="H4" s="182"/>
      <c r="I4" s="182"/>
      <c r="J4" s="182"/>
      <c r="K4" s="183"/>
    </row>
    <row r="5" spans="1:11" x14ac:dyDescent="0.3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x14ac:dyDescent="0.3">
      <c r="A6" s="181"/>
      <c r="B6" s="182" t="s">
        <v>213</v>
      </c>
      <c r="C6" s="182"/>
      <c r="D6" s="182"/>
      <c r="E6" s="182"/>
      <c r="F6" s="182"/>
      <c r="G6" s="182"/>
      <c r="H6" s="182"/>
      <c r="I6" s="182"/>
      <c r="J6" s="182"/>
      <c r="K6" s="183"/>
    </row>
    <row r="7" spans="1:11" x14ac:dyDescent="0.3">
      <c r="A7" s="181"/>
      <c r="B7" s="182" t="s">
        <v>214</v>
      </c>
      <c r="C7" s="182"/>
      <c r="D7" s="182"/>
      <c r="E7" s="182"/>
      <c r="F7" s="182"/>
      <c r="G7" s="182"/>
      <c r="H7" s="182"/>
      <c r="I7" s="182"/>
      <c r="J7" s="182"/>
      <c r="K7" s="183"/>
    </row>
    <row r="8" spans="1:11" ht="15" thickBot="1" x14ac:dyDescent="0.35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3"/>
    </row>
    <row r="9" spans="1:11" x14ac:dyDescent="0.3">
      <c r="A9" s="181"/>
      <c r="B9" s="185" t="s">
        <v>186</v>
      </c>
      <c r="C9" s="186"/>
      <c r="D9" s="186"/>
      <c r="E9" s="186"/>
      <c r="F9" s="186"/>
      <c r="G9" s="186"/>
      <c r="H9" s="186"/>
      <c r="I9" s="186"/>
      <c r="J9" s="187"/>
      <c r="K9" s="183"/>
    </row>
    <row r="10" spans="1:11" x14ac:dyDescent="0.3">
      <c r="A10" s="181"/>
      <c r="B10" s="188" t="s">
        <v>185</v>
      </c>
      <c r="C10" s="189"/>
      <c r="D10" s="189"/>
      <c r="E10" s="189"/>
      <c r="F10" s="189"/>
      <c r="G10" s="189"/>
      <c r="H10" s="189"/>
      <c r="I10" s="189"/>
      <c r="J10" s="190"/>
      <c r="K10" s="183"/>
    </row>
    <row r="11" spans="1:11" x14ac:dyDescent="0.3">
      <c r="A11" s="181"/>
      <c r="B11" s="188" t="s">
        <v>184</v>
      </c>
      <c r="C11" s="189"/>
      <c r="D11" s="189"/>
      <c r="E11" s="189"/>
      <c r="F11" s="189"/>
      <c r="G11" s="189"/>
      <c r="H11" s="189"/>
      <c r="I11" s="189"/>
      <c r="J11" s="190"/>
      <c r="K11" s="183"/>
    </row>
    <row r="12" spans="1:11" x14ac:dyDescent="0.3">
      <c r="A12" s="181"/>
      <c r="B12" s="188" t="s">
        <v>183</v>
      </c>
      <c r="C12" s="189"/>
      <c r="D12" s="189"/>
      <c r="E12" s="189"/>
      <c r="F12" s="189"/>
      <c r="G12" s="189"/>
      <c r="H12" s="189"/>
      <c r="I12" s="189"/>
      <c r="J12" s="190"/>
      <c r="K12" s="183"/>
    </row>
    <row r="13" spans="1:11" x14ac:dyDescent="0.3">
      <c r="A13" s="181"/>
      <c r="B13" s="188" t="s">
        <v>182</v>
      </c>
      <c r="C13" s="189"/>
      <c r="D13" s="189"/>
      <c r="E13" s="189"/>
      <c r="F13" s="189"/>
      <c r="G13" s="189"/>
      <c r="H13" s="189"/>
      <c r="I13" s="189"/>
      <c r="J13" s="190"/>
      <c r="K13" s="183"/>
    </row>
    <row r="14" spans="1:11" x14ac:dyDescent="0.3">
      <c r="A14" s="181"/>
      <c r="B14" s="188" t="s">
        <v>181</v>
      </c>
      <c r="C14" s="189"/>
      <c r="D14" s="189"/>
      <c r="E14" s="189"/>
      <c r="F14" s="189"/>
      <c r="G14" s="189"/>
      <c r="H14" s="189"/>
      <c r="I14" s="189"/>
      <c r="J14" s="190"/>
      <c r="K14" s="183"/>
    </row>
    <row r="15" spans="1:11" ht="15" thickBot="1" x14ac:dyDescent="0.35">
      <c r="A15" s="181"/>
      <c r="B15" s="191" t="s">
        <v>180</v>
      </c>
      <c r="C15" s="192"/>
      <c r="D15" s="192"/>
      <c r="E15" s="192"/>
      <c r="F15" s="192"/>
      <c r="G15" s="192"/>
      <c r="H15" s="192"/>
      <c r="I15" s="192"/>
      <c r="J15" s="193"/>
      <c r="K15" s="183"/>
    </row>
    <row r="16" spans="1:11" x14ac:dyDescent="0.3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3"/>
    </row>
    <row r="17" spans="1:11" x14ac:dyDescent="0.3">
      <c r="A17" s="181"/>
      <c r="B17" s="194" t="s">
        <v>97</v>
      </c>
      <c r="C17" s="182"/>
      <c r="D17" s="182"/>
      <c r="E17" s="182"/>
      <c r="F17" s="182"/>
      <c r="G17" s="182"/>
      <c r="H17" s="182"/>
      <c r="I17" s="182"/>
      <c r="J17" s="182"/>
      <c r="K17" s="183"/>
    </row>
    <row r="18" spans="1:11" x14ac:dyDescent="0.3">
      <c r="A18" s="181"/>
      <c r="B18" s="182"/>
      <c r="C18" s="182" t="s">
        <v>179</v>
      </c>
      <c r="D18" s="182"/>
      <c r="E18" s="182"/>
      <c r="F18" s="182"/>
      <c r="G18" s="182"/>
      <c r="H18" s="182"/>
      <c r="I18" s="182"/>
      <c r="J18" s="182"/>
      <c r="K18" s="183"/>
    </row>
    <row r="19" spans="1:11" x14ac:dyDescent="0.3">
      <c r="A19" s="181"/>
      <c r="B19" s="182"/>
      <c r="C19" s="182" t="s">
        <v>178</v>
      </c>
      <c r="D19" s="182"/>
      <c r="E19" s="182"/>
      <c r="F19" s="182"/>
      <c r="G19" s="182"/>
      <c r="H19" s="182"/>
      <c r="I19" s="182"/>
      <c r="J19" s="182"/>
      <c r="K19" s="183"/>
    </row>
    <row r="20" spans="1:11" x14ac:dyDescent="0.3">
      <c r="A20" s="181"/>
      <c r="B20" s="182"/>
      <c r="C20" s="182" t="s">
        <v>177</v>
      </c>
      <c r="D20" s="182"/>
      <c r="E20" s="182"/>
      <c r="F20" s="182"/>
      <c r="G20" s="182"/>
      <c r="H20" s="182"/>
      <c r="I20" s="182"/>
      <c r="J20" s="182"/>
      <c r="K20" s="183"/>
    </row>
    <row r="21" spans="1:11" x14ac:dyDescent="0.3">
      <c r="A21" s="181"/>
      <c r="B21" s="182"/>
      <c r="C21" s="182" t="s">
        <v>176</v>
      </c>
      <c r="D21" s="182"/>
      <c r="E21" s="182"/>
      <c r="F21" s="182"/>
      <c r="G21" s="182"/>
      <c r="H21" s="182"/>
      <c r="I21" s="182"/>
      <c r="J21" s="182"/>
      <c r="K21" s="183"/>
    </row>
    <row r="22" spans="1:11" x14ac:dyDescent="0.3">
      <c r="A22" s="181"/>
      <c r="B22" s="182"/>
      <c r="C22" s="182" t="s">
        <v>175</v>
      </c>
      <c r="D22" s="182"/>
      <c r="E22" s="182"/>
      <c r="F22" s="182"/>
      <c r="G22" s="182"/>
      <c r="H22" s="182"/>
      <c r="I22" s="182"/>
      <c r="J22" s="182"/>
      <c r="K22" s="183"/>
    </row>
    <row r="23" spans="1:11" x14ac:dyDescent="0.3">
      <c r="A23" s="181"/>
      <c r="B23" s="182"/>
      <c r="C23" s="182" t="s">
        <v>174</v>
      </c>
      <c r="D23" s="182"/>
      <c r="E23" s="182"/>
      <c r="F23" s="182"/>
      <c r="G23" s="182"/>
      <c r="H23" s="182"/>
      <c r="I23" s="182"/>
      <c r="J23" s="182"/>
      <c r="K23" s="183"/>
    </row>
    <row r="24" spans="1:11" x14ac:dyDescent="0.3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3"/>
    </row>
    <row r="25" spans="1:11" x14ac:dyDescent="0.3">
      <c r="A25" s="181"/>
      <c r="B25" s="194" t="s">
        <v>99</v>
      </c>
      <c r="C25" s="182"/>
      <c r="D25" s="182"/>
      <c r="E25" s="182"/>
      <c r="F25" s="182"/>
      <c r="G25" s="182"/>
      <c r="H25" s="182"/>
      <c r="I25" s="182"/>
      <c r="J25" s="182"/>
      <c r="K25" s="183"/>
    </row>
    <row r="26" spans="1:11" x14ac:dyDescent="0.3">
      <c r="A26" s="181"/>
      <c r="B26" s="182"/>
      <c r="C26" s="182" t="s">
        <v>164</v>
      </c>
      <c r="D26" s="182"/>
      <c r="E26" s="182"/>
      <c r="F26" s="182"/>
      <c r="G26" s="182"/>
      <c r="H26" s="182"/>
      <c r="I26" s="182"/>
      <c r="J26" s="182"/>
      <c r="K26" s="183"/>
    </row>
    <row r="27" spans="1:11" x14ac:dyDescent="0.3">
      <c r="A27" s="181"/>
      <c r="B27" s="182"/>
      <c r="C27" s="182" t="s">
        <v>173</v>
      </c>
      <c r="D27" s="182"/>
      <c r="E27" s="182"/>
      <c r="F27" s="182"/>
      <c r="G27" s="182"/>
      <c r="H27" s="182"/>
      <c r="I27" s="182"/>
      <c r="J27" s="182"/>
      <c r="K27" s="183"/>
    </row>
    <row r="28" spans="1:11" x14ac:dyDescent="0.3">
      <c r="A28" s="181"/>
      <c r="B28" s="182"/>
      <c r="C28" s="182" t="s">
        <v>172</v>
      </c>
      <c r="D28" s="182"/>
      <c r="E28" s="182"/>
      <c r="F28" s="182"/>
      <c r="G28" s="182"/>
      <c r="H28" s="182"/>
      <c r="I28" s="182"/>
      <c r="J28" s="182"/>
      <c r="K28" s="183"/>
    </row>
    <row r="29" spans="1:11" x14ac:dyDescent="0.3">
      <c r="A29" s="181"/>
      <c r="B29" s="182"/>
      <c r="C29" s="182" t="s">
        <v>171</v>
      </c>
      <c r="D29" s="182"/>
      <c r="E29" s="182"/>
      <c r="F29" s="182"/>
      <c r="G29" s="182"/>
      <c r="H29" s="182"/>
      <c r="I29" s="182"/>
      <c r="J29" s="182"/>
      <c r="K29" s="183"/>
    </row>
    <row r="30" spans="1:11" x14ac:dyDescent="0.3">
      <c r="A30" s="181"/>
      <c r="B30" s="182"/>
      <c r="C30" s="182" t="s">
        <v>170</v>
      </c>
      <c r="D30" s="182"/>
      <c r="E30" s="182"/>
      <c r="F30" s="182"/>
      <c r="G30" s="182"/>
      <c r="H30" s="182"/>
      <c r="I30" s="182"/>
      <c r="J30" s="182"/>
      <c r="K30" s="183"/>
    </row>
    <row r="31" spans="1:11" x14ac:dyDescent="0.3">
      <c r="A31" s="181"/>
      <c r="B31" s="182"/>
      <c r="C31" s="182" t="s">
        <v>169</v>
      </c>
      <c r="D31" s="182"/>
      <c r="E31" s="182"/>
      <c r="F31" s="182"/>
      <c r="G31" s="182"/>
      <c r="H31" s="182"/>
      <c r="I31" s="182"/>
      <c r="J31" s="182"/>
      <c r="K31" s="183"/>
    </row>
    <row r="32" spans="1:11" x14ac:dyDescent="0.3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3"/>
    </row>
    <row r="33" spans="1:11" x14ac:dyDescent="0.3">
      <c r="A33" s="181"/>
      <c r="B33" s="194" t="s">
        <v>96</v>
      </c>
      <c r="C33" s="182"/>
      <c r="D33" s="182"/>
      <c r="E33" s="182"/>
      <c r="F33" s="182"/>
      <c r="G33" s="182"/>
      <c r="H33" s="182"/>
      <c r="I33" s="182"/>
      <c r="J33" s="182"/>
      <c r="K33" s="183"/>
    </row>
    <row r="34" spans="1:11" x14ac:dyDescent="0.3">
      <c r="A34" s="181"/>
      <c r="B34" s="182"/>
      <c r="C34" s="182" t="s">
        <v>168</v>
      </c>
      <c r="D34" s="182"/>
      <c r="E34" s="182"/>
      <c r="F34" s="182"/>
      <c r="G34" s="182"/>
      <c r="H34" s="182"/>
      <c r="I34" s="182"/>
      <c r="J34" s="182"/>
      <c r="K34" s="183"/>
    </row>
    <row r="35" spans="1:11" x14ac:dyDescent="0.3">
      <c r="A35" s="181"/>
      <c r="B35" s="182"/>
      <c r="C35" s="182" t="s">
        <v>215</v>
      </c>
      <c r="D35" s="182"/>
      <c r="E35" s="182"/>
      <c r="F35" s="182"/>
      <c r="G35" s="182"/>
      <c r="H35" s="182"/>
      <c r="I35" s="182"/>
      <c r="J35" s="182"/>
      <c r="K35" s="183"/>
    </row>
    <row r="36" spans="1:11" x14ac:dyDescent="0.3">
      <c r="A36" s="181"/>
      <c r="B36" s="182"/>
      <c r="C36" s="182" t="s">
        <v>167</v>
      </c>
      <c r="D36" s="182"/>
      <c r="E36" s="182"/>
      <c r="F36" s="182"/>
      <c r="G36" s="182"/>
      <c r="H36" s="182"/>
      <c r="I36" s="182"/>
      <c r="J36" s="182"/>
      <c r="K36" s="183"/>
    </row>
    <row r="37" spans="1:11" x14ac:dyDescent="0.3">
      <c r="A37" s="181"/>
      <c r="B37" s="182"/>
      <c r="C37" s="182" t="s">
        <v>166</v>
      </c>
      <c r="D37" s="182"/>
      <c r="E37" s="182"/>
      <c r="F37" s="182"/>
      <c r="G37" s="182"/>
      <c r="H37" s="182"/>
      <c r="I37" s="182"/>
      <c r="J37" s="182"/>
      <c r="K37" s="183"/>
    </row>
    <row r="38" spans="1:11" x14ac:dyDescent="0.3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1" x14ac:dyDescent="0.3">
      <c r="A39" s="181"/>
      <c r="B39" s="194" t="s">
        <v>95</v>
      </c>
      <c r="C39" s="182"/>
      <c r="D39" s="182"/>
      <c r="E39" s="182"/>
      <c r="F39" s="182"/>
      <c r="G39" s="182"/>
      <c r="H39" s="182"/>
      <c r="I39" s="182"/>
      <c r="J39" s="182"/>
      <c r="K39" s="183"/>
    </row>
    <row r="40" spans="1:11" x14ac:dyDescent="0.3">
      <c r="A40" s="181"/>
      <c r="B40" s="182"/>
      <c r="C40" s="182" t="s">
        <v>165</v>
      </c>
      <c r="D40" s="182"/>
      <c r="E40" s="182"/>
      <c r="F40" s="182"/>
      <c r="G40" s="182"/>
      <c r="H40" s="182"/>
      <c r="I40" s="182"/>
      <c r="J40" s="182"/>
      <c r="K40" s="183"/>
    </row>
    <row r="41" spans="1:11" x14ac:dyDescent="0.3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3"/>
    </row>
    <row r="42" spans="1:11" x14ac:dyDescent="0.3">
      <c r="A42" s="181"/>
      <c r="B42" s="194" t="s">
        <v>189</v>
      </c>
      <c r="C42" s="182"/>
      <c r="D42" s="182"/>
      <c r="E42" s="182"/>
      <c r="F42" s="182"/>
      <c r="G42" s="182"/>
      <c r="H42" s="182"/>
      <c r="I42" s="182"/>
      <c r="J42" s="182"/>
      <c r="K42" s="183"/>
    </row>
    <row r="43" spans="1:11" x14ac:dyDescent="0.3">
      <c r="A43" s="181"/>
      <c r="B43" s="182"/>
      <c r="C43" s="182" t="s">
        <v>164</v>
      </c>
      <c r="D43" s="182"/>
      <c r="E43" s="182"/>
      <c r="F43" s="182"/>
      <c r="G43" s="182"/>
      <c r="H43" s="182"/>
      <c r="I43" s="182"/>
      <c r="J43" s="182"/>
      <c r="K43" s="183"/>
    </row>
    <row r="44" spans="1:11" x14ac:dyDescent="0.3">
      <c r="A44" s="181"/>
      <c r="B44" s="182"/>
      <c r="C44" s="182" t="s">
        <v>163</v>
      </c>
      <c r="D44" s="182"/>
      <c r="E44" s="182"/>
      <c r="F44" s="182"/>
      <c r="G44" s="182"/>
      <c r="H44" s="182"/>
      <c r="I44" s="182"/>
      <c r="J44" s="182"/>
      <c r="K44" s="183"/>
    </row>
    <row r="45" spans="1:11" x14ac:dyDescent="0.3">
      <c r="A45" s="181"/>
      <c r="B45" s="182"/>
      <c r="C45" s="182" t="s">
        <v>162</v>
      </c>
      <c r="D45" s="182"/>
      <c r="E45" s="182"/>
      <c r="F45" s="182"/>
      <c r="G45" s="182"/>
      <c r="H45" s="182"/>
      <c r="I45" s="182"/>
      <c r="J45" s="182"/>
      <c r="K45" s="183"/>
    </row>
    <row r="46" spans="1:11" x14ac:dyDescent="0.3">
      <c r="A46" s="181"/>
      <c r="B46" s="182"/>
      <c r="C46" s="182" t="s">
        <v>161</v>
      </c>
      <c r="D46" s="182"/>
      <c r="E46" s="182"/>
      <c r="F46" s="182"/>
      <c r="G46" s="182"/>
      <c r="H46" s="182"/>
      <c r="I46" s="182"/>
      <c r="J46" s="182"/>
      <c r="K46" s="183"/>
    </row>
    <row r="47" spans="1:11" ht="15" thickBot="1" x14ac:dyDescent="0.35">
      <c r="A47" s="181"/>
      <c r="B47" s="182"/>
      <c r="C47" s="182" t="s">
        <v>160</v>
      </c>
      <c r="D47" s="182"/>
      <c r="E47" s="182"/>
      <c r="F47" s="182"/>
      <c r="G47" s="182"/>
      <c r="H47" s="182"/>
      <c r="I47" s="182"/>
      <c r="J47" s="182"/>
      <c r="K47" s="183"/>
    </row>
    <row r="48" spans="1:11" ht="18.600000000000001" thickTop="1" x14ac:dyDescent="0.35">
      <c r="A48" s="195"/>
      <c r="B48" s="196">
        <v>1</v>
      </c>
      <c r="C48" s="197" t="s">
        <v>107</v>
      </c>
      <c r="D48" s="197"/>
      <c r="E48" s="197"/>
      <c r="F48" s="197"/>
      <c r="G48" s="197"/>
      <c r="H48" s="197"/>
      <c r="I48" s="197"/>
      <c r="J48" s="197"/>
      <c r="K48" s="198"/>
    </row>
    <row r="49" spans="1:1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1"/>
    </row>
    <row r="50" spans="1:11" x14ac:dyDescent="0.3">
      <c r="A50" s="181"/>
      <c r="B50" s="194" t="s">
        <v>94</v>
      </c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x14ac:dyDescent="0.3">
      <c r="A51" s="181"/>
      <c r="B51" s="182"/>
      <c r="C51" s="182" t="s">
        <v>159</v>
      </c>
      <c r="D51" s="182"/>
      <c r="E51" s="182"/>
      <c r="F51" s="182"/>
      <c r="G51" s="182"/>
      <c r="H51" s="182"/>
      <c r="I51" s="182"/>
      <c r="J51" s="182"/>
      <c r="K51" s="183"/>
    </row>
    <row r="52" spans="1:11" x14ac:dyDescent="0.3">
      <c r="A52" s="181"/>
      <c r="B52" s="182"/>
      <c r="C52" s="182" t="s">
        <v>158</v>
      </c>
      <c r="D52" s="182"/>
      <c r="E52" s="182"/>
      <c r="F52" s="182"/>
      <c r="G52" s="182"/>
      <c r="H52" s="182"/>
      <c r="I52" s="182"/>
      <c r="J52" s="182"/>
      <c r="K52" s="183"/>
    </row>
    <row r="53" spans="1:11" x14ac:dyDescent="0.3">
      <c r="A53" s="181"/>
      <c r="B53" s="182"/>
      <c r="C53" s="182" t="s">
        <v>157</v>
      </c>
      <c r="D53" s="182"/>
      <c r="E53" s="182"/>
      <c r="F53" s="182"/>
      <c r="G53" s="182"/>
      <c r="H53" s="182"/>
      <c r="I53" s="182"/>
      <c r="J53" s="182"/>
      <c r="K53" s="183"/>
    </row>
    <row r="54" spans="1:11" x14ac:dyDescent="0.3">
      <c r="A54" s="181"/>
      <c r="B54" s="182"/>
      <c r="C54" s="182" t="s">
        <v>156</v>
      </c>
      <c r="D54" s="182"/>
      <c r="E54" s="182"/>
      <c r="F54" s="182"/>
      <c r="G54" s="182"/>
      <c r="H54" s="182"/>
      <c r="I54" s="182"/>
      <c r="J54" s="182"/>
      <c r="K54" s="183"/>
    </row>
    <row r="55" spans="1:11" x14ac:dyDescent="0.3">
      <c r="A55" s="181"/>
      <c r="B55" s="182"/>
      <c r="C55" s="182" t="s">
        <v>155</v>
      </c>
      <c r="D55" s="182"/>
      <c r="E55" s="182"/>
      <c r="F55" s="182"/>
      <c r="G55" s="182"/>
      <c r="H55" s="182"/>
      <c r="I55" s="182"/>
      <c r="J55" s="182"/>
      <c r="K55" s="183"/>
    </row>
    <row r="56" spans="1:11" x14ac:dyDescent="0.3">
      <c r="A56" s="181"/>
      <c r="B56" s="182"/>
      <c r="C56" s="182" t="s">
        <v>154</v>
      </c>
      <c r="D56" s="182"/>
      <c r="E56" s="182"/>
      <c r="F56" s="182"/>
      <c r="G56" s="182"/>
      <c r="H56" s="182"/>
      <c r="I56" s="182"/>
      <c r="J56" s="182"/>
      <c r="K56" s="183"/>
    </row>
    <row r="57" spans="1:11" x14ac:dyDescent="0.3">
      <c r="A57" s="181"/>
      <c r="B57" s="182"/>
      <c r="C57" s="182" t="s">
        <v>153</v>
      </c>
      <c r="D57" s="182"/>
      <c r="E57" s="182"/>
      <c r="F57" s="182"/>
      <c r="G57" s="182"/>
      <c r="H57" s="182"/>
      <c r="I57" s="182"/>
      <c r="J57" s="182"/>
      <c r="K57" s="183"/>
    </row>
    <row r="58" spans="1:11" x14ac:dyDescent="0.3">
      <c r="A58" s="181"/>
      <c r="B58" s="182"/>
      <c r="C58" s="202" t="s">
        <v>134</v>
      </c>
      <c r="D58" s="182"/>
      <c r="E58" s="182"/>
      <c r="F58" s="182"/>
      <c r="G58" s="182"/>
      <c r="H58" s="182"/>
      <c r="I58" s="182"/>
      <c r="J58" s="182"/>
      <c r="K58" s="183"/>
    </row>
    <row r="59" spans="1:11" x14ac:dyDescent="0.3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3"/>
    </row>
    <row r="60" spans="1:11" x14ac:dyDescent="0.3">
      <c r="A60" s="181"/>
      <c r="B60" s="194" t="s">
        <v>93</v>
      </c>
      <c r="C60" s="182"/>
      <c r="D60" s="182"/>
      <c r="E60" s="182"/>
      <c r="F60" s="182"/>
      <c r="G60" s="182"/>
      <c r="H60" s="182"/>
      <c r="I60" s="182"/>
      <c r="J60" s="182"/>
      <c r="K60" s="183"/>
    </row>
    <row r="61" spans="1:11" x14ac:dyDescent="0.3">
      <c r="A61" s="181"/>
      <c r="B61" s="182"/>
      <c r="C61" s="182" t="s">
        <v>152</v>
      </c>
      <c r="D61" s="182"/>
      <c r="E61" s="182"/>
      <c r="F61" s="182"/>
      <c r="G61" s="182"/>
      <c r="H61" s="182"/>
      <c r="I61" s="182"/>
      <c r="J61" s="182"/>
      <c r="K61" s="183"/>
    </row>
    <row r="62" spans="1:11" x14ac:dyDescent="0.3">
      <c r="A62" s="181"/>
      <c r="B62" s="182"/>
      <c r="C62" s="182" t="s">
        <v>216</v>
      </c>
      <c r="D62" s="182"/>
      <c r="E62" s="182"/>
      <c r="F62" s="182"/>
      <c r="G62" s="182"/>
      <c r="H62" s="182"/>
      <c r="I62" s="182"/>
      <c r="J62" s="182"/>
      <c r="K62" s="183"/>
    </row>
    <row r="63" spans="1:11" x14ac:dyDescent="0.3">
      <c r="A63" s="181"/>
      <c r="B63" s="182"/>
      <c r="C63" s="182" t="s">
        <v>151</v>
      </c>
      <c r="D63" s="182"/>
      <c r="E63" s="182"/>
      <c r="F63" s="182"/>
      <c r="G63" s="182"/>
      <c r="H63" s="182"/>
      <c r="I63" s="182"/>
      <c r="J63" s="182"/>
      <c r="K63" s="183"/>
    </row>
    <row r="64" spans="1:11" x14ac:dyDescent="0.3">
      <c r="A64" s="181"/>
      <c r="B64" s="182"/>
      <c r="C64" s="182"/>
      <c r="D64" s="182"/>
      <c r="E64" s="182"/>
      <c r="F64" s="182"/>
      <c r="G64" s="182"/>
      <c r="H64" s="182"/>
      <c r="I64" s="182"/>
      <c r="J64" s="182"/>
      <c r="K64" s="183"/>
    </row>
    <row r="65" spans="1:11" x14ac:dyDescent="0.3">
      <c r="A65" s="181"/>
      <c r="B65" s="194" t="s">
        <v>92</v>
      </c>
      <c r="C65" s="182"/>
      <c r="D65" s="182"/>
      <c r="E65" s="182"/>
      <c r="F65" s="182"/>
      <c r="G65" s="182"/>
      <c r="H65" s="182"/>
      <c r="I65" s="182"/>
      <c r="J65" s="182"/>
      <c r="K65" s="183"/>
    </row>
    <row r="66" spans="1:11" x14ac:dyDescent="0.3">
      <c r="A66" s="181"/>
      <c r="B66" s="182"/>
      <c r="C66" s="182" t="s">
        <v>150</v>
      </c>
      <c r="D66" s="182"/>
      <c r="E66" s="182"/>
      <c r="F66" s="182"/>
      <c r="G66" s="182"/>
      <c r="H66" s="182"/>
      <c r="I66" s="182"/>
      <c r="J66" s="182"/>
      <c r="K66" s="183"/>
    </row>
    <row r="67" spans="1:11" x14ac:dyDescent="0.3">
      <c r="A67" s="181"/>
      <c r="B67" s="182"/>
      <c r="C67" s="182" t="s">
        <v>149</v>
      </c>
      <c r="D67" s="182"/>
      <c r="E67" s="182"/>
      <c r="F67" s="182"/>
      <c r="G67" s="182"/>
      <c r="H67" s="182"/>
      <c r="I67" s="182"/>
      <c r="J67" s="182"/>
      <c r="K67" s="183"/>
    </row>
    <row r="68" spans="1:11" x14ac:dyDescent="0.3">
      <c r="A68" s="181"/>
      <c r="B68" s="182"/>
      <c r="C68" s="182" t="s">
        <v>148</v>
      </c>
      <c r="D68" s="182"/>
      <c r="E68" s="182"/>
      <c r="F68" s="182"/>
      <c r="G68" s="182"/>
      <c r="H68" s="182"/>
      <c r="I68" s="182"/>
      <c r="J68" s="182"/>
      <c r="K68" s="183"/>
    </row>
    <row r="69" spans="1:11" x14ac:dyDescent="0.3">
      <c r="A69" s="181"/>
      <c r="B69" s="182"/>
      <c r="C69" s="182" t="s">
        <v>147</v>
      </c>
      <c r="D69" s="182"/>
      <c r="E69" s="182"/>
      <c r="F69" s="182"/>
      <c r="G69" s="182"/>
      <c r="H69" s="182"/>
      <c r="I69" s="182"/>
      <c r="J69" s="182"/>
      <c r="K69" s="183"/>
    </row>
    <row r="70" spans="1:11" x14ac:dyDescent="0.3">
      <c r="A70" s="181"/>
      <c r="B70" s="182"/>
      <c r="C70" s="182" t="s">
        <v>146</v>
      </c>
      <c r="D70" s="182"/>
      <c r="E70" s="182"/>
      <c r="F70" s="182"/>
      <c r="G70" s="182"/>
      <c r="H70" s="182"/>
      <c r="I70" s="182"/>
      <c r="J70" s="182"/>
      <c r="K70" s="183"/>
    </row>
    <row r="71" spans="1:11" x14ac:dyDescent="0.3">
      <c r="A71" s="181"/>
      <c r="B71" s="182"/>
      <c r="C71" s="202" t="s">
        <v>145</v>
      </c>
      <c r="D71" s="182"/>
      <c r="E71" s="182"/>
      <c r="F71" s="182"/>
      <c r="G71" s="182"/>
      <c r="H71" s="182"/>
      <c r="I71" s="182"/>
      <c r="J71" s="182"/>
      <c r="K71" s="183"/>
    </row>
    <row r="72" spans="1:11" ht="15" thickBot="1" x14ac:dyDescent="0.35">
      <c r="A72" s="181"/>
      <c r="B72" s="182"/>
      <c r="C72" s="182"/>
      <c r="D72" s="182"/>
      <c r="E72" s="182"/>
      <c r="F72" s="182"/>
      <c r="G72" s="182"/>
      <c r="H72" s="182"/>
      <c r="I72" s="182"/>
      <c r="J72" s="182"/>
      <c r="K72" s="183"/>
    </row>
    <row r="73" spans="1:11" x14ac:dyDescent="0.3">
      <c r="A73" s="181"/>
      <c r="B73" s="182"/>
      <c r="C73" s="203" t="s">
        <v>144</v>
      </c>
      <c r="D73" s="204"/>
      <c r="E73" s="204"/>
      <c r="F73" s="204"/>
      <c r="G73" s="204"/>
      <c r="H73" s="204"/>
      <c r="I73" s="205"/>
      <c r="J73" s="182"/>
      <c r="K73" s="183"/>
    </row>
    <row r="74" spans="1:11" ht="15" thickBot="1" x14ac:dyDescent="0.35">
      <c r="A74" s="181"/>
      <c r="B74" s="182"/>
      <c r="C74" s="206" t="s">
        <v>143</v>
      </c>
      <c r="D74" s="207"/>
      <c r="E74" s="207"/>
      <c r="F74" s="207"/>
      <c r="G74" s="207"/>
      <c r="H74" s="207"/>
      <c r="I74" s="208"/>
      <c r="J74" s="182"/>
      <c r="K74" s="183"/>
    </row>
    <row r="75" spans="1:11" x14ac:dyDescent="0.3">
      <c r="A75" s="181"/>
      <c r="B75" s="182"/>
      <c r="C75" s="182"/>
      <c r="D75" s="182"/>
      <c r="E75" s="182"/>
      <c r="F75" s="182"/>
      <c r="G75" s="182"/>
      <c r="H75" s="182"/>
      <c r="I75" s="182"/>
      <c r="J75" s="182"/>
      <c r="K75" s="183"/>
    </row>
    <row r="76" spans="1:11" x14ac:dyDescent="0.3">
      <c r="A76" s="181"/>
      <c r="B76" s="194" t="s">
        <v>91</v>
      </c>
      <c r="C76" s="182"/>
      <c r="D76" s="182"/>
      <c r="E76" s="182"/>
      <c r="F76" s="182"/>
      <c r="G76" s="182"/>
      <c r="H76" s="182"/>
      <c r="I76" s="182"/>
      <c r="J76" s="182"/>
      <c r="K76" s="183"/>
    </row>
    <row r="77" spans="1:11" x14ac:dyDescent="0.3">
      <c r="A77" s="181"/>
      <c r="B77" s="182"/>
      <c r="C77" s="182" t="s">
        <v>142</v>
      </c>
      <c r="D77" s="182"/>
      <c r="E77" s="182"/>
      <c r="F77" s="182"/>
      <c r="G77" s="182"/>
      <c r="H77" s="182"/>
      <c r="I77" s="182"/>
      <c r="J77" s="182"/>
      <c r="K77" s="183"/>
    </row>
    <row r="78" spans="1:11" x14ac:dyDescent="0.3">
      <c r="A78" s="181"/>
      <c r="B78" s="182"/>
      <c r="C78" s="182" t="s">
        <v>217</v>
      </c>
      <c r="D78" s="182"/>
      <c r="E78" s="182"/>
      <c r="F78" s="182"/>
      <c r="G78" s="182"/>
      <c r="H78" s="182"/>
      <c r="I78" s="182"/>
      <c r="J78" s="182"/>
      <c r="K78" s="183"/>
    </row>
    <row r="79" spans="1:11" x14ac:dyDescent="0.3">
      <c r="A79" s="181"/>
      <c r="B79" s="182"/>
      <c r="C79" s="182" t="s">
        <v>218</v>
      </c>
      <c r="D79" s="182"/>
      <c r="E79" s="182"/>
      <c r="F79" s="182"/>
      <c r="G79" s="182"/>
      <c r="H79" s="182"/>
      <c r="I79" s="182"/>
      <c r="J79" s="182"/>
      <c r="K79" s="183"/>
    </row>
    <row r="80" spans="1:11" x14ac:dyDescent="0.3">
      <c r="A80" s="181"/>
      <c r="B80" s="182"/>
      <c r="C80" s="182" t="s">
        <v>141</v>
      </c>
      <c r="D80" s="182"/>
      <c r="E80" s="182"/>
      <c r="F80" s="182"/>
      <c r="G80" s="182"/>
      <c r="H80" s="182"/>
      <c r="I80" s="182"/>
      <c r="J80" s="182"/>
      <c r="K80" s="183"/>
    </row>
    <row r="81" spans="1:11" x14ac:dyDescent="0.3">
      <c r="A81" s="181"/>
      <c r="B81" s="182"/>
      <c r="C81" s="202" t="s">
        <v>134</v>
      </c>
      <c r="D81" s="182"/>
      <c r="E81" s="182"/>
      <c r="F81" s="182"/>
      <c r="G81" s="182"/>
      <c r="H81" s="182"/>
      <c r="I81" s="182"/>
      <c r="J81" s="182"/>
      <c r="K81" s="183"/>
    </row>
    <row r="82" spans="1:11" x14ac:dyDescent="0.3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3"/>
    </row>
    <row r="83" spans="1:11" x14ac:dyDescent="0.3">
      <c r="A83" s="181"/>
      <c r="B83" s="194" t="s">
        <v>90</v>
      </c>
      <c r="C83" s="182"/>
      <c r="D83" s="182"/>
      <c r="E83" s="182"/>
      <c r="F83" s="182"/>
      <c r="G83" s="182"/>
      <c r="H83" s="182"/>
      <c r="I83" s="182"/>
      <c r="J83" s="182"/>
      <c r="K83" s="183"/>
    </row>
    <row r="84" spans="1:11" x14ac:dyDescent="0.3">
      <c r="A84" s="181"/>
      <c r="B84" s="182"/>
      <c r="C84" s="182" t="s">
        <v>140</v>
      </c>
      <c r="D84" s="182"/>
      <c r="E84" s="182"/>
      <c r="F84" s="182"/>
      <c r="G84" s="182"/>
      <c r="H84" s="182"/>
      <c r="I84" s="182"/>
      <c r="J84" s="182"/>
      <c r="K84" s="183"/>
    </row>
    <row r="85" spans="1:11" x14ac:dyDescent="0.3">
      <c r="A85" s="181"/>
      <c r="B85" s="182"/>
      <c r="C85" s="182" t="s">
        <v>139</v>
      </c>
      <c r="D85" s="182"/>
      <c r="E85" s="182"/>
      <c r="F85" s="182"/>
      <c r="G85" s="182"/>
      <c r="H85" s="182"/>
      <c r="I85" s="182"/>
      <c r="J85" s="182"/>
      <c r="K85" s="183"/>
    </row>
    <row r="86" spans="1:11" x14ac:dyDescent="0.3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3"/>
    </row>
    <row r="87" spans="1:11" x14ac:dyDescent="0.3">
      <c r="A87" s="181"/>
      <c r="B87" s="194" t="s">
        <v>89</v>
      </c>
      <c r="C87" s="182"/>
      <c r="D87" s="182"/>
      <c r="E87" s="182"/>
      <c r="F87" s="182"/>
      <c r="G87" s="182"/>
      <c r="H87" s="182"/>
      <c r="I87" s="182"/>
      <c r="J87" s="182"/>
      <c r="K87" s="183"/>
    </row>
    <row r="88" spans="1:11" x14ac:dyDescent="0.3">
      <c r="A88" s="181"/>
      <c r="B88" s="182"/>
      <c r="C88" s="182" t="s">
        <v>138</v>
      </c>
      <c r="D88" s="182"/>
      <c r="E88" s="182"/>
      <c r="F88" s="182"/>
      <c r="G88" s="182"/>
      <c r="H88" s="182"/>
      <c r="I88" s="182"/>
      <c r="J88" s="182"/>
      <c r="K88" s="183"/>
    </row>
    <row r="89" spans="1:11" x14ac:dyDescent="0.3">
      <c r="A89" s="181"/>
      <c r="B89" s="182"/>
      <c r="C89" s="182" t="s">
        <v>137</v>
      </c>
      <c r="D89" s="182"/>
      <c r="E89" s="182"/>
      <c r="F89" s="182"/>
      <c r="G89" s="182"/>
      <c r="H89" s="182"/>
      <c r="I89" s="182"/>
      <c r="J89" s="182"/>
      <c r="K89" s="183"/>
    </row>
    <row r="90" spans="1:11" x14ac:dyDescent="0.3">
      <c r="A90" s="181"/>
      <c r="B90" s="182"/>
      <c r="C90" s="182" t="s">
        <v>136</v>
      </c>
      <c r="D90" s="182"/>
      <c r="E90" s="182"/>
      <c r="F90" s="182"/>
      <c r="G90" s="182"/>
      <c r="H90" s="182"/>
      <c r="I90" s="182"/>
      <c r="J90" s="182"/>
      <c r="K90" s="183"/>
    </row>
    <row r="91" spans="1:11" x14ac:dyDescent="0.3">
      <c r="A91" s="181"/>
      <c r="B91" s="182"/>
      <c r="C91" s="182" t="s">
        <v>135</v>
      </c>
      <c r="D91" s="182"/>
      <c r="E91" s="182"/>
      <c r="F91" s="182"/>
      <c r="G91" s="182"/>
      <c r="H91" s="182"/>
      <c r="I91" s="182"/>
      <c r="J91" s="182"/>
      <c r="K91" s="183"/>
    </row>
    <row r="92" spans="1:11" x14ac:dyDescent="0.3">
      <c r="A92" s="181"/>
      <c r="B92" s="182"/>
      <c r="C92" s="202" t="s">
        <v>134</v>
      </c>
      <c r="D92" s="182"/>
      <c r="E92" s="182"/>
      <c r="F92" s="182"/>
      <c r="G92" s="182"/>
      <c r="H92" s="182"/>
      <c r="I92" s="182"/>
      <c r="J92" s="182"/>
      <c r="K92" s="183"/>
    </row>
    <row r="93" spans="1:11" x14ac:dyDescent="0.3">
      <c r="A93" s="181"/>
      <c r="B93" s="182"/>
      <c r="C93" s="182"/>
      <c r="D93" s="182"/>
      <c r="E93" s="182"/>
      <c r="F93" s="182"/>
      <c r="G93" s="182"/>
      <c r="H93" s="182"/>
      <c r="I93" s="182"/>
      <c r="J93" s="182"/>
      <c r="K93" s="183"/>
    </row>
    <row r="94" spans="1:11" x14ac:dyDescent="0.3">
      <c r="A94" s="181"/>
      <c r="B94" s="194" t="s">
        <v>88</v>
      </c>
      <c r="C94" s="182"/>
      <c r="D94" s="182"/>
      <c r="E94" s="182"/>
      <c r="F94" s="182"/>
      <c r="G94" s="182"/>
      <c r="H94" s="182"/>
      <c r="I94" s="182"/>
      <c r="J94" s="182"/>
      <c r="K94" s="183"/>
    </row>
    <row r="95" spans="1:11" x14ac:dyDescent="0.3">
      <c r="A95" s="181"/>
      <c r="B95" s="182"/>
      <c r="C95" s="182" t="s">
        <v>87</v>
      </c>
      <c r="D95" s="182"/>
      <c r="E95" s="182"/>
      <c r="F95" s="182"/>
      <c r="G95" s="182"/>
      <c r="H95" s="182"/>
      <c r="I95" s="182"/>
      <c r="J95" s="182"/>
      <c r="K95" s="183"/>
    </row>
    <row r="96" spans="1:11" x14ac:dyDescent="0.3">
      <c r="A96" s="181"/>
      <c r="B96" s="182"/>
      <c r="C96" s="182"/>
      <c r="D96" s="182"/>
      <c r="E96" s="182"/>
      <c r="F96" s="182"/>
      <c r="G96" s="182"/>
      <c r="H96" s="182"/>
      <c r="I96" s="182"/>
      <c r="J96" s="182"/>
      <c r="K96" s="183"/>
    </row>
    <row r="97" spans="1:11" x14ac:dyDescent="0.3">
      <c r="A97" s="181"/>
      <c r="B97" s="182"/>
      <c r="C97" s="182"/>
      <c r="D97" s="182"/>
      <c r="E97" s="182"/>
      <c r="F97" s="182"/>
      <c r="G97" s="182"/>
      <c r="H97" s="182"/>
      <c r="I97" s="182"/>
      <c r="J97" s="182"/>
      <c r="K97" s="183"/>
    </row>
    <row r="98" spans="1:11" x14ac:dyDescent="0.3">
      <c r="A98" s="181"/>
      <c r="B98" s="182"/>
      <c r="C98" s="182"/>
      <c r="D98" s="182"/>
      <c r="E98" s="182"/>
      <c r="F98" s="182"/>
      <c r="G98" s="182"/>
      <c r="H98" s="182"/>
      <c r="I98" s="182"/>
      <c r="J98" s="182"/>
      <c r="K98" s="183"/>
    </row>
    <row r="99" spans="1:11" ht="15" thickBot="1" x14ac:dyDescent="0.35">
      <c r="A99" s="181"/>
      <c r="B99" s="182"/>
      <c r="C99" s="182"/>
      <c r="D99" s="182"/>
      <c r="E99" s="182"/>
      <c r="F99" s="182"/>
      <c r="G99" s="182"/>
      <c r="H99" s="182"/>
      <c r="I99" s="182"/>
      <c r="J99" s="182"/>
      <c r="K99" s="183"/>
    </row>
    <row r="100" spans="1:11" ht="18.600000000000001" thickTop="1" x14ac:dyDescent="0.35">
      <c r="A100" s="195"/>
      <c r="B100" s="196">
        <v>2</v>
      </c>
      <c r="C100" s="197" t="str">
        <f>C48</f>
        <v>Revised 07-09-2020</v>
      </c>
      <c r="D100" s="197"/>
      <c r="E100" s="197"/>
      <c r="F100" s="197"/>
      <c r="G100" s="197"/>
      <c r="H100" s="197"/>
      <c r="I100" s="197"/>
      <c r="J100" s="197"/>
      <c r="K100" s="198"/>
    </row>
    <row r="101" spans="1:11" x14ac:dyDescent="0.3">
      <c r="A101" s="199"/>
      <c r="B101" s="200"/>
      <c r="C101" s="200"/>
      <c r="D101" s="200"/>
      <c r="E101" s="200"/>
      <c r="F101" s="200"/>
      <c r="G101" s="200"/>
      <c r="H101" s="200"/>
      <c r="I101" s="200"/>
      <c r="J101" s="200"/>
      <c r="K101" s="201"/>
    </row>
    <row r="102" spans="1:11" ht="18" x14ac:dyDescent="0.35">
      <c r="A102" s="209" t="s">
        <v>86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1"/>
    </row>
    <row r="103" spans="1:11" x14ac:dyDescent="0.3">
      <c r="A103" s="18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3"/>
    </row>
    <row r="104" spans="1:11" x14ac:dyDescent="0.3">
      <c r="A104" s="181"/>
      <c r="B104" s="182" t="s">
        <v>85</v>
      </c>
      <c r="C104" s="182"/>
      <c r="D104" s="182"/>
      <c r="E104" s="182"/>
      <c r="F104" s="182"/>
      <c r="G104" s="182"/>
      <c r="H104" s="182"/>
      <c r="I104" s="182"/>
      <c r="J104" s="182"/>
      <c r="K104" s="183"/>
    </row>
    <row r="105" spans="1:11" x14ac:dyDescent="0.3">
      <c r="A105" s="181"/>
      <c r="B105" s="182"/>
      <c r="C105" s="182"/>
      <c r="D105" s="182"/>
      <c r="E105" s="182"/>
      <c r="F105" s="182"/>
      <c r="G105" s="182"/>
      <c r="H105" s="182"/>
      <c r="I105" s="182"/>
      <c r="J105" s="182"/>
      <c r="K105" s="183"/>
    </row>
    <row r="106" spans="1:11" x14ac:dyDescent="0.3">
      <c r="A106" s="181"/>
      <c r="B106" s="182"/>
      <c r="C106" s="182" t="s">
        <v>133</v>
      </c>
      <c r="D106" s="182"/>
      <c r="E106" s="182"/>
      <c r="F106" s="182"/>
      <c r="G106" s="182"/>
      <c r="H106" s="182"/>
      <c r="I106" s="182"/>
      <c r="J106" s="182"/>
      <c r="K106" s="183"/>
    </row>
    <row r="107" spans="1:11" x14ac:dyDescent="0.3">
      <c r="A107" s="181"/>
      <c r="B107" s="182"/>
      <c r="C107" s="182" t="s">
        <v>132</v>
      </c>
      <c r="D107" s="182"/>
      <c r="E107" s="182"/>
      <c r="F107" s="182"/>
      <c r="G107" s="182"/>
      <c r="H107" s="182"/>
      <c r="I107" s="182"/>
      <c r="J107" s="182"/>
      <c r="K107" s="183"/>
    </row>
    <row r="108" spans="1:11" x14ac:dyDescent="0.3">
      <c r="A108" s="181"/>
      <c r="B108" s="182"/>
      <c r="C108" s="182" t="s">
        <v>131</v>
      </c>
      <c r="D108" s="182"/>
      <c r="E108" s="182"/>
      <c r="F108" s="182"/>
      <c r="G108" s="182"/>
      <c r="H108" s="182"/>
      <c r="I108" s="182"/>
      <c r="J108" s="182"/>
      <c r="K108" s="183"/>
    </row>
    <row r="109" spans="1:11" x14ac:dyDescent="0.3">
      <c r="A109" s="181"/>
      <c r="B109" s="182"/>
      <c r="C109" s="182" t="s">
        <v>130</v>
      </c>
      <c r="D109" s="182"/>
      <c r="E109" s="182"/>
      <c r="F109" s="182"/>
      <c r="G109" s="182"/>
      <c r="H109" s="182"/>
      <c r="I109" s="182"/>
      <c r="J109" s="182"/>
      <c r="K109" s="183"/>
    </row>
    <row r="110" spans="1:11" x14ac:dyDescent="0.3">
      <c r="A110" s="181"/>
      <c r="B110" s="182"/>
      <c r="C110" s="182" t="s">
        <v>129</v>
      </c>
      <c r="D110" s="182"/>
      <c r="E110" s="182"/>
      <c r="F110" s="182"/>
      <c r="G110" s="182"/>
      <c r="H110" s="182"/>
      <c r="I110" s="182"/>
      <c r="J110" s="182"/>
      <c r="K110" s="183"/>
    </row>
    <row r="111" spans="1:11" x14ac:dyDescent="0.3">
      <c r="A111" s="181"/>
      <c r="B111" s="182"/>
      <c r="C111" s="182" t="s">
        <v>128</v>
      </c>
      <c r="D111" s="182"/>
      <c r="E111" s="182"/>
      <c r="F111" s="182"/>
      <c r="G111" s="182"/>
      <c r="H111" s="182"/>
      <c r="I111" s="182"/>
      <c r="J111" s="182"/>
      <c r="K111" s="183"/>
    </row>
    <row r="112" spans="1:11" x14ac:dyDescent="0.3">
      <c r="A112" s="181"/>
      <c r="B112" s="182"/>
      <c r="C112" s="182" t="s">
        <v>127</v>
      </c>
      <c r="D112" s="182"/>
      <c r="E112" s="182"/>
      <c r="F112" s="182"/>
      <c r="G112" s="182"/>
      <c r="H112" s="182"/>
      <c r="I112" s="182"/>
      <c r="J112" s="182"/>
      <c r="K112" s="183"/>
    </row>
    <row r="113" spans="1:11" x14ac:dyDescent="0.3">
      <c r="A113" s="181"/>
      <c r="B113" s="182"/>
      <c r="C113" s="182" t="s">
        <v>126</v>
      </c>
      <c r="D113" s="182"/>
      <c r="E113" s="182"/>
      <c r="F113" s="182"/>
      <c r="G113" s="182"/>
      <c r="H113" s="182"/>
      <c r="I113" s="182"/>
      <c r="J113" s="182"/>
      <c r="K113" s="183"/>
    </row>
    <row r="114" spans="1:11" x14ac:dyDescent="0.3">
      <c r="A114" s="181"/>
      <c r="B114" s="182"/>
      <c r="C114" s="182" t="s">
        <v>125</v>
      </c>
      <c r="D114" s="182"/>
      <c r="E114" s="182"/>
      <c r="F114" s="182"/>
      <c r="G114" s="182"/>
      <c r="H114" s="182"/>
      <c r="I114" s="182"/>
      <c r="J114" s="182"/>
      <c r="K114" s="183"/>
    </row>
    <row r="115" spans="1:11" x14ac:dyDescent="0.3">
      <c r="A115" s="181"/>
      <c r="B115" s="182"/>
      <c r="C115" s="182"/>
      <c r="D115" s="182"/>
      <c r="E115" s="182"/>
      <c r="F115" s="182"/>
      <c r="G115" s="182"/>
      <c r="H115" s="182"/>
      <c r="I115" s="182"/>
      <c r="J115" s="182"/>
      <c r="K115" s="183"/>
    </row>
    <row r="116" spans="1:11" x14ac:dyDescent="0.3">
      <c r="A116" s="181"/>
      <c r="B116" s="182" t="s">
        <v>84</v>
      </c>
      <c r="C116" s="182"/>
      <c r="D116" s="182"/>
      <c r="E116" s="182"/>
      <c r="F116" s="182"/>
      <c r="G116" s="182"/>
      <c r="H116" s="182"/>
      <c r="I116" s="182"/>
      <c r="J116" s="182"/>
      <c r="K116" s="183"/>
    </row>
    <row r="117" spans="1:11" x14ac:dyDescent="0.3">
      <c r="A117" s="181"/>
      <c r="B117" s="182"/>
      <c r="C117" s="182" t="s">
        <v>124</v>
      </c>
      <c r="D117" s="182"/>
      <c r="E117" s="182"/>
      <c r="F117" s="182"/>
      <c r="G117" s="182"/>
      <c r="H117" s="182"/>
      <c r="I117" s="182"/>
      <c r="J117" s="182"/>
      <c r="K117" s="183"/>
    </row>
    <row r="118" spans="1:11" x14ac:dyDescent="0.3">
      <c r="A118" s="181"/>
      <c r="B118" s="182"/>
      <c r="C118" s="182" t="s">
        <v>123</v>
      </c>
      <c r="D118" s="182"/>
      <c r="E118" s="182"/>
      <c r="F118" s="182"/>
      <c r="G118" s="182"/>
      <c r="H118" s="182"/>
      <c r="I118" s="182"/>
      <c r="J118" s="182"/>
      <c r="K118" s="183"/>
    </row>
    <row r="119" spans="1:11" x14ac:dyDescent="0.3">
      <c r="A119" s="181"/>
      <c r="B119" s="182"/>
      <c r="C119" s="182" t="s">
        <v>122</v>
      </c>
      <c r="D119" s="182"/>
      <c r="E119" s="182"/>
      <c r="F119" s="182"/>
      <c r="G119" s="182"/>
      <c r="H119" s="182"/>
      <c r="I119" s="182"/>
      <c r="J119" s="182"/>
      <c r="K119" s="183"/>
    </row>
    <row r="120" spans="1:11" x14ac:dyDescent="0.3">
      <c r="A120" s="181"/>
      <c r="B120" s="182"/>
      <c r="C120" s="182" t="s">
        <v>121</v>
      </c>
      <c r="D120" s="182"/>
      <c r="E120" s="182"/>
      <c r="F120" s="182"/>
      <c r="G120" s="182"/>
      <c r="H120" s="182"/>
      <c r="I120" s="182"/>
      <c r="J120" s="182"/>
      <c r="K120" s="183"/>
    </row>
    <row r="121" spans="1:11" x14ac:dyDescent="0.3">
      <c r="A121" s="181"/>
      <c r="B121" s="182"/>
      <c r="C121" s="182" t="s">
        <v>120</v>
      </c>
      <c r="D121" s="182"/>
      <c r="E121" s="182"/>
      <c r="F121" s="182"/>
      <c r="G121" s="182"/>
      <c r="H121" s="182"/>
      <c r="I121" s="182"/>
      <c r="J121" s="182"/>
      <c r="K121" s="183"/>
    </row>
    <row r="122" spans="1:11" x14ac:dyDescent="0.3">
      <c r="A122" s="181"/>
      <c r="B122" s="182"/>
      <c r="C122" s="182" t="s">
        <v>119</v>
      </c>
      <c r="D122" s="182"/>
      <c r="E122" s="182"/>
      <c r="F122" s="182"/>
      <c r="G122" s="182"/>
      <c r="H122" s="182"/>
      <c r="I122" s="182"/>
      <c r="J122" s="182"/>
      <c r="K122" s="183"/>
    </row>
    <row r="123" spans="1:11" x14ac:dyDescent="0.3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3"/>
    </row>
    <row r="124" spans="1:11" x14ac:dyDescent="0.3">
      <c r="A124" s="181"/>
      <c r="B124" s="182" t="s">
        <v>83</v>
      </c>
      <c r="C124" s="182"/>
      <c r="D124" s="182"/>
      <c r="E124" s="182"/>
      <c r="F124" s="182"/>
      <c r="G124" s="182"/>
      <c r="H124" s="182"/>
      <c r="I124" s="182"/>
      <c r="J124" s="182"/>
      <c r="K124" s="183"/>
    </row>
    <row r="125" spans="1:11" x14ac:dyDescent="0.3">
      <c r="A125" s="181"/>
      <c r="B125" s="182"/>
      <c r="C125" s="182"/>
      <c r="D125" s="182"/>
      <c r="E125" s="182"/>
      <c r="F125" s="182"/>
      <c r="G125" s="182"/>
      <c r="H125" s="182"/>
      <c r="I125" s="182"/>
      <c r="J125" s="182"/>
      <c r="K125" s="183"/>
    </row>
    <row r="126" spans="1:11" x14ac:dyDescent="0.3">
      <c r="A126" s="181"/>
      <c r="B126" s="182"/>
      <c r="C126" s="182" t="s">
        <v>118</v>
      </c>
      <c r="D126" s="182"/>
      <c r="E126" s="182"/>
      <c r="F126" s="182"/>
      <c r="G126" s="182"/>
      <c r="H126" s="182"/>
      <c r="I126" s="182"/>
      <c r="J126" s="182"/>
      <c r="K126" s="183"/>
    </row>
    <row r="127" spans="1:11" x14ac:dyDescent="0.3">
      <c r="A127" s="181"/>
      <c r="B127" s="182"/>
      <c r="C127" s="182"/>
      <c r="D127" s="182"/>
      <c r="E127" s="182"/>
      <c r="F127" s="182"/>
      <c r="G127" s="182"/>
      <c r="H127" s="182"/>
      <c r="I127" s="182"/>
      <c r="J127" s="182"/>
      <c r="K127" s="183"/>
    </row>
    <row r="128" spans="1:11" x14ac:dyDescent="0.3">
      <c r="A128" s="181"/>
      <c r="B128" s="182"/>
      <c r="C128" s="182" t="s">
        <v>190</v>
      </c>
      <c r="D128" s="182"/>
      <c r="E128" s="182"/>
      <c r="F128" s="182"/>
      <c r="G128" s="182"/>
      <c r="H128" s="182"/>
      <c r="I128" s="182"/>
      <c r="J128" s="182"/>
      <c r="K128" s="183"/>
    </row>
    <row r="129" spans="1:11" x14ac:dyDescent="0.3">
      <c r="A129" s="181"/>
      <c r="B129" s="182"/>
      <c r="C129" s="182" t="s">
        <v>117</v>
      </c>
      <c r="D129" s="182"/>
      <c r="E129" s="182"/>
      <c r="F129" s="182"/>
      <c r="G129" s="182"/>
      <c r="H129" s="182"/>
      <c r="I129" s="182"/>
      <c r="J129" s="182"/>
      <c r="K129" s="183"/>
    </row>
    <row r="130" spans="1:11" x14ac:dyDescent="0.3">
      <c r="A130" s="181"/>
      <c r="B130" s="182"/>
      <c r="C130" s="182" t="s">
        <v>116</v>
      </c>
      <c r="D130" s="182"/>
      <c r="E130" s="182"/>
      <c r="F130" s="182"/>
      <c r="G130" s="182"/>
      <c r="H130" s="182"/>
      <c r="I130" s="182"/>
      <c r="J130" s="182"/>
      <c r="K130" s="183"/>
    </row>
    <row r="131" spans="1:11" x14ac:dyDescent="0.3">
      <c r="A131" s="181"/>
      <c r="B131" s="182"/>
      <c r="C131" s="182" t="s">
        <v>115</v>
      </c>
      <c r="D131" s="182"/>
      <c r="E131" s="182"/>
      <c r="F131" s="182"/>
      <c r="G131" s="182"/>
      <c r="H131" s="182"/>
      <c r="I131" s="182"/>
      <c r="J131" s="182"/>
      <c r="K131" s="183"/>
    </row>
    <row r="132" spans="1:11" x14ac:dyDescent="0.3">
      <c r="A132" s="181"/>
      <c r="B132" s="182"/>
      <c r="C132" s="182"/>
      <c r="D132" s="182"/>
      <c r="E132" s="182"/>
      <c r="F132" s="182"/>
      <c r="G132" s="182"/>
      <c r="H132" s="182"/>
      <c r="I132" s="182"/>
      <c r="J132" s="182"/>
      <c r="K132" s="183"/>
    </row>
    <row r="133" spans="1:11" x14ac:dyDescent="0.3">
      <c r="A133" s="181"/>
      <c r="B133" s="182"/>
      <c r="C133" s="182" t="s">
        <v>114</v>
      </c>
      <c r="D133" s="182"/>
      <c r="E133" s="182"/>
      <c r="F133" s="182"/>
      <c r="G133" s="182"/>
      <c r="H133" s="182"/>
      <c r="I133" s="182"/>
      <c r="J133" s="182"/>
      <c r="K133" s="183"/>
    </row>
    <row r="134" spans="1:11" x14ac:dyDescent="0.3">
      <c r="A134" s="181"/>
      <c r="B134" s="182"/>
      <c r="C134" s="182" t="s">
        <v>113</v>
      </c>
      <c r="D134" s="182"/>
      <c r="E134" s="182"/>
      <c r="F134" s="182"/>
      <c r="G134" s="182"/>
      <c r="H134" s="182"/>
      <c r="I134" s="182"/>
      <c r="J134" s="182"/>
      <c r="K134" s="183"/>
    </row>
    <row r="135" spans="1:11" x14ac:dyDescent="0.3">
      <c r="A135" s="181"/>
      <c r="B135" s="182"/>
      <c r="C135" s="182" t="s">
        <v>112</v>
      </c>
      <c r="D135" s="182"/>
      <c r="E135" s="182"/>
      <c r="F135" s="182"/>
      <c r="G135" s="182"/>
      <c r="H135" s="182"/>
      <c r="I135" s="182"/>
      <c r="J135" s="182"/>
      <c r="K135" s="183"/>
    </row>
    <row r="136" spans="1:11" x14ac:dyDescent="0.3">
      <c r="A136" s="181"/>
      <c r="B136" s="182"/>
      <c r="C136" s="182"/>
      <c r="D136" s="182"/>
      <c r="E136" s="182"/>
      <c r="F136" s="182"/>
      <c r="G136" s="182"/>
      <c r="H136" s="182"/>
      <c r="I136" s="182"/>
      <c r="J136" s="182"/>
      <c r="K136" s="183"/>
    </row>
    <row r="137" spans="1:11" x14ac:dyDescent="0.3">
      <c r="A137" s="181"/>
      <c r="B137" s="194" t="s">
        <v>111</v>
      </c>
      <c r="C137" s="182"/>
      <c r="D137" s="182"/>
      <c r="E137" s="182"/>
      <c r="F137" s="182"/>
      <c r="G137" s="182"/>
      <c r="H137" s="182"/>
      <c r="I137" s="182"/>
      <c r="J137" s="182"/>
      <c r="K137" s="183"/>
    </row>
    <row r="138" spans="1:11" x14ac:dyDescent="0.3">
      <c r="A138" s="181"/>
      <c r="B138" s="194" t="s">
        <v>110</v>
      </c>
      <c r="C138" s="182"/>
      <c r="D138" s="182"/>
      <c r="E138" s="182"/>
      <c r="F138" s="182"/>
      <c r="G138" s="182"/>
      <c r="H138" s="182"/>
      <c r="I138" s="182"/>
      <c r="J138" s="182"/>
      <c r="K138" s="183"/>
    </row>
    <row r="139" spans="1:11" ht="15" thickBot="1" x14ac:dyDescent="0.35">
      <c r="A139" s="181"/>
      <c r="B139" s="182"/>
      <c r="C139" s="182"/>
      <c r="D139" s="182"/>
      <c r="E139" s="182"/>
      <c r="F139" s="182"/>
      <c r="G139" s="182"/>
      <c r="H139" s="182"/>
      <c r="I139" s="182"/>
      <c r="J139" s="182"/>
      <c r="K139" s="183"/>
    </row>
    <row r="140" spans="1:11" x14ac:dyDescent="0.3">
      <c r="A140" s="181"/>
      <c r="B140" s="212" t="s">
        <v>109</v>
      </c>
      <c r="C140" s="204"/>
      <c r="D140" s="204"/>
      <c r="E140" s="204"/>
      <c r="F140" s="204"/>
      <c r="G140" s="204"/>
      <c r="H140" s="204"/>
      <c r="I140" s="204"/>
      <c r="J140" s="205"/>
      <c r="K140" s="183"/>
    </row>
    <row r="141" spans="1:11" ht="15" thickBot="1" x14ac:dyDescent="0.35">
      <c r="A141" s="181"/>
      <c r="B141" s="213" t="s">
        <v>108</v>
      </c>
      <c r="C141" s="207"/>
      <c r="D141" s="207"/>
      <c r="E141" s="207"/>
      <c r="F141" s="207"/>
      <c r="G141" s="207"/>
      <c r="H141" s="207"/>
      <c r="I141" s="207"/>
      <c r="J141" s="208"/>
      <c r="K141" s="183"/>
    </row>
    <row r="142" spans="1:11" x14ac:dyDescent="0.3">
      <c r="A142" s="181"/>
      <c r="B142" s="182"/>
      <c r="C142" s="182"/>
      <c r="D142" s="182"/>
      <c r="E142" s="182"/>
      <c r="F142" s="182"/>
      <c r="G142" s="182"/>
      <c r="H142" s="182"/>
      <c r="I142" s="182"/>
      <c r="J142" s="182"/>
      <c r="K142" s="183"/>
    </row>
    <row r="143" spans="1:11" x14ac:dyDescent="0.3">
      <c r="A143" s="181"/>
      <c r="B143" s="182"/>
      <c r="C143" s="182"/>
      <c r="D143" s="182"/>
      <c r="E143" s="182"/>
      <c r="F143" s="182"/>
      <c r="G143" s="182"/>
      <c r="H143" s="182"/>
      <c r="I143" s="182"/>
      <c r="J143" s="182"/>
      <c r="K143" s="183"/>
    </row>
    <row r="144" spans="1:11" x14ac:dyDescent="0.3">
      <c r="A144" s="181"/>
      <c r="B144" s="182"/>
      <c r="C144" s="182"/>
      <c r="D144" s="182"/>
      <c r="E144" s="182"/>
      <c r="F144" s="182"/>
      <c r="G144" s="182"/>
      <c r="H144" s="182"/>
      <c r="I144" s="182"/>
      <c r="J144" s="182"/>
      <c r="K144" s="183"/>
    </row>
    <row r="145" spans="1:11" x14ac:dyDescent="0.3">
      <c r="A145" s="181"/>
      <c r="B145" s="182"/>
      <c r="C145" s="182"/>
      <c r="D145" s="182"/>
      <c r="E145" s="182"/>
      <c r="F145" s="182"/>
      <c r="G145" s="182"/>
      <c r="H145" s="182"/>
      <c r="I145" s="182"/>
      <c r="J145" s="182"/>
      <c r="K145" s="183"/>
    </row>
    <row r="146" spans="1:11" x14ac:dyDescent="0.3">
      <c r="A146" s="181"/>
      <c r="B146" s="182"/>
      <c r="C146" s="182"/>
      <c r="D146" s="182"/>
      <c r="E146" s="182"/>
      <c r="F146" s="182"/>
      <c r="G146" s="182"/>
      <c r="H146" s="182"/>
      <c r="I146" s="182"/>
      <c r="J146" s="182"/>
      <c r="K146" s="183"/>
    </row>
    <row r="147" spans="1:11" x14ac:dyDescent="0.3">
      <c r="A147" s="181"/>
      <c r="B147" s="182"/>
      <c r="C147" s="182"/>
      <c r="D147" s="182"/>
      <c r="E147" s="182"/>
      <c r="F147" s="182"/>
      <c r="G147" s="182"/>
      <c r="H147" s="182"/>
      <c r="I147" s="182"/>
      <c r="J147" s="182"/>
      <c r="K147" s="183"/>
    </row>
    <row r="148" spans="1:11" x14ac:dyDescent="0.3">
      <c r="A148" s="181"/>
      <c r="B148" s="182"/>
      <c r="C148" s="182"/>
      <c r="D148" s="182"/>
      <c r="E148" s="182"/>
      <c r="F148" s="182"/>
      <c r="G148" s="182"/>
      <c r="H148" s="182"/>
      <c r="I148" s="182"/>
      <c r="J148" s="182"/>
      <c r="K148" s="183"/>
    </row>
    <row r="149" spans="1:11" x14ac:dyDescent="0.3">
      <c r="A149" s="181"/>
      <c r="B149" s="182"/>
      <c r="C149" s="182"/>
      <c r="D149" s="182"/>
      <c r="E149" s="182"/>
      <c r="F149" s="182"/>
      <c r="G149" s="182"/>
      <c r="H149" s="182"/>
      <c r="I149" s="182"/>
      <c r="J149" s="182"/>
      <c r="K149" s="183"/>
    </row>
    <row r="150" spans="1:11" x14ac:dyDescent="0.3">
      <c r="A150" s="181"/>
      <c r="B150" s="182"/>
      <c r="C150" s="182"/>
      <c r="D150" s="182"/>
      <c r="E150" s="182"/>
      <c r="F150" s="182"/>
      <c r="G150" s="182"/>
      <c r="H150" s="182"/>
      <c r="I150" s="182"/>
      <c r="J150" s="182"/>
      <c r="K150" s="183"/>
    </row>
    <row r="151" spans="1:11" ht="15" thickBot="1" x14ac:dyDescent="0.35">
      <c r="A151" s="181"/>
      <c r="B151" s="214"/>
      <c r="C151" s="214"/>
      <c r="D151" s="214"/>
      <c r="E151" s="214"/>
      <c r="F151" s="214"/>
      <c r="G151" s="214"/>
      <c r="H151" s="214"/>
      <c r="I151" s="214"/>
      <c r="J151" s="214"/>
      <c r="K151" s="198"/>
    </row>
    <row r="152" spans="1:11" ht="18.600000000000001" thickTop="1" x14ac:dyDescent="0.35">
      <c r="A152" s="195"/>
      <c r="B152" s="196">
        <v>3</v>
      </c>
      <c r="C152" s="197" t="str">
        <f>C48</f>
        <v>Revised 07-09-2020</v>
      </c>
      <c r="D152" s="197"/>
      <c r="E152" s="197"/>
      <c r="F152" s="197"/>
      <c r="G152" s="197"/>
      <c r="H152" s="197"/>
      <c r="I152" s="197"/>
      <c r="J152" s="197"/>
      <c r="K152" s="198"/>
    </row>
  </sheetData>
  <sheetProtection algorithmName="SHA-512" hashValue="s8CTOD08rP4wcl+dLsBywlr1a07NNnSkb4h/adpFIpgdMZl7BlbPmEBPrW3BOPINLN2UOz7q4uXOUS4g/Msc0w==" saltValue="09i51X/hQ5/hWeT/P0W/UA==" spinCount="100000" sheet="1" formatCells="0" formatColumns="0" formatRows="0" insertColumns="0" insertRows="0" insertHyperlinks="0" sort="0" autoFilter="0" pivotTables="0"/>
  <mergeCells count="2">
    <mergeCell ref="A1:K1"/>
    <mergeCell ref="A102:K102"/>
  </mergeCells>
  <printOptions horizontalCentered="1" verticalCentered="1"/>
  <pageMargins left="0.45" right="0.45" top="0.25" bottom="0.25" header="0" footer="0"/>
  <pageSetup scale="88" orientation="portrait" horizontalDpi="1200" verticalDpi="1200" r:id="rId1"/>
  <rowBreaks count="2" manualBreakCount="2">
    <brk id="48" max="16383" man="1"/>
    <brk id="10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E9DD879ABB54AB72E67B9CABE27BB" ma:contentTypeVersion="0" ma:contentTypeDescription="Create a new document." ma:contentTypeScope="" ma:versionID="d7d27283b9b70ee9800c7118abdd00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A1EB0B-E484-4F18-8519-E1A76F033265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31b0f60-fd0c-42a1-8924-8e870d476e8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39D19DD-5FDF-4C1E-B5F6-BC3ACC8E4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FB48D-5C15-49E9-ADA0-3E69F06C2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CASH REPORT</vt:lpstr>
      <vt:lpstr>Instructions</vt:lpstr>
      <vt:lpstr>Instructions!Print_Area</vt:lpstr>
      <vt:lpstr>'CASH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Sara Cordova</cp:lastModifiedBy>
  <cp:lastPrinted>2020-07-27T16:34:40Z</cp:lastPrinted>
  <dcterms:created xsi:type="dcterms:W3CDTF">2020-07-09T19:06:37Z</dcterms:created>
  <dcterms:modified xsi:type="dcterms:W3CDTF">2021-09-17T22:33:19Z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0x010100DDEE9DD879ABB54AB72E67B9CABE27BB</vt:lpwstr>
  </property>
</Properties>
</file>