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Kimberly.Faulkner\Documents\CSD New\Templates PF SY2024-2025\JodyErnst Templates\Option2\3_FINALALLTEMPLATES_050824_July_Aug_Sep2024_Feb2025\FINAL_OPT2templates_111424 PostWeb\Posted on Web Mar2025\"/>
    </mc:Choice>
  </mc:AlternateContent>
  <xr:revisionPtr revIDLastSave="0" documentId="13_ncr:1_{F0C08CAF-F247-4D36-A3B4-F95E175FC6C1}" xr6:coauthVersionLast="47" xr6:coauthVersionMax="47" xr10:uidLastSave="{00000000-0000-0000-0000-000000000000}"/>
  <bookViews>
    <workbookView xWindow="-108" yWindow="-108" windowWidth="23256" windowHeight="12456" xr2:uid="{2CB300C3-26AA-D64D-943F-4FB2A18CFDE7}"/>
  </bookViews>
  <sheets>
    <sheet name="Instructions" sheetId="28" r:id="rId1"/>
    <sheet name="Rubrics 1.A &amp; 1.B" sheetId="15" r:id="rId2"/>
    <sheet name="Schoolwide Summary 1.A" sheetId="9" r:id="rId3"/>
    <sheet name="Schoolwide Summary 1.B" sheetId="14" r:id="rId4"/>
    <sheet name="State Accountability-CSD enters" sheetId="27" r:id="rId5"/>
    <sheet name="Formulas and Results" sheetId="8" r:id="rId6"/>
    <sheet name="BOY to MOY-Math" sheetId="1" r:id="rId7"/>
    <sheet name="MOY to EOY-Math" sheetId="10" r:id="rId8"/>
    <sheet name="BOY to EOY-Math" sheetId="11" r:id="rId9"/>
    <sheet name="BOY to MOY-Reading" sheetId="22" r:id="rId10"/>
    <sheet name="MOY to EOY-Reading" sheetId="23" r:id="rId11"/>
    <sheet name="BOY to EOY-Reading" sheetId="24" r:id="rId12"/>
    <sheet name="Exclusions and Anomalies" sheetId="26" r:id="rId13"/>
  </sheets>
  <definedNames>
    <definedName name="_xlnm._FilterDatabase" localSheetId="12" hidden="1">'Exclusions and Anomalies'!$A$1:$M$514</definedName>
    <definedName name="_xlnm._FilterDatabase" localSheetId="5" hidden="1">'Formulas and Results'!$A$2:$AI$147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21" i="27" l="1"/>
  <c r="D21" i="27"/>
  <c r="G20" i="27"/>
  <c r="D20" i="27"/>
  <c r="G19" i="27"/>
  <c r="D19" i="27"/>
  <c r="G18" i="27"/>
  <c r="D18" i="27"/>
  <c r="H14" i="27"/>
  <c r="G14" i="27"/>
  <c r="H13" i="27"/>
  <c r="G13" i="27"/>
  <c r="H12" i="27"/>
  <c r="G12" i="27"/>
  <c r="H11" i="27"/>
  <c r="G11" i="27"/>
  <c r="H10" i="27"/>
  <c r="G10" i="27"/>
  <c r="H9" i="27"/>
  <c r="G9" i="27"/>
  <c r="H8" i="27"/>
  <c r="G8" i="27"/>
  <c r="H7" i="27"/>
  <c r="G7" i="27"/>
  <c r="H6" i="27"/>
  <c r="G6" i="27"/>
  <c r="H5" i="27"/>
  <c r="G5" i="27"/>
  <c r="H20" i="27" l="1"/>
  <c r="H21" i="27"/>
  <c r="H19" i="27"/>
  <c r="E20" i="27"/>
  <c r="E19" i="27"/>
  <c r="E21" i="27"/>
  <c r="J20" i="27" l="1"/>
  <c r="J21" i="27"/>
  <c r="J19" i="27"/>
  <c r="AD4" i="8"/>
  <c r="AD5" i="8"/>
  <c r="AD6" i="8"/>
  <c r="AD7" i="8"/>
  <c r="AD8" i="8"/>
  <c r="AD9" i="8"/>
  <c r="AD10" i="8"/>
  <c r="AD11" i="8"/>
  <c r="AD12" i="8"/>
  <c r="AD13" i="8"/>
  <c r="AD14" i="8"/>
  <c r="AD15" i="8"/>
  <c r="AD16" i="8"/>
  <c r="AD17" i="8"/>
  <c r="AD18" i="8"/>
  <c r="AD19" i="8"/>
  <c r="AD20" i="8"/>
  <c r="AD21" i="8"/>
  <c r="AD22" i="8"/>
  <c r="AD23" i="8"/>
  <c r="AD24" i="8"/>
  <c r="AD25" i="8"/>
  <c r="AD26" i="8"/>
  <c r="AD27" i="8"/>
  <c r="AD28" i="8"/>
  <c r="AD29" i="8"/>
  <c r="AD30" i="8"/>
  <c r="AD31" i="8"/>
  <c r="AD32" i="8"/>
  <c r="AD33" i="8"/>
  <c r="AD34" i="8"/>
  <c r="AD35" i="8"/>
  <c r="AD36" i="8"/>
  <c r="AD37" i="8"/>
  <c r="AD38" i="8"/>
  <c r="AD39" i="8"/>
  <c r="AD40" i="8"/>
  <c r="AD41" i="8"/>
  <c r="AD42" i="8"/>
  <c r="AD43" i="8"/>
  <c r="AD44" i="8"/>
  <c r="AD45" i="8"/>
  <c r="AD46" i="8"/>
  <c r="AD47" i="8"/>
  <c r="AD48" i="8"/>
  <c r="AD49" i="8"/>
  <c r="AD50" i="8"/>
  <c r="AD51" i="8"/>
  <c r="AD52" i="8"/>
  <c r="AD53" i="8"/>
  <c r="AD54" i="8"/>
  <c r="AD55" i="8"/>
  <c r="AD56" i="8"/>
  <c r="AD57" i="8"/>
  <c r="AD58" i="8"/>
  <c r="AD59" i="8"/>
  <c r="AD60" i="8"/>
  <c r="AD61" i="8"/>
  <c r="AD62" i="8"/>
  <c r="AD63" i="8"/>
  <c r="AD64" i="8"/>
  <c r="AD65" i="8"/>
  <c r="AD66" i="8"/>
  <c r="AD67" i="8"/>
  <c r="AD68" i="8"/>
  <c r="AD69" i="8"/>
  <c r="AD70" i="8"/>
  <c r="AD71" i="8"/>
  <c r="AD72" i="8"/>
  <c r="AD73" i="8"/>
  <c r="AD74" i="8"/>
  <c r="AD75" i="8"/>
  <c r="AD76" i="8"/>
  <c r="AD77" i="8"/>
  <c r="AD78" i="8"/>
  <c r="AD79" i="8"/>
  <c r="AD80" i="8"/>
  <c r="AD81" i="8"/>
  <c r="AD82" i="8"/>
  <c r="AD83" i="8"/>
  <c r="AD84" i="8"/>
  <c r="AD85" i="8"/>
  <c r="AD86" i="8"/>
  <c r="AD87" i="8"/>
  <c r="AD88" i="8"/>
  <c r="AD89" i="8"/>
  <c r="AD90" i="8"/>
  <c r="AD91" i="8"/>
  <c r="AD92" i="8"/>
  <c r="AD93" i="8"/>
  <c r="AD94" i="8"/>
  <c r="AD95" i="8"/>
  <c r="AD96" i="8"/>
  <c r="AD97" i="8"/>
  <c r="AD98" i="8"/>
  <c r="AD99" i="8"/>
  <c r="AD100" i="8"/>
  <c r="AD101" i="8"/>
  <c r="AD102" i="8"/>
  <c r="AD103" i="8"/>
  <c r="AD104" i="8"/>
  <c r="AD105" i="8"/>
  <c r="AD106" i="8"/>
  <c r="AD107" i="8"/>
  <c r="AD108" i="8"/>
  <c r="AD109" i="8"/>
  <c r="AD110" i="8"/>
  <c r="AD111" i="8"/>
  <c r="AD112" i="8"/>
  <c r="AD113" i="8"/>
  <c r="AD114" i="8"/>
  <c r="AD115" i="8"/>
  <c r="AD116" i="8"/>
  <c r="AD117" i="8"/>
  <c r="AD118" i="8"/>
  <c r="AD119" i="8"/>
  <c r="AD120" i="8"/>
  <c r="AD121" i="8"/>
  <c r="AD122" i="8"/>
  <c r="AD123" i="8"/>
  <c r="AD124" i="8"/>
  <c r="AD125" i="8"/>
  <c r="AD126" i="8"/>
  <c r="AD127" i="8"/>
  <c r="AD128" i="8"/>
  <c r="AD129" i="8"/>
  <c r="AD130" i="8"/>
  <c r="AD131" i="8"/>
  <c r="AD132" i="8"/>
  <c r="AD133" i="8"/>
  <c r="AD134" i="8"/>
  <c r="AD135" i="8"/>
  <c r="AD136" i="8"/>
  <c r="AD137" i="8"/>
  <c r="AD138" i="8"/>
  <c r="AD139" i="8"/>
  <c r="AD140" i="8"/>
  <c r="AD141" i="8"/>
  <c r="AD142" i="8"/>
  <c r="AD143" i="8"/>
  <c r="AD144" i="8"/>
  <c r="AD145" i="8"/>
  <c r="AD146" i="8"/>
  <c r="AD147" i="8"/>
  <c r="AD148" i="8"/>
  <c r="AD149" i="8"/>
  <c r="AD150" i="8"/>
  <c r="AD151" i="8"/>
  <c r="AD152" i="8"/>
  <c r="AD153" i="8"/>
  <c r="AD154" i="8"/>
  <c r="AD155" i="8"/>
  <c r="AD156" i="8"/>
  <c r="AD157" i="8"/>
  <c r="AD158" i="8"/>
  <c r="AD159" i="8"/>
  <c r="AD160" i="8"/>
  <c r="AD161" i="8"/>
  <c r="AD162" i="8"/>
  <c r="AD163" i="8"/>
  <c r="AD164" i="8"/>
  <c r="AD165" i="8"/>
  <c r="AD166" i="8"/>
  <c r="AD167" i="8"/>
  <c r="AD168" i="8"/>
  <c r="AD169" i="8"/>
  <c r="AD170" i="8"/>
  <c r="AD171" i="8"/>
  <c r="AD172" i="8"/>
  <c r="AD173" i="8"/>
  <c r="AD174" i="8"/>
  <c r="AD175" i="8"/>
  <c r="AD176" i="8"/>
  <c r="AD177" i="8"/>
  <c r="AD178" i="8"/>
  <c r="AD179" i="8"/>
  <c r="AD180" i="8"/>
  <c r="AD181" i="8"/>
  <c r="AD182" i="8"/>
  <c r="AD183" i="8"/>
  <c r="AD184" i="8"/>
  <c r="AD185" i="8"/>
  <c r="AD186" i="8"/>
  <c r="AD187" i="8"/>
  <c r="AD188" i="8"/>
  <c r="AD189" i="8"/>
  <c r="AD190" i="8"/>
  <c r="AD191" i="8"/>
  <c r="AD192" i="8"/>
  <c r="AD193" i="8"/>
  <c r="AD194" i="8"/>
  <c r="AD195" i="8"/>
  <c r="AD196" i="8"/>
  <c r="AD197" i="8"/>
  <c r="AD198" i="8"/>
  <c r="AD199" i="8"/>
  <c r="AD200" i="8"/>
  <c r="AD201" i="8"/>
  <c r="AD202" i="8"/>
  <c r="AD203" i="8"/>
  <c r="AD204" i="8"/>
  <c r="AD205" i="8"/>
  <c r="AD206" i="8"/>
  <c r="AD207" i="8"/>
  <c r="AD208" i="8"/>
  <c r="AD209" i="8"/>
  <c r="AD210" i="8"/>
  <c r="AD211" i="8"/>
  <c r="AD212" i="8"/>
  <c r="AD213" i="8"/>
  <c r="AD214" i="8"/>
  <c r="AD215" i="8"/>
  <c r="AD216" i="8"/>
  <c r="AD217" i="8"/>
  <c r="AD218" i="8"/>
  <c r="AD219" i="8"/>
  <c r="AD220" i="8"/>
  <c r="AD221" i="8"/>
  <c r="AD222" i="8"/>
  <c r="AD223" i="8"/>
  <c r="AD224" i="8"/>
  <c r="AD225" i="8"/>
  <c r="AD226" i="8"/>
  <c r="AD227" i="8"/>
  <c r="AD228" i="8"/>
  <c r="AD229" i="8"/>
  <c r="AD230" i="8"/>
  <c r="AD231" i="8"/>
  <c r="AD232" i="8"/>
  <c r="AD233" i="8"/>
  <c r="AD234" i="8"/>
  <c r="AD235" i="8"/>
  <c r="AD236" i="8"/>
  <c r="AD237" i="8"/>
  <c r="AD238" i="8"/>
  <c r="AD239" i="8"/>
  <c r="AD240" i="8"/>
  <c r="AD241" i="8"/>
  <c r="AD242" i="8"/>
  <c r="AD243" i="8"/>
  <c r="AD244" i="8"/>
  <c r="AD245" i="8"/>
  <c r="AD246" i="8"/>
  <c r="AD247" i="8"/>
  <c r="AD248" i="8"/>
  <c r="AD249" i="8"/>
  <c r="AD250" i="8"/>
  <c r="AD251" i="8"/>
  <c r="AD252" i="8"/>
  <c r="AD253" i="8"/>
  <c r="AD254" i="8"/>
  <c r="AD255" i="8"/>
  <c r="AD256" i="8"/>
  <c r="AD257" i="8"/>
  <c r="AD258" i="8"/>
  <c r="AD259" i="8"/>
  <c r="AD260" i="8"/>
  <c r="AD261" i="8"/>
  <c r="AD262" i="8"/>
  <c r="AD263" i="8"/>
  <c r="AD264" i="8"/>
  <c r="AD265" i="8"/>
  <c r="AD266" i="8"/>
  <c r="AD267" i="8"/>
  <c r="AD268" i="8"/>
  <c r="AD269" i="8"/>
  <c r="AD270" i="8"/>
  <c r="AD271" i="8"/>
  <c r="AD272" i="8"/>
  <c r="AD273" i="8"/>
  <c r="AD274" i="8"/>
  <c r="AD275" i="8"/>
  <c r="AD276" i="8"/>
  <c r="AD277" i="8"/>
  <c r="AD278" i="8"/>
  <c r="AD279" i="8"/>
  <c r="AD280" i="8"/>
  <c r="AD281" i="8"/>
  <c r="AD282" i="8"/>
  <c r="AD283" i="8"/>
  <c r="AD284" i="8"/>
  <c r="AD285" i="8"/>
  <c r="AD286" i="8"/>
  <c r="AD287" i="8"/>
  <c r="AD288" i="8"/>
  <c r="AD289" i="8"/>
  <c r="AD290" i="8"/>
  <c r="AD291" i="8"/>
  <c r="AD292" i="8"/>
  <c r="AD293" i="8"/>
  <c r="AD294" i="8"/>
  <c r="AD295" i="8"/>
  <c r="AD296" i="8"/>
  <c r="AD297" i="8"/>
  <c r="AD298" i="8"/>
  <c r="AD299" i="8"/>
  <c r="AD300" i="8"/>
  <c r="AD301" i="8"/>
  <c r="AD302" i="8"/>
  <c r="AD303" i="8"/>
  <c r="AD304" i="8"/>
  <c r="AD305" i="8"/>
  <c r="AD306" i="8"/>
  <c r="AD307" i="8"/>
  <c r="AD308" i="8"/>
  <c r="AD309" i="8"/>
  <c r="AD310" i="8"/>
  <c r="AD311" i="8"/>
  <c r="AD312" i="8"/>
  <c r="AD313" i="8"/>
  <c r="AD314" i="8"/>
  <c r="AD315" i="8"/>
  <c r="AD316" i="8"/>
  <c r="AD317" i="8"/>
  <c r="AD318" i="8"/>
  <c r="AD319" i="8"/>
  <c r="AD320" i="8"/>
  <c r="AD321" i="8"/>
  <c r="AD322" i="8"/>
  <c r="AD323" i="8"/>
  <c r="AD324" i="8"/>
  <c r="AD325" i="8"/>
  <c r="AD326" i="8"/>
  <c r="AD327" i="8"/>
  <c r="AD328" i="8"/>
  <c r="AD329" i="8"/>
  <c r="AD330" i="8"/>
  <c r="AD331" i="8"/>
  <c r="AD332" i="8"/>
  <c r="AD333" i="8"/>
  <c r="AD334" i="8"/>
  <c r="AD335" i="8"/>
  <c r="AD336" i="8"/>
  <c r="AD337" i="8"/>
  <c r="AD338" i="8"/>
  <c r="AD339" i="8"/>
  <c r="AD340" i="8"/>
  <c r="AD341" i="8"/>
  <c r="AD342" i="8"/>
  <c r="AD343" i="8"/>
  <c r="AD344" i="8"/>
  <c r="AD345" i="8"/>
  <c r="AD346" i="8"/>
  <c r="AD347" i="8"/>
  <c r="AD348" i="8"/>
  <c r="AD349" i="8"/>
  <c r="AD350" i="8"/>
  <c r="AD351" i="8"/>
  <c r="AD352" i="8"/>
  <c r="AD353" i="8"/>
  <c r="AD354" i="8"/>
  <c r="AD355" i="8"/>
  <c r="AD356" i="8"/>
  <c r="AD357" i="8"/>
  <c r="AD358" i="8"/>
  <c r="AD359" i="8"/>
  <c r="AD360" i="8"/>
  <c r="AD361" i="8"/>
  <c r="AD362" i="8"/>
  <c r="AD363" i="8"/>
  <c r="AD364" i="8"/>
  <c r="AD365" i="8"/>
  <c r="AD366" i="8"/>
  <c r="AD367" i="8"/>
  <c r="AD368" i="8"/>
  <c r="AD369" i="8"/>
  <c r="AD370" i="8"/>
  <c r="AD371" i="8"/>
  <c r="AD372" i="8"/>
  <c r="AD373" i="8"/>
  <c r="AD374" i="8"/>
  <c r="AD375" i="8"/>
  <c r="AD376" i="8"/>
  <c r="AD377" i="8"/>
  <c r="AD378" i="8"/>
  <c r="AD379" i="8"/>
  <c r="AD380" i="8"/>
  <c r="AD381" i="8"/>
  <c r="AD382" i="8"/>
  <c r="AD383" i="8"/>
  <c r="AD384" i="8"/>
  <c r="AD385" i="8"/>
  <c r="AD386" i="8"/>
  <c r="AD387" i="8"/>
  <c r="AD388" i="8"/>
  <c r="AD389" i="8"/>
  <c r="AD390" i="8"/>
  <c r="AD391" i="8"/>
  <c r="AD392" i="8"/>
  <c r="AD393" i="8"/>
  <c r="AD394" i="8"/>
  <c r="AD395" i="8"/>
  <c r="AD396" i="8"/>
  <c r="AD397" i="8"/>
  <c r="AD398" i="8"/>
  <c r="AD399" i="8"/>
  <c r="AD400" i="8"/>
  <c r="AD401" i="8"/>
  <c r="AD402" i="8"/>
  <c r="AD3" i="8"/>
  <c r="AC4" i="8"/>
  <c r="AC5" i="8"/>
  <c r="AC6" i="8"/>
  <c r="AC7" i="8"/>
  <c r="AC8" i="8"/>
  <c r="AC9" i="8"/>
  <c r="AC10" i="8"/>
  <c r="AC11" i="8"/>
  <c r="AC12" i="8"/>
  <c r="AC13" i="8"/>
  <c r="AC14" i="8"/>
  <c r="AC15" i="8"/>
  <c r="AC16" i="8"/>
  <c r="AC17" i="8"/>
  <c r="AC18" i="8"/>
  <c r="AC19" i="8"/>
  <c r="AC20" i="8"/>
  <c r="AC21" i="8"/>
  <c r="AC22" i="8"/>
  <c r="AC23" i="8"/>
  <c r="AC24" i="8"/>
  <c r="AC25" i="8"/>
  <c r="AC26" i="8"/>
  <c r="AC27" i="8"/>
  <c r="AC28" i="8"/>
  <c r="AC29" i="8"/>
  <c r="AC30" i="8"/>
  <c r="AC31" i="8"/>
  <c r="AC32" i="8"/>
  <c r="AC33" i="8"/>
  <c r="AC34" i="8"/>
  <c r="AC35" i="8"/>
  <c r="AC36" i="8"/>
  <c r="AC37" i="8"/>
  <c r="AC38" i="8"/>
  <c r="AC39" i="8"/>
  <c r="AC40" i="8"/>
  <c r="AC41" i="8"/>
  <c r="AC42" i="8"/>
  <c r="AC43" i="8"/>
  <c r="AC44" i="8"/>
  <c r="AC45" i="8"/>
  <c r="AC46" i="8"/>
  <c r="AC47" i="8"/>
  <c r="AC48" i="8"/>
  <c r="AC49" i="8"/>
  <c r="AC50" i="8"/>
  <c r="AC51" i="8"/>
  <c r="AC52" i="8"/>
  <c r="AC53" i="8"/>
  <c r="AC54" i="8"/>
  <c r="AC55" i="8"/>
  <c r="AC56" i="8"/>
  <c r="AC57" i="8"/>
  <c r="AC58" i="8"/>
  <c r="AC59" i="8"/>
  <c r="AC60" i="8"/>
  <c r="AC61" i="8"/>
  <c r="AC62" i="8"/>
  <c r="AC63" i="8"/>
  <c r="AC64" i="8"/>
  <c r="AC65" i="8"/>
  <c r="AC66" i="8"/>
  <c r="AC67" i="8"/>
  <c r="AC68" i="8"/>
  <c r="AC69" i="8"/>
  <c r="AC70" i="8"/>
  <c r="AC71" i="8"/>
  <c r="AC72" i="8"/>
  <c r="AC73" i="8"/>
  <c r="AC74" i="8"/>
  <c r="AC75" i="8"/>
  <c r="AC76" i="8"/>
  <c r="AC77" i="8"/>
  <c r="AC78" i="8"/>
  <c r="AC79" i="8"/>
  <c r="AC80" i="8"/>
  <c r="AC81" i="8"/>
  <c r="AC82" i="8"/>
  <c r="AC83" i="8"/>
  <c r="AC84" i="8"/>
  <c r="AC85" i="8"/>
  <c r="AC86" i="8"/>
  <c r="AC87" i="8"/>
  <c r="AC88" i="8"/>
  <c r="AC89" i="8"/>
  <c r="AC90" i="8"/>
  <c r="AC91" i="8"/>
  <c r="AC92" i="8"/>
  <c r="AC93" i="8"/>
  <c r="AC94" i="8"/>
  <c r="AC95" i="8"/>
  <c r="AC96" i="8"/>
  <c r="AC97" i="8"/>
  <c r="AC98" i="8"/>
  <c r="AC99" i="8"/>
  <c r="AC100" i="8"/>
  <c r="AC101" i="8"/>
  <c r="AC102" i="8"/>
  <c r="AC103" i="8"/>
  <c r="AC104" i="8"/>
  <c r="AC105" i="8"/>
  <c r="AC106" i="8"/>
  <c r="AC107" i="8"/>
  <c r="AC108" i="8"/>
  <c r="AC109" i="8"/>
  <c r="AC110" i="8"/>
  <c r="AC111" i="8"/>
  <c r="AC112" i="8"/>
  <c r="AC113" i="8"/>
  <c r="AC114" i="8"/>
  <c r="AC115" i="8"/>
  <c r="AC116" i="8"/>
  <c r="AC117" i="8"/>
  <c r="AC118" i="8"/>
  <c r="AC119" i="8"/>
  <c r="AC120" i="8"/>
  <c r="AC121" i="8"/>
  <c r="AC122" i="8"/>
  <c r="AC123" i="8"/>
  <c r="AC124" i="8"/>
  <c r="AC125" i="8"/>
  <c r="AC126" i="8"/>
  <c r="AC127" i="8"/>
  <c r="AC128" i="8"/>
  <c r="AC129" i="8"/>
  <c r="AC130" i="8"/>
  <c r="AC131" i="8"/>
  <c r="AC132" i="8"/>
  <c r="AC133" i="8"/>
  <c r="AC134" i="8"/>
  <c r="AC135" i="8"/>
  <c r="AC136" i="8"/>
  <c r="AC137" i="8"/>
  <c r="AC138" i="8"/>
  <c r="AC139" i="8"/>
  <c r="AC140" i="8"/>
  <c r="AC141" i="8"/>
  <c r="AC142" i="8"/>
  <c r="AC143" i="8"/>
  <c r="AC144" i="8"/>
  <c r="AC145" i="8"/>
  <c r="AC146" i="8"/>
  <c r="AC147" i="8"/>
  <c r="AC148" i="8"/>
  <c r="AC149" i="8"/>
  <c r="AC150" i="8"/>
  <c r="AC151" i="8"/>
  <c r="AC152" i="8"/>
  <c r="AC153" i="8"/>
  <c r="AC154" i="8"/>
  <c r="AC155" i="8"/>
  <c r="AC156" i="8"/>
  <c r="AC157" i="8"/>
  <c r="AC158" i="8"/>
  <c r="AC159" i="8"/>
  <c r="AC160" i="8"/>
  <c r="AC161" i="8"/>
  <c r="AC162" i="8"/>
  <c r="AC163" i="8"/>
  <c r="AC164" i="8"/>
  <c r="AC165" i="8"/>
  <c r="AC166" i="8"/>
  <c r="AC167" i="8"/>
  <c r="AC168" i="8"/>
  <c r="AC169" i="8"/>
  <c r="AC170" i="8"/>
  <c r="AC171" i="8"/>
  <c r="AC172" i="8"/>
  <c r="AC173" i="8"/>
  <c r="AC174" i="8"/>
  <c r="AC175" i="8"/>
  <c r="AC176" i="8"/>
  <c r="AC177" i="8"/>
  <c r="AC178" i="8"/>
  <c r="AC179" i="8"/>
  <c r="AC180" i="8"/>
  <c r="AC181" i="8"/>
  <c r="AC182" i="8"/>
  <c r="AC183" i="8"/>
  <c r="AC184" i="8"/>
  <c r="AC185" i="8"/>
  <c r="AC186" i="8"/>
  <c r="AC187" i="8"/>
  <c r="AC188" i="8"/>
  <c r="AC189" i="8"/>
  <c r="AC190" i="8"/>
  <c r="AC191" i="8"/>
  <c r="AC192" i="8"/>
  <c r="AC193" i="8"/>
  <c r="AC194" i="8"/>
  <c r="AC195" i="8"/>
  <c r="AC196" i="8"/>
  <c r="AC197" i="8"/>
  <c r="AC198" i="8"/>
  <c r="AC199" i="8"/>
  <c r="AC200" i="8"/>
  <c r="AC201" i="8"/>
  <c r="AC202" i="8"/>
  <c r="AC203" i="8"/>
  <c r="AC204" i="8"/>
  <c r="AC205" i="8"/>
  <c r="AC206" i="8"/>
  <c r="AC207" i="8"/>
  <c r="AC208" i="8"/>
  <c r="AC209" i="8"/>
  <c r="AC210" i="8"/>
  <c r="AC211" i="8"/>
  <c r="AC212" i="8"/>
  <c r="AC213" i="8"/>
  <c r="AC214" i="8"/>
  <c r="AC215" i="8"/>
  <c r="AC216" i="8"/>
  <c r="AC217" i="8"/>
  <c r="AC218" i="8"/>
  <c r="AC219" i="8"/>
  <c r="AC220" i="8"/>
  <c r="AC221" i="8"/>
  <c r="AC222" i="8"/>
  <c r="AC223" i="8"/>
  <c r="AC224" i="8"/>
  <c r="AC225" i="8"/>
  <c r="AC226" i="8"/>
  <c r="AC227" i="8"/>
  <c r="AC228" i="8"/>
  <c r="AC229" i="8"/>
  <c r="AC230" i="8"/>
  <c r="AC231" i="8"/>
  <c r="AC232" i="8"/>
  <c r="AC233" i="8"/>
  <c r="AC234" i="8"/>
  <c r="AC235" i="8"/>
  <c r="AC236" i="8"/>
  <c r="AC237" i="8"/>
  <c r="AC238" i="8"/>
  <c r="AC239" i="8"/>
  <c r="AC240" i="8"/>
  <c r="AC241" i="8"/>
  <c r="AC242" i="8"/>
  <c r="AC243" i="8"/>
  <c r="AC244" i="8"/>
  <c r="AC245" i="8"/>
  <c r="AC246" i="8"/>
  <c r="AC247" i="8"/>
  <c r="AC248" i="8"/>
  <c r="AC249" i="8"/>
  <c r="AC250" i="8"/>
  <c r="AC251" i="8"/>
  <c r="AC252" i="8"/>
  <c r="AC253" i="8"/>
  <c r="AC254" i="8"/>
  <c r="AC255" i="8"/>
  <c r="AC256" i="8"/>
  <c r="AC257" i="8"/>
  <c r="AC258" i="8"/>
  <c r="AC259" i="8"/>
  <c r="AC260" i="8"/>
  <c r="AC261" i="8"/>
  <c r="AC262" i="8"/>
  <c r="AC263" i="8"/>
  <c r="AC264" i="8"/>
  <c r="AC265" i="8"/>
  <c r="AC266" i="8"/>
  <c r="AC267" i="8"/>
  <c r="AC268" i="8"/>
  <c r="AC269" i="8"/>
  <c r="AC270" i="8"/>
  <c r="AC271" i="8"/>
  <c r="AC272" i="8"/>
  <c r="AC273" i="8"/>
  <c r="AC274" i="8"/>
  <c r="AC275" i="8"/>
  <c r="AC276" i="8"/>
  <c r="AC277" i="8"/>
  <c r="AC278" i="8"/>
  <c r="AC279" i="8"/>
  <c r="AC280" i="8"/>
  <c r="AC281" i="8"/>
  <c r="AC282" i="8"/>
  <c r="AC283" i="8"/>
  <c r="AC284" i="8"/>
  <c r="AC285" i="8"/>
  <c r="AC286" i="8"/>
  <c r="AC287" i="8"/>
  <c r="AC288" i="8"/>
  <c r="AC289" i="8"/>
  <c r="AC290" i="8"/>
  <c r="AC291" i="8"/>
  <c r="AC292" i="8"/>
  <c r="AC293" i="8"/>
  <c r="AC294" i="8"/>
  <c r="AC295" i="8"/>
  <c r="AC296" i="8"/>
  <c r="AC297" i="8"/>
  <c r="AC298" i="8"/>
  <c r="AC299" i="8"/>
  <c r="AC300" i="8"/>
  <c r="AC301" i="8"/>
  <c r="AC302" i="8"/>
  <c r="AC303" i="8"/>
  <c r="AC304" i="8"/>
  <c r="AC305" i="8"/>
  <c r="AC306" i="8"/>
  <c r="AC307" i="8"/>
  <c r="AC308" i="8"/>
  <c r="AC309" i="8"/>
  <c r="AC310" i="8"/>
  <c r="AC311" i="8"/>
  <c r="AC312" i="8"/>
  <c r="AC313" i="8"/>
  <c r="AC314" i="8"/>
  <c r="AC315" i="8"/>
  <c r="AC316" i="8"/>
  <c r="AC317" i="8"/>
  <c r="AC318" i="8"/>
  <c r="AC319" i="8"/>
  <c r="AC320" i="8"/>
  <c r="AC321" i="8"/>
  <c r="AC322" i="8"/>
  <c r="AC323" i="8"/>
  <c r="AC324" i="8"/>
  <c r="AC325" i="8"/>
  <c r="AC326" i="8"/>
  <c r="AC327" i="8"/>
  <c r="AC328" i="8"/>
  <c r="AC329" i="8"/>
  <c r="AC330" i="8"/>
  <c r="AC331" i="8"/>
  <c r="AC332" i="8"/>
  <c r="AC333" i="8"/>
  <c r="AC334" i="8"/>
  <c r="AC335" i="8"/>
  <c r="AC336" i="8"/>
  <c r="AC337" i="8"/>
  <c r="AC338" i="8"/>
  <c r="AC339" i="8"/>
  <c r="AC340" i="8"/>
  <c r="AC341" i="8"/>
  <c r="AC342" i="8"/>
  <c r="AC343" i="8"/>
  <c r="AC344" i="8"/>
  <c r="AC345" i="8"/>
  <c r="AC346" i="8"/>
  <c r="AC347" i="8"/>
  <c r="AC348" i="8"/>
  <c r="AC349" i="8"/>
  <c r="AC350" i="8"/>
  <c r="AC351" i="8"/>
  <c r="AC352" i="8"/>
  <c r="AC353" i="8"/>
  <c r="AC354" i="8"/>
  <c r="AC355" i="8"/>
  <c r="AC356" i="8"/>
  <c r="AC357" i="8"/>
  <c r="AC358" i="8"/>
  <c r="AC359" i="8"/>
  <c r="AC360" i="8"/>
  <c r="AC361" i="8"/>
  <c r="AC362" i="8"/>
  <c r="AC363" i="8"/>
  <c r="AC364" i="8"/>
  <c r="AC365" i="8"/>
  <c r="AC366" i="8"/>
  <c r="AC367" i="8"/>
  <c r="AC368" i="8"/>
  <c r="AC369" i="8"/>
  <c r="AC370" i="8"/>
  <c r="AC371" i="8"/>
  <c r="AC372" i="8"/>
  <c r="AC373" i="8"/>
  <c r="AC374" i="8"/>
  <c r="AC375" i="8"/>
  <c r="AC376" i="8"/>
  <c r="AC377" i="8"/>
  <c r="AC378" i="8"/>
  <c r="AC379" i="8"/>
  <c r="AC380" i="8"/>
  <c r="AC381" i="8"/>
  <c r="AC382" i="8"/>
  <c r="AC383" i="8"/>
  <c r="AC384" i="8"/>
  <c r="AC385" i="8"/>
  <c r="AC386" i="8"/>
  <c r="AC387" i="8"/>
  <c r="AC388" i="8"/>
  <c r="AC389" i="8"/>
  <c r="AC390" i="8"/>
  <c r="AC391" i="8"/>
  <c r="AC392" i="8"/>
  <c r="AC393" i="8"/>
  <c r="AC394" i="8"/>
  <c r="AC395" i="8"/>
  <c r="AC396" i="8"/>
  <c r="AC397" i="8"/>
  <c r="AC398" i="8"/>
  <c r="AC399" i="8"/>
  <c r="AC400" i="8"/>
  <c r="AC401" i="8"/>
  <c r="AC402" i="8"/>
  <c r="AC3" i="8"/>
  <c r="AB4" i="8"/>
  <c r="AG4" i="8" s="1" a="1"/>
  <c r="AG4" i="8" s="1"/>
  <c r="AB5" i="8"/>
  <c r="AG5" i="8" s="1" a="1"/>
  <c r="AG5" i="8" s="1"/>
  <c r="AB6" i="8"/>
  <c r="AG6" i="8" s="1" a="1"/>
  <c r="AG6" i="8" s="1"/>
  <c r="AB7" i="8"/>
  <c r="AG7" i="8" s="1" a="1"/>
  <c r="AG7" i="8" s="1"/>
  <c r="AB8" i="8"/>
  <c r="AG8" i="8" s="1" a="1"/>
  <c r="AG8" i="8" s="1"/>
  <c r="AB9" i="8"/>
  <c r="AG9" i="8" s="1" a="1"/>
  <c r="AG9" i="8" s="1"/>
  <c r="AB10" i="8"/>
  <c r="AG10" i="8" s="1" a="1"/>
  <c r="AG10" i="8" s="1"/>
  <c r="AB11" i="8"/>
  <c r="AG11" i="8" s="1" a="1"/>
  <c r="AG11" i="8" s="1"/>
  <c r="AB12" i="8"/>
  <c r="AG12" i="8" s="1" a="1"/>
  <c r="AG12" i="8" s="1"/>
  <c r="AB13" i="8"/>
  <c r="AG13" i="8" s="1" a="1"/>
  <c r="AG13" i="8" s="1"/>
  <c r="AB14" i="8"/>
  <c r="AG14" i="8" s="1" a="1"/>
  <c r="AG14" i="8" s="1"/>
  <c r="AB15" i="8"/>
  <c r="AG15" i="8" s="1" a="1"/>
  <c r="AG15" i="8" s="1"/>
  <c r="AB16" i="8"/>
  <c r="AG16" i="8" s="1" a="1"/>
  <c r="AG16" i="8" s="1"/>
  <c r="AB17" i="8"/>
  <c r="AG17" i="8" s="1" a="1"/>
  <c r="AG17" i="8" s="1"/>
  <c r="AB18" i="8"/>
  <c r="AG18" i="8" s="1" a="1"/>
  <c r="AG18" i="8" s="1"/>
  <c r="AB19" i="8"/>
  <c r="AG19" i="8" s="1" a="1"/>
  <c r="AG19" i="8" s="1"/>
  <c r="AB20" i="8"/>
  <c r="AG20" i="8" s="1" a="1"/>
  <c r="AG20" i="8" s="1"/>
  <c r="AB21" i="8"/>
  <c r="AG21" i="8" s="1" a="1"/>
  <c r="AG21" i="8" s="1"/>
  <c r="AB22" i="8"/>
  <c r="AG22" i="8" s="1" a="1"/>
  <c r="AG22" i="8" s="1"/>
  <c r="AB23" i="8"/>
  <c r="AG23" i="8" s="1" a="1"/>
  <c r="AG23" i="8" s="1"/>
  <c r="AB24" i="8"/>
  <c r="AG24" i="8" s="1" a="1"/>
  <c r="AG24" i="8" s="1"/>
  <c r="AB25" i="8"/>
  <c r="AG25" i="8" s="1" a="1"/>
  <c r="AG25" i="8" s="1"/>
  <c r="AB26" i="8"/>
  <c r="AG26" i="8" s="1" a="1"/>
  <c r="AG26" i="8" s="1"/>
  <c r="AB27" i="8"/>
  <c r="AG27" i="8" s="1" a="1"/>
  <c r="AG27" i="8" s="1"/>
  <c r="AB28" i="8"/>
  <c r="AG28" i="8" s="1" a="1"/>
  <c r="AG28" i="8" s="1"/>
  <c r="AB29" i="8"/>
  <c r="AG29" i="8" s="1" a="1"/>
  <c r="AG29" i="8" s="1"/>
  <c r="AB30" i="8"/>
  <c r="AG30" i="8" s="1" a="1"/>
  <c r="AG30" i="8" s="1"/>
  <c r="AB31" i="8"/>
  <c r="AG31" i="8" s="1" a="1"/>
  <c r="AG31" i="8" s="1"/>
  <c r="AB32" i="8"/>
  <c r="AG32" i="8" s="1" a="1"/>
  <c r="AG32" i="8" s="1"/>
  <c r="AB33" i="8"/>
  <c r="AG33" i="8" s="1" a="1"/>
  <c r="AG33" i="8" s="1"/>
  <c r="AB34" i="8"/>
  <c r="AG34" i="8" s="1" a="1"/>
  <c r="AG34" i="8" s="1"/>
  <c r="AB35" i="8"/>
  <c r="AG35" i="8" s="1" a="1"/>
  <c r="AG35" i="8" s="1"/>
  <c r="AB36" i="8"/>
  <c r="AG36" i="8" s="1" a="1"/>
  <c r="AG36" i="8" s="1"/>
  <c r="AB37" i="8"/>
  <c r="AG37" i="8" s="1" a="1"/>
  <c r="AG37" i="8" s="1"/>
  <c r="AB38" i="8"/>
  <c r="AG38" i="8" s="1" a="1"/>
  <c r="AG38" i="8" s="1"/>
  <c r="AB39" i="8"/>
  <c r="AG39" i="8" s="1" a="1"/>
  <c r="AG39" i="8" s="1"/>
  <c r="AB40" i="8"/>
  <c r="AG40" i="8" s="1" a="1"/>
  <c r="AG40" i="8" s="1"/>
  <c r="AB41" i="8"/>
  <c r="AG41" i="8" s="1" a="1"/>
  <c r="AG41" i="8" s="1"/>
  <c r="AB42" i="8"/>
  <c r="AG42" i="8" s="1" a="1"/>
  <c r="AG42" i="8" s="1"/>
  <c r="AB43" i="8"/>
  <c r="AG43" i="8" s="1" a="1"/>
  <c r="AG43" i="8" s="1"/>
  <c r="AB44" i="8"/>
  <c r="AG44" i="8" s="1" a="1"/>
  <c r="AG44" i="8" s="1"/>
  <c r="AB45" i="8"/>
  <c r="AG45" i="8" s="1" a="1"/>
  <c r="AG45" i="8" s="1"/>
  <c r="AB46" i="8"/>
  <c r="AG46" i="8" s="1" a="1"/>
  <c r="AG46" i="8" s="1"/>
  <c r="AB47" i="8"/>
  <c r="AG47" i="8" s="1" a="1"/>
  <c r="AG47" i="8" s="1"/>
  <c r="AB48" i="8"/>
  <c r="AG48" i="8" s="1" a="1"/>
  <c r="AG48" i="8" s="1"/>
  <c r="AB49" i="8"/>
  <c r="AG49" i="8" s="1" a="1"/>
  <c r="AG49" i="8" s="1"/>
  <c r="AB50" i="8"/>
  <c r="AG50" i="8" s="1" a="1"/>
  <c r="AG50" i="8" s="1"/>
  <c r="AB51" i="8"/>
  <c r="AG51" i="8" s="1" a="1"/>
  <c r="AG51" i="8" s="1"/>
  <c r="AB52" i="8"/>
  <c r="AG52" i="8" s="1" a="1"/>
  <c r="AG52" i="8" s="1"/>
  <c r="AB53" i="8"/>
  <c r="AG53" i="8" s="1" a="1"/>
  <c r="AG53" i="8" s="1"/>
  <c r="AB54" i="8"/>
  <c r="AG54" i="8" s="1" a="1"/>
  <c r="AG54" i="8" s="1"/>
  <c r="AB55" i="8"/>
  <c r="AG55" i="8" s="1" a="1"/>
  <c r="AG55" i="8" s="1"/>
  <c r="AB56" i="8"/>
  <c r="AG56" i="8" s="1" a="1"/>
  <c r="AG56" i="8" s="1"/>
  <c r="AB57" i="8"/>
  <c r="AG57" i="8" s="1" a="1"/>
  <c r="AG57" i="8" s="1"/>
  <c r="AB58" i="8"/>
  <c r="AG58" i="8" s="1" a="1"/>
  <c r="AG58" i="8" s="1"/>
  <c r="AB59" i="8"/>
  <c r="AG59" i="8" s="1" a="1"/>
  <c r="AG59" i="8" s="1"/>
  <c r="AB60" i="8"/>
  <c r="AG60" i="8" s="1" a="1"/>
  <c r="AG60" i="8" s="1"/>
  <c r="AB61" i="8"/>
  <c r="AG61" i="8" s="1" a="1"/>
  <c r="AG61" i="8" s="1"/>
  <c r="AB62" i="8"/>
  <c r="AG62" i="8" s="1" a="1"/>
  <c r="AG62" i="8" s="1"/>
  <c r="AB63" i="8"/>
  <c r="AG63" i="8" s="1" a="1"/>
  <c r="AG63" i="8" s="1"/>
  <c r="AB64" i="8"/>
  <c r="AG64" i="8" s="1" a="1"/>
  <c r="AG64" i="8" s="1"/>
  <c r="AB65" i="8"/>
  <c r="AG65" i="8" s="1" a="1"/>
  <c r="AG65" i="8" s="1"/>
  <c r="AB66" i="8"/>
  <c r="AG66" i="8" s="1" a="1"/>
  <c r="AG66" i="8" s="1"/>
  <c r="AB67" i="8"/>
  <c r="AG67" i="8" s="1" a="1"/>
  <c r="AG67" i="8" s="1"/>
  <c r="AB68" i="8"/>
  <c r="AG68" i="8" s="1" a="1"/>
  <c r="AG68" i="8" s="1"/>
  <c r="AB69" i="8"/>
  <c r="AG69" i="8" s="1" a="1"/>
  <c r="AG69" i="8" s="1"/>
  <c r="AB70" i="8"/>
  <c r="AG70" i="8" s="1" a="1"/>
  <c r="AG70" i="8" s="1"/>
  <c r="AB71" i="8"/>
  <c r="AG71" i="8" s="1" a="1"/>
  <c r="AG71" i="8" s="1"/>
  <c r="AB72" i="8"/>
  <c r="AG72" i="8" s="1" a="1"/>
  <c r="AG72" i="8" s="1"/>
  <c r="AB73" i="8"/>
  <c r="AG73" i="8" s="1" a="1"/>
  <c r="AG73" i="8" s="1"/>
  <c r="AB74" i="8"/>
  <c r="AG74" i="8" s="1" a="1"/>
  <c r="AG74" i="8" s="1"/>
  <c r="AB75" i="8"/>
  <c r="AG75" i="8" s="1" a="1"/>
  <c r="AG75" i="8" s="1"/>
  <c r="AB76" i="8"/>
  <c r="AG76" i="8" s="1" a="1"/>
  <c r="AG76" i="8" s="1"/>
  <c r="AB77" i="8"/>
  <c r="AG77" i="8" s="1" a="1"/>
  <c r="AG77" i="8" s="1"/>
  <c r="AB78" i="8"/>
  <c r="AB79" i="8"/>
  <c r="AG79" i="8" s="1" a="1"/>
  <c r="AG79" i="8" s="1"/>
  <c r="AB80" i="8"/>
  <c r="AG80" i="8" s="1" a="1"/>
  <c r="AG80" i="8" s="1"/>
  <c r="AB81" i="8"/>
  <c r="AG81" i="8" s="1" a="1"/>
  <c r="AG81" i="8" s="1"/>
  <c r="AB82" i="8"/>
  <c r="AG82" i="8" s="1" a="1"/>
  <c r="AG82" i="8" s="1"/>
  <c r="AB83" i="8"/>
  <c r="AG83" i="8" s="1" a="1"/>
  <c r="AG83" i="8" s="1"/>
  <c r="AB84" i="8"/>
  <c r="AG84" i="8" s="1" a="1"/>
  <c r="AG84" i="8" s="1"/>
  <c r="AB85" i="8"/>
  <c r="AG85" i="8" s="1" a="1"/>
  <c r="AG85" i="8" s="1"/>
  <c r="AB86" i="8"/>
  <c r="AG86" i="8" s="1" a="1"/>
  <c r="AG86" i="8" s="1"/>
  <c r="AB87" i="8"/>
  <c r="AG87" i="8" s="1" a="1"/>
  <c r="AG87" i="8" s="1"/>
  <c r="AB88" i="8"/>
  <c r="AG88" i="8" s="1" a="1"/>
  <c r="AG88" i="8" s="1"/>
  <c r="AB89" i="8"/>
  <c r="AG89" i="8" s="1" a="1"/>
  <c r="AG89" i="8" s="1"/>
  <c r="AB90" i="8"/>
  <c r="AG90" i="8" s="1" a="1"/>
  <c r="AG90" i="8" s="1"/>
  <c r="AB91" i="8"/>
  <c r="AG91" i="8" s="1" a="1"/>
  <c r="AG91" i="8" s="1"/>
  <c r="AB92" i="8"/>
  <c r="AG92" i="8" s="1" a="1"/>
  <c r="AG92" i="8" s="1"/>
  <c r="AB93" i="8"/>
  <c r="AG93" i="8" s="1" a="1"/>
  <c r="AG93" i="8" s="1"/>
  <c r="AB94" i="8"/>
  <c r="AG94" i="8" s="1" a="1"/>
  <c r="AG94" i="8" s="1"/>
  <c r="AB95" i="8"/>
  <c r="AG95" i="8" s="1" a="1"/>
  <c r="AG95" i="8" s="1"/>
  <c r="AB96" i="8"/>
  <c r="AG96" i="8" s="1" a="1"/>
  <c r="AG96" i="8" s="1"/>
  <c r="AB97" i="8"/>
  <c r="AG97" i="8" s="1" a="1"/>
  <c r="AG97" i="8" s="1"/>
  <c r="AB98" i="8"/>
  <c r="AG98" i="8" s="1" a="1"/>
  <c r="AG98" i="8" s="1"/>
  <c r="AB99" i="8"/>
  <c r="AG99" i="8" s="1" a="1"/>
  <c r="AG99" i="8" s="1"/>
  <c r="AB100" i="8"/>
  <c r="AG100" i="8" s="1" a="1"/>
  <c r="AG100" i="8" s="1"/>
  <c r="AB101" i="8"/>
  <c r="AG101" i="8" s="1" a="1"/>
  <c r="AG101" i="8" s="1"/>
  <c r="AB102" i="8"/>
  <c r="AG102" i="8" s="1" a="1"/>
  <c r="AG102" i="8" s="1"/>
  <c r="AB103" i="8"/>
  <c r="AG103" i="8" s="1" a="1"/>
  <c r="AG103" i="8" s="1"/>
  <c r="AB104" i="8"/>
  <c r="AG104" i="8" s="1" a="1"/>
  <c r="AG104" i="8" s="1"/>
  <c r="AB105" i="8"/>
  <c r="AG105" i="8" s="1" a="1"/>
  <c r="AG105" i="8" s="1"/>
  <c r="AB106" i="8"/>
  <c r="AG106" i="8" s="1" a="1"/>
  <c r="AG106" i="8" s="1"/>
  <c r="AB107" i="8"/>
  <c r="AG107" i="8" s="1" a="1"/>
  <c r="AG107" i="8" s="1"/>
  <c r="AB108" i="8"/>
  <c r="AG108" i="8" s="1" a="1"/>
  <c r="AG108" i="8" s="1"/>
  <c r="AB109" i="8"/>
  <c r="AG109" i="8" s="1" a="1"/>
  <c r="AG109" i="8" s="1"/>
  <c r="AB110" i="8"/>
  <c r="AG110" i="8" s="1" a="1"/>
  <c r="AG110" i="8" s="1"/>
  <c r="AB111" i="8"/>
  <c r="AG111" i="8" s="1" a="1"/>
  <c r="AG111" i="8" s="1"/>
  <c r="AB112" i="8"/>
  <c r="AG112" i="8" s="1" a="1"/>
  <c r="AG112" i="8" s="1"/>
  <c r="AB113" i="8"/>
  <c r="AG113" i="8" s="1" a="1"/>
  <c r="AG113" i="8" s="1"/>
  <c r="AB114" i="8"/>
  <c r="AG114" i="8" s="1" a="1"/>
  <c r="AG114" i="8" s="1"/>
  <c r="AB115" i="8"/>
  <c r="AG115" i="8" s="1" a="1"/>
  <c r="AG115" i="8" s="1"/>
  <c r="AB116" i="8"/>
  <c r="AG116" i="8" s="1" a="1"/>
  <c r="AG116" i="8" s="1"/>
  <c r="AB117" i="8"/>
  <c r="AG117" i="8" s="1" a="1"/>
  <c r="AG117" i="8" s="1"/>
  <c r="AB118" i="8"/>
  <c r="AG118" i="8" s="1" a="1"/>
  <c r="AG118" i="8" s="1"/>
  <c r="AB119" i="8"/>
  <c r="AG119" i="8" s="1" a="1"/>
  <c r="AG119" i="8" s="1"/>
  <c r="AB120" i="8"/>
  <c r="AG120" i="8" s="1" a="1"/>
  <c r="AG120" i="8" s="1"/>
  <c r="AB121" i="8"/>
  <c r="AG121" i="8" s="1" a="1"/>
  <c r="AG121" i="8" s="1"/>
  <c r="AB122" i="8"/>
  <c r="AG122" i="8" s="1" a="1"/>
  <c r="AG122" i="8" s="1"/>
  <c r="AB123" i="8"/>
  <c r="AG123" i="8" s="1" a="1"/>
  <c r="AG123" i="8" s="1"/>
  <c r="AB124" i="8"/>
  <c r="AG124" i="8" s="1" a="1"/>
  <c r="AG124" i="8" s="1"/>
  <c r="AB125" i="8"/>
  <c r="AG125" i="8" s="1" a="1"/>
  <c r="AG125" i="8" s="1"/>
  <c r="AB126" i="8"/>
  <c r="AG126" i="8" s="1" a="1"/>
  <c r="AG126" i="8" s="1"/>
  <c r="AB127" i="8"/>
  <c r="AG127" i="8" s="1" a="1"/>
  <c r="AG127" i="8" s="1"/>
  <c r="AB128" i="8"/>
  <c r="AG128" i="8" s="1" a="1"/>
  <c r="AG128" i="8" s="1"/>
  <c r="AB129" i="8"/>
  <c r="AG129" i="8" s="1" a="1"/>
  <c r="AG129" i="8" s="1"/>
  <c r="AB130" i="8"/>
  <c r="AG130" i="8" s="1" a="1"/>
  <c r="AG130" i="8" s="1"/>
  <c r="AB131" i="8"/>
  <c r="AG131" i="8" s="1" a="1"/>
  <c r="AG131" i="8" s="1"/>
  <c r="AB132" i="8"/>
  <c r="AG132" i="8" s="1" a="1"/>
  <c r="AG132" i="8" s="1"/>
  <c r="AB133" i="8"/>
  <c r="AG133" i="8" s="1" a="1"/>
  <c r="AG133" i="8" s="1"/>
  <c r="AB134" i="8"/>
  <c r="AG134" i="8" s="1" a="1"/>
  <c r="AG134" i="8" s="1"/>
  <c r="AB135" i="8"/>
  <c r="AG135" i="8" s="1" a="1"/>
  <c r="AG135" i="8" s="1"/>
  <c r="AB136" i="8"/>
  <c r="AG136" i="8" s="1" a="1"/>
  <c r="AG136" i="8" s="1"/>
  <c r="AB137" i="8"/>
  <c r="AG137" i="8" s="1" a="1"/>
  <c r="AG137" i="8" s="1"/>
  <c r="AB138" i="8"/>
  <c r="AG138" i="8" s="1" a="1"/>
  <c r="AG138" i="8" s="1"/>
  <c r="AB139" i="8"/>
  <c r="AG139" i="8" s="1" a="1"/>
  <c r="AG139" i="8" s="1"/>
  <c r="AB140" i="8"/>
  <c r="AG140" i="8" s="1" a="1"/>
  <c r="AG140" i="8" s="1"/>
  <c r="AB141" i="8"/>
  <c r="AG141" i="8" s="1" a="1"/>
  <c r="AG141" i="8" s="1"/>
  <c r="AB142" i="8"/>
  <c r="AG142" i="8" s="1" a="1"/>
  <c r="AG142" i="8" s="1"/>
  <c r="AB143" i="8"/>
  <c r="AG143" i="8" s="1" a="1"/>
  <c r="AG143" i="8" s="1"/>
  <c r="AB144" i="8"/>
  <c r="AG144" i="8" s="1" a="1"/>
  <c r="AG144" i="8" s="1"/>
  <c r="AB145" i="8"/>
  <c r="AG145" i="8" s="1" a="1"/>
  <c r="AG145" i="8" s="1"/>
  <c r="AB146" i="8"/>
  <c r="AG146" i="8" s="1" a="1"/>
  <c r="AG146" i="8" s="1"/>
  <c r="AB147" i="8"/>
  <c r="AG147" i="8" s="1" a="1"/>
  <c r="AG147" i="8" s="1"/>
  <c r="AB148" i="8"/>
  <c r="AG148" i="8" s="1" a="1"/>
  <c r="AG148" i="8" s="1"/>
  <c r="AB149" i="8"/>
  <c r="AG149" i="8" s="1" a="1"/>
  <c r="AG149" i="8" s="1"/>
  <c r="AB150" i="8"/>
  <c r="AG150" i="8" s="1" a="1"/>
  <c r="AG150" i="8" s="1"/>
  <c r="AB151" i="8"/>
  <c r="AG151" i="8" s="1" a="1"/>
  <c r="AG151" i="8" s="1"/>
  <c r="AB152" i="8"/>
  <c r="AG152" i="8" s="1" a="1"/>
  <c r="AG152" i="8" s="1"/>
  <c r="AB153" i="8"/>
  <c r="AG153" i="8" s="1" a="1"/>
  <c r="AG153" i="8" s="1"/>
  <c r="AB154" i="8"/>
  <c r="AG154" i="8" s="1" a="1"/>
  <c r="AG154" i="8" s="1"/>
  <c r="AB155" i="8"/>
  <c r="AG155" i="8" s="1" a="1"/>
  <c r="AG155" i="8" s="1"/>
  <c r="AB156" i="8"/>
  <c r="AG156" i="8" s="1" a="1"/>
  <c r="AG156" i="8" s="1"/>
  <c r="AB157" i="8"/>
  <c r="AG157" i="8" s="1" a="1"/>
  <c r="AG157" i="8" s="1"/>
  <c r="AB158" i="8"/>
  <c r="AG158" i="8" s="1" a="1"/>
  <c r="AG158" i="8" s="1"/>
  <c r="AB159" i="8"/>
  <c r="AG159" i="8" s="1" a="1"/>
  <c r="AG159" i="8" s="1"/>
  <c r="AB160" i="8"/>
  <c r="AG160" i="8" s="1" a="1"/>
  <c r="AG160" i="8" s="1"/>
  <c r="AB161" i="8"/>
  <c r="AG161" i="8" s="1" a="1"/>
  <c r="AG161" i="8" s="1"/>
  <c r="AB162" i="8"/>
  <c r="AG162" i="8" s="1" a="1"/>
  <c r="AG162" i="8" s="1"/>
  <c r="AB163" i="8"/>
  <c r="AG163" i="8" s="1" a="1"/>
  <c r="AG163" i="8" s="1"/>
  <c r="AB164" i="8"/>
  <c r="AG164" i="8" s="1" a="1"/>
  <c r="AG164" i="8" s="1"/>
  <c r="AB165" i="8"/>
  <c r="AG165" i="8" s="1" a="1"/>
  <c r="AG165" i="8" s="1"/>
  <c r="AB166" i="8"/>
  <c r="AG166" i="8" s="1" a="1"/>
  <c r="AG166" i="8" s="1"/>
  <c r="AB167" i="8"/>
  <c r="AG167" i="8" s="1" a="1"/>
  <c r="AG167" i="8" s="1"/>
  <c r="AB168" i="8"/>
  <c r="AG168" i="8" s="1" a="1"/>
  <c r="AG168" i="8" s="1"/>
  <c r="AB169" i="8"/>
  <c r="AG169" i="8" s="1" a="1"/>
  <c r="AG169" i="8" s="1"/>
  <c r="AB170" i="8"/>
  <c r="AG170" i="8" s="1" a="1"/>
  <c r="AG170" i="8" s="1"/>
  <c r="AB171" i="8"/>
  <c r="AG171" i="8" s="1" a="1"/>
  <c r="AG171" i="8" s="1"/>
  <c r="AB172" i="8"/>
  <c r="AG172" i="8" s="1" a="1"/>
  <c r="AG172" i="8" s="1"/>
  <c r="AB173" i="8"/>
  <c r="AG173" i="8" s="1" a="1"/>
  <c r="AG173" i="8" s="1"/>
  <c r="AB174" i="8"/>
  <c r="AG174" i="8" s="1" a="1"/>
  <c r="AG174" i="8" s="1"/>
  <c r="AB175" i="8"/>
  <c r="AG175" i="8" s="1" a="1"/>
  <c r="AG175" i="8" s="1"/>
  <c r="AB176" i="8"/>
  <c r="AG176" i="8" s="1" a="1"/>
  <c r="AG176" i="8" s="1"/>
  <c r="AB177" i="8"/>
  <c r="AG177" i="8" s="1" a="1"/>
  <c r="AG177" i="8" s="1"/>
  <c r="AB178" i="8"/>
  <c r="AG178" i="8" s="1" a="1"/>
  <c r="AG178" i="8" s="1"/>
  <c r="AB179" i="8"/>
  <c r="AG179" i="8" s="1" a="1"/>
  <c r="AG179" i="8" s="1"/>
  <c r="AB180" i="8"/>
  <c r="AG180" i="8" s="1" a="1"/>
  <c r="AG180" i="8" s="1"/>
  <c r="AB181" i="8"/>
  <c r="AG181" i="8" s="1" a="1"/>
  <c r="AG181" i="8" s="1"/>
  <c r="AB182" i="8"/>
  <c r="AG182" i="8" s="1" a="1"/>
  <c r="AG182" i="8" s="1"/>
  <c r="AB183" i="8"/>
  <c r="AG183" i="8" s="1" a="1"/>
  <c r="AG183" i="8" s="1"/>
  <c r="AB184" i="8"/>
  <c r="AG184" i="8" s="1" a="1"/>
  <c r="AG184" i="8" s="1"/>
  <c r="AB185" i="8"/>
  <c r="AG185" i="8" s="1" a="1"/>
  <c r="AG185" i="8" s="1"/>
  <c r="AB186" i="8"/>
  <c r="AG186" i="8" s="1" a="1"/>
  <c r="AG186" i="8" s="1"/>
  <c r="AB187" i="8"/>
  <c r="AG187" i="8" s="1" a="1"/>
  <c r="AG187" i="8" s="1"/>
  <c r="AB188" i="8"/>
  <c r="AG188" i="8" s="1" a="1"/>
  <c r="AG188" i="8" s="1"/>
  <c r="AB189" i="8"/>
  <c r="AG189" i="8" s="1" a="1"/>
  <c r="AG189" i="8" s="1"/>
  <c r="AB190" i="8"/>
  <c r="AG190" i="8" s="1" a="1"/>
  <c r="AG190" i="8" s="1"/>
  <c r="AB191" i="8"/>
  <c r="AG191" i="8" s="1" a="1"/>
  <c r="AG191" i="8" s="1"/>
  <c r="AB192" i="8"/>
  <c r="AG192" i="8" s="1" a="1"/>
  <c r="AG192" i="8" s="1"/>
  <c r="AB193" i="8"/>
  <c r="AG193" i="8" s="1" a="1"/>
  <c r="AG193" i="8" s="1"/>
  <c r="AB194" i="8"/>
  <c r="AG194" i="8" s="1" a="1"/>
  <c r="AG194" i="8" s="1"/>
  <c r="AB195" i="8"/>
  <c r="AG195" i="8" s="1" a="1"/>
  <c r="AG195" i="8" s="1"/>
  <c r="AB196" i="8"/>
  <c r="AG196" i="8" s="1" a="1"/>
  <c r="AG196" i="8" s="1"/>
  <c r="AB197" i="8"/>
  <c r="AG197" i="8" s="1" a="1"/>
  <c r="AG197" i="8" s="1"/>
  <c r="AB198" i="8"/>
  <c r="AG198" i="8" s="1" a="1"/>
  <c r="AG198" i="8" s="1"/>
  <c r="AB199" i="8"/>
  <c r="AG199" i="8" s="1" a="1"/>
  <c r="AG199" i="8" s="1"/>
  <c r="AB200" i="8"/>
  <c r="AG200" i="8" s="1" a="1"/>
  <c r="AG200" i="8" s="1"/>
  <c r="AB201" i="8"/>
  <c r="AG201" i="8" s="1" a="1"/>
  <c r="AG201" i="8" s="1"/>
  <c r="AB202" i="8"/>
  <c r="AG202" i="8" s="1" a="1"/>
  <c r="AG202" i="8" s="1"/>
  <c r="AB203" i="8"/>
  <c r="AG203" i="8" s="1" a="1"/>
  <c r="AG203" i="8" s="1"/>
  <c r="AB204" i="8"/>
  <c r="AG204" i="8" s="1" a="1"/>
  <c r="AG204" i="8" s="1"/>
  <c r="AB205" i="8"/>
  <c r="AG205" i="8" s="1" a="1"/>
  <c r="AG205" i="8" s="1"/>
  <c r="AB206" i="8"/>
  <c r="AG206" i="8" s="1" a="1"/>
  <c r="AG206" i="8" s="1"/>
  <c r="AB207" i="8"/>
  <c r="AG207" i="8" s="1" a="1"/>
  <c r="AG207" i="8" s="1"/>
  <c r="AB208" i="8"/>
  <c r="AG208" i="8" s="1" a="1"/>
  <c r="AG208" i="8" s="1"/>
  <c r="AB209" i="8"/>
  <c r="AG209" i="8" s="1" a="1"/>
  <c r="AG209" i="8" s="1"/>
  <c r="AB210" i="8"/>
  <c r="AG210" i="8" s="1" a="1"/>
  <c r="AG210" i="8" s="1"/>
  <c r="AB211" i="8"/>
  <c r="AG211" i="8" s="1" a="1"/>
  <c r="AG211" i="8" s="1"/>
  <c r="AB212" i="8"/>
  <c r="AG212" i="8" s="1" a="1"/>
  <c r="AG212" i="8" s="1"/>
  <c r="AB213" i="8"/>
  <c r="AG213" i="8" s="1" a="1"/>
  <c r="AG213" i="8" s="1"/>
  <c r="AB214" i="8"/>
  <c r="AG214" i="8" s="1" a="1"/>
  <c r="AG214" i="8" s="1"/>
  <c r="AB215" i="8"/>
  <c r="AG215" i="8" s="1" a="1"/>
  <c r="AG215" i="8" s="1"/>
  <c r="AB216" i="8"/>
  <c r="AG216" i="8" s="1" a="1"/>
  <c r="AG216" i="8" s="1"/>
  <c r="AB217" i="8"/>
  <c r="AG217" i="8" s="1" a="1"/>
  <c r="AG217" i="8" s="1"/>
  <c r="AB218" i="8"/>
  <c r="AG218" i="8" s="1" a="1"/>
  <c r="AG218" i="8" s="1"/>
  <c r="AB219" i="8"/>
  <c r="AG219" i="8" s="1" a="1"/>
  <c r="AG219" i="8" s="1"/>
  <c r="AB220" i="8"/>
  <c r="AG220" i="8" s="1" a="1"/>
  <c r="AG220" i="8" s="1"/>
  <c r="AB221" i="8"/>
  <c r="AG221" i="8" s="1" a="1"/>
  <c r="AG221" i="8" s="1"/>
  <c r="AB222" i="8"/>
  <c r="AG222" i="8" s="1" a="1"/>
  <c r="AG222" i="8" s="1"/>
  <c r="AB223" i="8"/>
  <c r="AG223" i="8" s="1" a="1"/>
  <c r="AG223" i="8" s="1"/>
  <c r="AB224" i="8"/>
  <c r="AG224" i="8" s="1" a="1"/>
  <c r="AG224" i="8" s="1"/>
  <c r="AB225" i="8"/>
  <c r="AG225" i="8" s="1" a="1"/>
  <c r="AG225" i="8" s="1"/>
  <c r="AB226" i="8"/>
  <c r="AG226" i="8" s="1" a="1"/>
  <c r="AG226" i="8" s="1"/>
  <c r="AB227" i="8"/>
  <c r="AG227" i="8" s="1" a="1"/>
  <c r="AG227" i="8" s="1"/>
  <c r="AB228" i="8"/>
  <c r="AG228" i="8" s="1" a="1"/>
  <c r="AG228" i="8" s="1"/>
  <c r="AB229" i="8"/>
  <c r="AG229" i="8" s="1" a="1"/>
  <c r="AG229" i="8" s="1"/>
  <c r="AB230" i="8"/>
  <c r="AG230" i="8" s="1" a="1"/>
  <c r="AG230" i="8" s="1"/>
  <c r="AB231" i="8"/>
  <c r="AG231" i="8" s="1" a="1"/>
  <c r="AG231" i="8" s="1"/>
  <c r="AB232" i="8"/>
  <c r="AG232" i="8" s="1" a="1"/>
  <c r="AG232" i="8" s="1"/>
  <c r="AB233" i="8"/>
  <c r="AG233" i="8" s="1" a="1"/>
  <c r="AG233" i="8" s="1"/>
  <c r="AB234" i="8"/>
  <c r="AG234" i="8" s="1" a="1"/>
  <c r="AG234" i="8" s="1"/>
  <c r="AB235" i="8"/>
  <c r="AG235" i="8" s="1" a="1"/>
  <c r="AG235" i="8" s="1"/>
  <c r="AB236" i="8"/>
  <c r="AG236" i="8" s="1" a="1"/>
  <c r="AG236" i="8" s="1"/>
  <c r="AB237" i="8"/>
  <c r="AG237" i="8" s="1" a="1"/>
  <c r="AG237" i="8" s="1"/>
  <c r="AB238" i="8"/>
  <c r="AG238" i="8" s="1" a="1"/>
  <c r="AG238" i="8" s="1"/>
  <c r="AB239" i="8"/>
  <c r="AG239" i="8" s="1" a="1"/>
  <c r="AG239" i="8" s="1"/>
  <c r="AB240" i="8"/>
  <c r="AG240" i="8" s="1" a="1"/>
  <c r="AG240" i="8" s="1"/>
  <c r="AB241" i="8"/>
  <c r="AG241" i="8" s="1" a="1"/>
  <c r="AG241" i="8" s="1"/>
  <c r="AB242" i="8"/>
  <c r="AG242" i="8" s="1" a="1"/>
  <c r="AG242" i="8" s="1"/>
  <c r="AB243" i="8"/>
  <c r="AG243" i="8" s="1" a="1"/>
  <c r="AG243" i="8" s="1"/>
  <c r="AB244" i="8"/>
  <c r="AG244" i="8" s="1" a="1"/>
  <c r="AG244" i="8" s="1"/>
  <c r="AB245" i="8"/>
  <c r="AG245" i="8" s="1" a="1"/>
  <c r="AG245" i="8" s="1"/>
  <c r="AB246" i="8"/>
  <c r="AG246" i="8" s="1" a="1"/>
  <c r="AG246" i="8" s="1"/>
  <c r="AB247" i="8"/>
  <c r="AG247" i="8" s="1" a="1"/>
  <c r="AG247" i="8" s="1"/>
  <c r="AB248" i="8"/>
  <c r="AG248" i="8" s="1" a="1"/>
  <c r="AG248" i="8" s="1"/>
  <c r="AB249" i="8"/>
  <c r="AG249" i="8" s="1" a="1"/>
  <c r="AG249" i="8" s="1"/>
  <c r="AB250" i="8"/>
  <c r="AG250" i="8" s="1" a="1"/>
  <c r="AG250" i="8" s="1"/>
  <c r="AB251" i="8"/>
  <c r="AG251" i="8" s="1" a="1"/>
  <c r="AG251" i="8" s="1"/>
  <c r="AB252" i="8"/>
  <c r="AG252" i="8" s="1" a="1"/>
  <c r="AG252" i="8" s="1"/>
  <c r="AB253" i="8"/>
  <c r="AG253" i="8" s="1" a="1"/>
  <c r="AG253" i="8" s="1"/>
  <c r="AB254" i="8"/>
  <c r="AG254" i="8" s="1" a="1"/>
  <c r="AG254" i="8" s="1"/>
  <c r="AB255" i="8"/>
  <c r="AG255" i="8" s="1" a="1"/>
  <c r="AG255" i="8" s="1"/>
  <c r="AB256" i="8"/>
  <c r="AG256" i="8" s="1" a="1"/>
  <c r="AG256" i="8" s="1"/>
  <c r="AB257" i="8"/>
  <c r="AG257" i="8" s="1" a="1"/>
  <c r="AG257" i="8" s="1"/>
  <c r="AB258" i="8"/>
  <c r="AG258" i="8" s="1" a="1"/>
  <c r="AG258" i="8" s="1"/>
  <c r="AB259" i="8"/>
  <c r="AG259" i="8" s="1" a="1"/>
  <c r="AG259" i="8" s="1"/>
  <c r="AB260" i="8"/>
  <c r="AG260" i="8" s="1" a="1"/>
  <c r="AG260" i="8" s="1"/>
  <c r="AB261" i="8"/>
  <c r="AG261" i="8" s="1" a="1"/>
  <c r="AG261" i="8" s="1"/>
  <c r="AB262" i="8"/>
  <c r="AG262" i="8" s="1" a="1"/>
  <c r="AG262" i="8" s="1"/>
  <c r="AB263" i="8"/>
  <c r="AG263" i="8" s="1" a="1"/>
  <c r="AG263" i="8" s="1"/>
  <c r="AB264" i="8"/>
  <c r="AG264" i="8" s="1" a="1"/>
  <c r="AG264" i="8" s="1"/>
  <c r="AB265" i="8"/>
  <c r="AG265" i="8" s="1" a="1"/>
  <c r="AG265" i="8" s="1"/>
  <c r="AB266" i="8"/>
  <c r="AG266" i="8" s="1" a="1"/>
  <c r="AG266" i="8" s="1"/>
  <c r="AB267" i="8"/>
  <c r="AG267" i="8" s="1" a="1"/>
  <c r="AG267" i="8" s="1"/>
  <c r="AB268" i="8"/>
  <c r="AG268" i="8" s="1" a="1"/>
  <c r="AG268" i="8" s="1"/>
  <c r="AB269" i="8"/>
  <c r="AG269" i="8" s="1" a="1"/>
  <c r="AG269" i="8" s="1"/>
  <c r="AB270" i="8"/>
  <c r="AG270" i="8" s="1" a="1"/>
  <c r="AG270" i="8" s="1"/>
  <c r="AB271" i="8"/>
  <c r="AG271" i="8" s="1" a="1"/>
  <c r="AG271" i="8" s="1"/>
  <c r="AB272" i="8"/>
  <c r="AG272" i="8" s="1" a="1"/>
  <c r="AG272" i="8" s="1"/>
  <c r="AB273" i="8"/>
  <c r="AG273" i="8" s="1" a="1"/>
  <c r="AG273" i="8" s="1"/>
  <c r="AB274" i="8"/>
  <c r="AG274" i="8" s="1" a="1"/>
  <c r="AG274" i="8" s="1"/>
  <c r="AB275" i="8"/>
  <c r="AG275" i="8" s="1" a="1"/>
  <c r="AG275" i="8" s="1"/>
  <c r="AB276" i="8"/>
  <c r="AG276" i="8" s="1" a="1"/>
  <c r="AG276" i="8" s="1"/>
  <c r="AB277" i="8"/>
  <c r="AG277" i="8" s="1" a="1"/>
  <c r="AG277" i="8" s="1"/>
  <c r="AB278" i="8"/>
  <c r="AG278" i="8" s="1" a="1"/>
  <c r="AG278" i="8" s="1"/>
  <c r="AB279" i="8"/>
  <c r="AG279" i="8" s="1" a="1"/>
  <c r="AG279" i="8" s="1"/>
  <c r="AB280" i="8"/>
  <c r="AG280" i="8" s="1" a="1"/>
  <c r="AG280" i="8" s="1"/>
  <c r="AB281" i="8"/>
  <c r="AG281" i="8" s="1" a="1"/>
  <c r="AG281" i="8" s="1"/>
  <c r="AB282" i="8"/>
  <c r="AG282" i="8" s="1" a="1"/>
  <c r="AG282" i="8" s="1"/>
  <c r="AB283" i="8"/>
  <c r="AG283" i="8" s="1" a="1"/>
  <c r="AG283" i="8" s="1"/>
  <c r="AB284" i="8"/>
  <c r="AG284" i="8" s="1" a="1"/>
  <c r="AG284" i="8" s="1"/>
  <c r="AB285" i="8"/>
  <c r="AG285" i="8" s="1" a="1"/>
  <c r="AG285" i="8" s="1"/>
  <c r="AB286" i="8"/>
  <c r="AG286" i="8" s="1" a="1"/>
  <c r="AG286" i="8" s="1"/>
  <c r="AB287" i="8"/>
  <c r="AG287" i="8" s="1" a="1"/>
  <c r="AG287" i="8" s="1"/>
  <c r="AB288" i="8"/>
  <c r="AG288" i="8" s="1" a="1"/>
  <c r="AG288" i="8" s="1"/>
  <c r="AB289" i="8"/>
  <c r="AG289" i="8" s="1" a="1"/>
  <c r="AG289" i="8" s="1"/>
  <c r="AB290" i="8"/>
  <c r="AG290" i="8" s="1" a="1"/>
  <c r="AG290" i="8" s="1"/>
  <c r="AB291" i="8"/>
  <c r="AG291" i="8" s="1" a="1"/>
  <c r="AG291" i="8" s="1"/>
  <c r="AB292" i="8"/>
  <c r="AG292" i="8" s="1" a="1"/>
  <c r="AG292" i="8" s="1"/>
  <c r="AB293" i="8"/>
  <c r="AG293" i="8" s="1" a="1"/>
  <c r="AG293" i="8" s="1"/>
  <c r="AB294" i="8"/>
  <c r="AG294" i="8" s="1" a="1"/>
  <c r="AG294" i="8" s="1"/>
  <c r="AB295" i="8"/>
  <c r="AG295" i="8" s="1" a="1"/>
  <c r="AG295" i="8" s="1"/>
  <c r="AB296" i="8"/>
  <c r="AG296" i="8" s="1" a="1"/>
  <c r="AG296" i="8" s="1"/>
  <c r="AB297" i="8"/>
  <c r="AG297" i="8" s="1" a="1"/>
  <c r="AG297" i="8" s="1"/>
  <c r="AB298" i="8"/>
  <c r="AG298" i="8" s="1" a="1"/>
  <c r="AG298" i="8" s="1"/>
  <c r="AB299" i="8"/>
  <c r="AG299" i="8" s="1" a="1"/>
  <c r="AG299" i="8" s="1"/>
  <c r="AB300" i="8"/>
  <c r="AG300" i="8" s="1" a="1"/>
  <c r="AG300" i="8" s="1"/>
  <c r="AB301" i="8"/>
  <c r="AG301" i="8" s="1" a="1"/>
  <c r="AG301" i="8" s="1"/>
  <c r="AB302" i="8"/>
  <c r="AG302" i="8" s="1" a="1"/>
  <c r="AG302" i="8" s="1"/>
  <c r="AB303" i="8"/>
  <c r="AG303" i="8" s="1" a="1"/>
  <c r="AG303" i="8" s="1"/>
  <c r="AB304" i="8"/>
  <c r="AG304" i="8" s="1" a="1"/>
  <c r="AG304" i="8" s="1"/>
  <c r="AB305" i="8"/>
  <c r="AG305" i="8" s="1" a="1"/>
  <c r="AG305" i="8" s="1"/>
  <c r="AB306" i="8"/>
  <c r="AG306" i="8" s="1" a="1"/>
  <c r="AG306" i="8" s="1"/>
  <c r="AB307" i="8"/>
  <c r="AG307" i="8" s="1" a="1"/>
  <c r="AG307" i="8" s="1"/>
  <c r="AB308" i="8"/>
  <c r="AG308" i="8" s="1" a="1"/>
  <c r="AG308" i="8" s="1"/>
  <c r="AB309" i="8"/>
  <c r="AG309" i="8" s="1" a="1"/>
  <c r="AG309" i="8" s="1"/>
  <c r="AB310" i="8"/>
  <c r="AG310" i="8" s="1" a="1"/>
  <c r="AG310" i="8" s="1"/>
  <c r="AB311" i="8"/>
  <c r="AG311" i="8" s="1" a="1"/>
  <c r="AG311" i="8" s="1"/>
  <c r="AB312" i="8"/>
  <c r="AG312" i="8" s="1" a="1"/>
  <c r="AG312" i="8" s="1"/>
  <c r="AB313" i="8"/>
  <c r="AG313" i="8" s="1" a="1"/>
  <c r="AG313" i="8" s="1"/>
  <c r="AB314" i="8"/>
  <c r="AG314" i="8" s="1" a="1"/>
  <c r="AG314" i="8" s="1"/>
  <c r="AB315" i="8"/>
  <c r="AG315" i="8" s="1" a="1"/>
  <c r="AG315" i="8" s="1"/>
  <c r="AB316" i="8"/>
  <c r="AG316" i="8" s="1" a="1"/>
  <c r="AG316" i="8" s="1"/>
  <c r="AB317" i="8"/>
  <c r="AG317" i="8" s="1" a="1"/>
  <c r="AG317" i="8" s="1"/>
  <c r="AB318" i="8"/>
  <c r="AG318" i="8" s="1" a="1"/>
  <c r="AG318" i="8" s="1"/>
  <c r="AB319" i="8"/>
  <c r="AG319" i="8" s="1" a="1"/>
  <c r="AG319" i="8" s="1"/>
  <c r="AB320" i="8"/>
  <c r="AG320" i="8" s="1" a="1"/>
  <c r="AG320" i="8" s="1"/>
  <c r="AB321" i="8"/>
  <c r="AG321" i="8" s="1" a="1"/>
  <c r="AG321" i="8" s="1"/>
  <c r="AB322" i="8"/>
  <c r="AG322" i="8" s="1" a="1"/>
  <c r="AG322" i="8" s="1"/>
  <c r="AB323" i="8"/>
  <c r="AG323" i="8" s="1" a="1"/>
  <c r="AG323" i="8" s="1"/>
  <c r="AB324" i="8"/>
  <c r="AG324" i="8" s="1" a="1"/>
  <c r="AG324" i="8" s="1"/>
  <c r="AB325" i="8"/>
  <c r="AG325" i="8" s="1" a="1"/>
  <c r="AG325" i="8" s="1"/>
  <c r="AB326" i="8"/>
  <c r="AG326" i="8" s="1" a="1"/>
  <c r="AG326" i="8" s="1"/>
  <c r="AB327" i="8"/>
  <c r="AG327" i="8" s="1" a="1"/>
  <c r="AG327" i="8" s="1"/>
  <c r="AB328" i="8"/>
  <c r="AG328" i="8" s="1" a="1"/>
  <c r="AG328" i="8" s="1"/>
  <c r="AB329" i="8"/>
  <c r="AG329" i="8" s="1" a="1"/>
  <c r="AG329" i="8" s="1"/>
  <c r="AB330" i="8"/>
  <c r="AG330" i="8" s="1" a="1"/>
  <c r="AG330" i="8" s="1"/>
  <c r="AB331" i="8"/>
  <c r="AG331" i="8" s="1" a="1"/>
  <c r="AG331" i="8" s="1"/>
  <c r="AB332" i="8"/>
  <c r="AG332" i="8" s="1" a="1"/>
  <c r="AG332" i="8" s="1"/>
  <c r="AB333" i="8"/>
  <c r="AG333" i="8" s="1" a="1"/>
  <c r="AG333" i="8" s="1"/>
  <c r="AB334" i="8"/>
  <c r="AG334" i="8" s="1" a="1"/>
  <c r="AG334" i="8" s="1"/>
  <c r="AB335" i="8"/>
  <c r="AG335" i="8" s="1" a="1"/>
  <c r="AG335" i="8" s="1"/>
  <c r="AB336" i="8"/>
  <c r="AG336" i="8" s="1" a="1"/>
  <c r="AG336" i="8" s="1"/>
  <c r="AB337" i="8"/>
  <c r="AG337" i="8" s="1" a="1"/>
  <c r="AG337" i="8" s="1"/>
  <c r="AB338" i="8"/>
  <c r="AG338" i="8" s="1" a="1"/>
  <c r="AG338" i="8" s="1"/>
  <c r="AB339" i="8"/>
  <c r="AG339" i="8" s="1" a="1"/>
  <c r="AG339" i="8" s="1"/>
  <c r="AB340" i="8"/>
  <c r="AG340" i="8" s="1" a="1"/>
  <c r="AG340" i="8" s="1"/>
  <c r="AB341" i="8"/>
  <c r="AG341" i="8" s="1" a="1"/>
  <c r="AG341" i="8" s="1"/>
  <c r="AB342" i="8"/>
  <c r="AG342" i="8" s="1" a="1"/>
  <c r="AG342" i="8" s="1"/>
  <c r="AB343" i="8"/>
  <c r="AG343" i="8" s="1" a="1"/>
  <c r="AG343" i="8" s="1"/>
  <c r="AB344" i="8"/>
  <c r="AG344" i="8" s="1" a="1"/>
  <c r="AG344" i="8" s="1"/>
  <c r="AB345" i="8"/>
  <c r="AG345" i="8" s="1" a="1"/>
  <c r="AG345" i="8" s="1"/>
  <c r="AB346" i="8"/>
  <c r="AG346" i="8" s="1" a="1"/>
  <c r="AG346" i="8" s="1"/>
  <c r="AB347" i="8"/>
  <c r="AG347" i="8" s="1" a="1"/>
  <c r="AG347" i="8" s="1"/>
  <c r="AB348" i="8"/>
  <c r="AG348" i="8" s="1" a="1"/>
  <c r="AG348" i="8" s="1"/>
  <c r="AB349" i="8"/>
  <c r="AG349" i="8" s="1" a="1"/>
  <c r="AG349" i="8" s="1"/>
  <c r="AB350" i="8"/>
  <c r="AG350" i="8" s="1" a="1"/>
  <c r="AG350" i="8" s="1"/>
  <c r="AB351" i="8"/>
  <c r="AG351" i="8" s="1" a="1"/>
  <c r="AG351" i="8" s="1"/>
  <c r="AB352" i="8"/>
  <c r="AG352" i="8" s="1" a="1"/>
  <c r="AG352" i="8" s="1"/>
  <c r="AB353" i="8"/>
  <c r="AG353" i="8" s="1" a="1"/>
  <c r="AG353" i="8" s="1"/>
  <c r="AB354" i="8"/>
  <c r="AG354" i="8" s="1" a="1"/>
  <c r="AG354" i="8" s="1"/>
  <c r="AB355" i="8"/>
  <c r="AG355" i="8" s="1" a="1"/>
  <c r="AG355" i="8" s="1"/>
  <c r="AB356" i="8"/>
  <c r="AG356" i="8" s="1" a="1"/>
  <c r="AG356" i="8" s="1"/>
  <c r="AB357" i="8"/>
  <c r="AG357" i="8" s="1" a="1"/>
  <c r="AG357" i="8" s="1"/>
  <c r="AB358" i="8"/>
  <c r="AG358" i="8" s="1" a="1"/>
  <c r="AG358" i="8" s="1"/>
  <c r="AB359" i="8"/>
  <c r="AG359" i="8" s="1" a="1"/>
  <c r="AG359" i="8" s="1"/>
  <c r="AB360" i="8"/>
  <c r="AG360" i="8" s="1" a="1"/>
  <c r="AG360" i="8" s="1"/>
  <c r="AB361" i="8"/>
  <c r="AG361" i="8" s="1" a="1"/>
  <c r="AG361" i="8" s="1"/>
  <c r="AB362" i="8"/>
  <c r="AG362" i="8" s="1" a="1"/>
  <c r="AG362" i="8" s="1"/>
  <c r="AB363" i="8"/>
  <c r="AG363" i="8" s="1" a="1"/>
  <c r="AG363" i="8" s="1"/>
  <c r="AB364" i="8"/>
  <c r="AG364" i="8" s="1" a="1"/>
  <c r="AG364" i="8" s="1"/>
  <c r="AB365" i="8"/>
  <c r="AG365" i="8" s="1" a="1"/>
  <c r="AG365" i="8" s="1"/>
  <c r="AB366" i="8"/>
  <c r="AG366" i="8" s="1" a="1"/>
  <c r="AG366" i="8" s="1"/>
  <c r="AB367" i="8"/>
  <c r="AG367" i="8" s="1" a="1"/>
  <c r="AG367" i="8" s="1"/>
  <c r="AB368" i="8"/>
  <c r="AG368" i="8" s="1" a="1"/>
  <c r="AG368" i="8" s="1"/>
  <c r="AB369" i="8"/>
  <c r="AG369" i="8" s="1" a="1"/>
  <c r="AG369" i="8" s="1"/>
  <c r="AB370" i="8"/>
  <c r="AG370" i="8" s="1" a="1"/>
  <c r="AG370" i="8" s="1"/>
  <c r="AB371" i="8"/>
  <c r="AG371" i="8" s="1" a="1"/>
  <c r="AG371" i="8" s="1"/>
  <c r="AB372" i="8"/>
  <c r="AG372" i="8" s="1" a="1"/>
  <c r="AG372" i="8" s="1"/>
  <c r="AB373" i="8"/>
  <c r="AG373" i="8" s="1" a="1"/>
  <c r="AG373" i="8" s="1"/>
  <c r="AB374" i="8"/>
  <c r="AG374" i="8" s="1" a="1"/>
  <c r="AG374" i="8" s="1"/>
  <c r="AB375" i="8"/>
  <c r="AG375" i="8" s="1" a="1"/>
  <c r="AG375" i="8" s="1"/>
  <c r="AB376" i="8"/>
  <c r="AG376" i="8" s="1" a="1"/>
  <c r="AG376" i="8" s="1"/>
  <c r="AB377" i="8"/>
  <c r="AG377" i="8" s="1" a="1"/>
  <c r="AG377" i="8" s="1"/>
  <c r="AB378" i="8"/>
  <c r="AG378" i="8" s="1" a="1"/>
  <c r="AG378" i="8" s="1"/>
  <c r="AB379" i="8"/>
  <c r="AG379" i="8" s="1" a="1"/>
  <c r="AG379" i="8" s="1"/>
  <c r="AB380" i="8"/>
  <c r="AG380" i="8" s="1" a="1"/>
  <c r="AG380" i="8" s="1"/>
  <c r="AB381" i="8"/>
  <c r="AG381" i="8" s="1" a="1"/>
  <c r="AG381" i="8" s="1"/>
  <c r="AB382" i="8"/>
  <c r="AG382" i="8" s="1" a="1"/>
  <c r="AG382" i="8" s="1"/>
  <c r="AB383" i="8"/>
  <c r="AG383" i="8" s="1" a="1"/>
  <c r="AG383" i="8" s="1"/>
  <c r="AB384" i="8"/>
  <c r="AG384" i="8" s="1" a="1"/>
  <c r="AG384" i="8" s="1"/>
  <c r="AB385" i="8"/>
  <c r="AG385" i="8" s="1" a="1"/>
  <c r="AG385" i="8" s="1"/>
  <c r="AB386" i="8"/>
  <c r="AG386" i="8" s="1" a="1"/>
  <c r="AG386" i="8" s="1"/>
  <c r="AB387" i="8"/>
  <c r="AG387" i="8" s="1" a="1"/>
  <c r="AG387" i="8" s="1"/>
  <c r="AB388" i="8"/>
  <c r="AG388" i="8" s="1" a="1"/>
  <c r="AG388" i="8" s="1"/>
  <c r="AB389" i="8"/>
  <c r="AG389" i="8" s="1" a="1"/>
  <c r="AG389" i="8" s="1"/>
  <c r="AB390" i="8"/>
  <c r="AG390" i="8" s="1" a="1"/>
  <c r="AG390" i="8" s="1"/>
  <c r="AB391" i="8"/>
  <c r="AG391" i="8" s="1" a="1"/>
  <c r="AG391" i="8" s="1"/>
  <c r="AB392" i="8"/>
  <c r="AG392" i="8" s="1" a="1"/>
  <c r="AG392" i="8" s="1"/>
  <c r="AB393" i="8"/>
  <c r="AG393" i="8" s="1" a="1"/>
  <c r="AG393" i="8" s="1"/>
  <c r="AB394" i="8"/>
  <c r="AG394" i="8" s="1" a="1"/>
  <c r="AG394" i="8" s="1"/>
  <c r="AB395" i="8"/>
  <c r="AG395" i="8" s="1" a="1"/>
  <c r="AG395" i="8" s="1"/>
  <c r="AB396" i="8"/>
  <c r="AG396" i="8" s="1" a="1"/>
  <c r="AG396" i="8" s="1"/>
  <c r="AB397" i="8"/>
  <c r="AG397" i="8" s="1" a="1"/>
  <c r="AG397" i="8" s="1"/>
  <c r="AB398" i="8"/>
  <c r="AG398" i="8" s="1" a="1"/>
  <c r="AG398" i="8" s="1"/>
  <c r="AB399" i="8"/>
  <c r="AG399" i="8" s="1" a="1"/>
  <c r="AG399" i="8" s="1"/>
  <c r="AB400" i="8"/>
  <c r="AG400" i="8" s="1" a="1"/>
  <c r="AG400" i="8" s="1"/>
  <c r="AB401" i="8"/>
  <c r="AG401" i="8" s="1" a="1"/>
  <c r="AG401" i="8" s="1"/>
  <c r="AB402" i="8"/>
  <c r="AG402" i="8" s="1" a="1"/>
  <c r="AG402" i="8" s="1"/>
  <c r="AB3" i="8"/>
  <c r="AG3" i="8" s="1" a="1"/>
  <c r="AG3" i="8" s="1"/>
  <c r="AA4" i="8"/>
  <c r="AA5" i="8"/>
  <c r="AA6" i="8"/>
  <c r="AA7" i="8"/>
  <c r="AA8" i="8"/>
  <c r="AA9" i="8"/>
  <c r="AA10" i="8"/>
  <c r="AA11" i="8"/>
  <c r="AA12" i="8"/>
  <c r="AA13" i="8"/>
  <c r="AA14" i="8"/>
  <c r="AA15" i="8"/>
  <c r="AA16" i="8"/>
  <c r="AA17" i="8"/>
  <c r="AA18" i="8"/>
  <c r="AA19" i="8"/>
  <c r="AA20" i="8"/>
  <c r="AA21" i="8"/>
  <c r="AA22" i="8"/>
  <c r="AA23" i="8"/>
  <c r="AA24" i="8"/>
  <c r="AA25" i="8"/>
  <c r="AA26" i="8"/>
  <c r="AA27" i="8"/>
  <c r="AA28" i="8"/>
  <c r="AA29" i="8"/>
  <c r="AA30" i="8"/>
  <c r="AA31" i="8"/>
  <c r="AA32" i="8"/>
  <c r="AA33" i="8"/>
  <c r="AA34" i="8"/>
  <c r="AA35" i="8"/>
  <c r="AA36" i="8"/>
  <c r="AA37" i="8"/>
  <c r="AA38" i="8"/>
  <c r="AA39" i="8"/>
  <c r="AA40" i="8"/>
  <c r="AA41" i="8"/>
  <c r="AA42" i="8"/>
  <c r="AA43" i="8"/>
  <c r="AA44" i="8"/>
  <c r="AA45" i="8"/>
  <c r="AA46" i="8"/>
  <c r="AA47" i="8"/>
  <c r="AA48" i="8"/>
  <c r="AA49" i="8"/>
  <c r="AA50" i="8"/>
  <c r="AA51" i="8"/>
  <c r="AA52" i="8"/>
  <c r="AA53" i="8"/>
  <c r="AA54" i="8"/>
  <c r="AA55" i="8"/>
  <c r="AA56" i="8"/>
  <c r="AA57" i="8"/>
  <c r="AA58" i="8"/>
  <c r="AA59" i="8"/>
  <c r="AA60" i="8"/>
  <c r="AA61" i="8"/>
  <c r="AA62" i="8"/>
  <c r="AA63" i="8"/>
  <c r="AA64" i="8"/>
  <c r="AA65" i="8"/>
  <c r="AA66" i="8"/>
  <c r="AA67" i="8"/>
  <c r="AA68" i="8"/>
  <c r="AA69" i="8"/>
  <c r="AA70" i="8"/>
  <c r="AA71" i="8"/>
  <c r="AA72" i="8"/>
  <c r="AA73" i="8"/>
  <c r="AA74" i="8"/>
  <c r="AA75" i="8"/>
  <c r="AA76" i="8"/>
  <c r="AA77" i="8"/>
  <c r="AA78" i="8"/>
  <c r="AA79" i="8"/>
  <c r="AA80" i="8"/>
  <c r="AA81" i="8"/>
  <c r="AA82" i="8"/>
  <c r="AA83" i="8"/>
  <c r="AA84" i="8"/>
  <c r="AA85" i="8"/>
  <c r="AA86" i="8"/>
  <c r="AA87" i="8"/>
  <c r="AA88" i="8"/>
  <c r="AA89" i="8"/>
  <c r="AA90" i="8"/>
  <c r="AA91" i="8"/>
  <c r="AA92" i="8"/>
  <c r="AA93" i="8"/>
  <c r="AA94" i="8"/>
  <c r="AA95" i="8"/>
  <c r="AA96" i="8"/>
  <c r="AA97" i="8"/>
  <c r="AA98" i="8"/>
  <c r="AA99" i="8"/>
  <c r="AA100" i="8"/>
  <c r="AA101" i="8"/>
  <c r="AA102" i="8"/>
  <c r="AA103" i="8"/>
  <c r="AA104" i="8"/>
  <c r="AA105" i="8"/>
  <c r="AA106" i="8"/>
  <c r="AA107" i="8"/>
  <c r="AA108" i="8"/>
  <c r="AA109" i="8"/>
  <c r="AA110" i="8"/>
  <c r="AA111" i="8"/>
  <c r="AA112" i="8"/>
  <c r="AA113" i="8"/>
  <c r="AA114" i="8"/>
  <c r="AA115" i="8"/>
  <c r="AA116" i="8"/>
  <c r="AA117" i="8"/>
  <c r="AA118" i="8"/>
  <c r="AA119" i="8"/>
  <c r="AA120" i="8"/>
  <c r="AA121" i="8"/>
  <c r="AA122" i="8"/>
  <c r="AA123" i="8"/>
  <c r="AA124" i="8"/>
  <c r="AA125" i="8"/>
  <c r="AA126" i="8"/>
  <c r="AA127" i="8"/>
  <c r="AA128" i="8"/>
  <c r="AA129" i="8"/>
  <c r="AA130" i="8"/>
  <c r="AA131" i="8"/>
  <c r="AA132" i="8"/>
  <c r="AA133" i="8"/>
  <c r="AA134" i="8"/>
  <c r="AA135" i="8"/>
  <c r="AA136" i="8"/>
  <c r="AA137" i="8"/>
  <c r="AA138" i="8"/>
  <c r="AA139" i="8"/>
  <c r="AA140" i="8"/>
  <c r="AA141" i="8"/>
  <c r="AA142" i="8"/>
  <c r="AA143" i="8"/>
  <c r="AA144" i="8"/>
  <c r="AA145" i="8"/>
  <c r="AA146" i="8"/>
  <c r="AA147" i="8"/>
  <c r="AA148" i="8"/>
  <c r="AA149" i="8"/>
  <c r="AA150" i="8"/>
  <c r="AA151" i="8"/>
  <c r="AA152" i="8"/>
  <c r="AA153" i="8"/>
  <c r="AA154" i="8"/>
  <c r="AA155" i="8"/>
  <c r="AA156" i="8"/>
  <c r="AA157" i="8"/>
  <c r="AA158" i="8"/>
  <c r="AA159" i="8"/>
  <c r="AA160" i="8"/>
  <c r="AA161" i="8"/>
  <c r="AA162" i="8"/>
  <c r="AA163" i="8"/>
  <c r="AA164" i="8"/>
  <c r="AA165" i="8"/>
  <c r="AA166" i="8"/>
  <c r="AA167" i="8"/>
  <c r="AA168" i="8"/>
  <c r="AA169" i="8"/>
  <c r="AA170" i="8"/>
  <c r="AA171" i="8"/>
  <c r="AA172" i="8"/>
  <c r="AA173" i="8"/>
  <c r="AA174" i="8"/>
  <c r="AA175" i="8"/>
  <c r="AA176" i="8"/>
  <c r="AA177" i="8"/>
  <c r="AA178" i="8"/>
  <c r="AA179" i="8"/>
  <c r="AA180" i="8"/>
  <c r="AA181" i="8"/>
  <c r="AA182" i="8"/>
  <c r="AA183" i="8"/>
  <c r="AA184" i="8"/>
  <c r="AA185" i="8"/>
  <c r="AA186" i="8"/>
  <c r="AA187" i="8"/>
  <c r="AA188" i="8"/>
  <c r="AA189" i="8"/>
  <c r="AA190" i="8"/>
  <c r="AA191" i="8"/>
  <c r="AA192" i="8"/>
  <c r="AA193" i="8"/>
  <c r="AA194" i="8"/>
  <c r="AA195" i="8"/>
  <c r="AA196" i="8"/>
  <c r="AA197" i="8"/>
  <c r="AA198" i="8"/>
  <c r="AA199" i="8"/>
  <c r="AA200" i="8"/>
  <c r="AA201" i="8"/>
  <c r="AA202" i="8"/>
  <c r="AA203" i="8"/>
  <c r="AA204" i="8"/>
  <c r="AA205" i="8"/>
  <c r="AA206" i="8"/>
  <c r="AA207" i="8"/>
  <c r="AA208" i="8"/>
  <c r="AA209" i="8"/>
  <c r="AA210" i="8"/>
  <c r="AA211" i="8"/>
  <c r="AA212" i="8"/>
  <c r="AA213" i="8"/>
  <c r="AA214" i="8"/>
  <c r="AA215" i="8"/>
  <c r="AA216" i="8"/>
  <c r="AA217" i="8"/>
  <c r="AA218" i="8"/>
  <c r="AA219" i="8"/>
  <c r="AA220" i="8"/>
  <c r="AA221" i="8"/>
  <c r="AA222" i="8"/>
  <c r="AA223" i="8"/>
  <c r="AA224" i="8"/>
  <c r="AA225" i="8"/>
  <c r="AA226" i="8"/>
  <c r="AA227" i="8"/>
  <c r="AA228" i="8"/>
  <c r="AA229" i="8"/>
  <c r="AA230" i="8"/>
  <c r="AA231" i="8"/>
  <c r="AA232" i="8"/>
  <c r="AA233" i="8"/>
  <c r="AA234" i="8"/>
  <c r="AA235" i="8"/>
  <c r="AA236" i="8"/>
  <c r="AA237" i="8"/>
  <c r="AA238" i="8"/>
  <c r="AA239" i="8"/>
  <c r="AA240" i="8"/>
  <c r="AA241" i="8"/>
  <c r="AA242" i="8"/>
  <c r="AA243" i="8"/>
  <c r="AA244" i="8"/>
  <c r="AA245" i="8"/>
  <c r="AA246" i="8"/>
  <c r="AA247" i="8"/>
  <c r="AA248" i="8"/>
  <c r="AA249" i="8"/>
  <c r="AA250" i="8"/>
  <c r="AA251" i="8"/>
  <c r="AA252" i="8"/>
  <c r="AA253" i="8"/>
  <c r="AA254" i="8"/>
  <c r="AA255" i="8"/>
  <c r="AA256" i="8"/>
  <c r="AA257" i="8"/>
  <c r="AA258" i="8"/>
  <c r="AA259" i="8"/>
  <c r="AA260" i="8"/>
  <c r="AA261" i="8"/>
  <c r="AA262" i="8"/>
  <c r="AA263" i="8"/>
  <c r="AA264" i="8"/>
  <c r="AA265" i="8"/>
  <c r="AA266" i="8"/>
  <c r="AA267" i="8"/>
  <c r="AA268" i="8"/>
  <c r="AA269" i="8"/>
  <c r="AA270" i="8"/>
  <c r="AA271" i="8"/>
  <c r="AA272" i="8"/>
  <c r="AA273" i="8"/>
  <c r="AA274" i="8"/>
  <c r="AA275" i="8"/>
  <c r="AA276" i="8"/>
  <c r="AA277" i="8"/>
  <c r="AA278" i="8"/>
  <c r="AA279" i="8"/>
  <c r="AA280" i="8"/>
  <c r="AA281" i="8"/>
  <c r="AA282" i="8"/>
  <c r="AA283" i="8"/>
  <c r="AA284" i="8"/>
  <c r="AA285" i="8"/>
  <c r="AA286" i="8"/>
  <c r="AA287" i="8"/>
  <c r="AA288" i="8"/>
  <c r="AA289" i="8"/>
  <c r="AA290" i="8"/>
  <c r="AA291" i="8"/>
  <c r="AA292" i="8"/>
  <c r="AA293" i="8"/>
  <c r="AA294" i="8"/>
  <c r="AA295" i="8"/>
  <c r="AA296" i="8"/>
  <c r="AA297" i="8"/>
  <c r="AA298" i="8"/>
  <c r="AA299" i="8"/>
  <c r="AA300" i="8"/>
  <c r="AA301" i="8"/>
  <c r="AA302" i="8"/>
  <c r="AA303" i="8"/>
  <c r="AA304" i="8"/>
  <c r="AA305" i="8"/>
  <c r="AA306" i="8"/>
  <c r="AA307" i="8"/>
  <c r="AA308" i="8"/>
  <c r="AA309" i="8"/>
  <c r="AA310" i="8"/>
  <c r="AA311" i="8"/>
  <c r="AA312" i="8"/>
  <c r="AA313" i="8"/>
  <c r="AA314" i="8"/>
  <c r="AA315" i="8"/>
  <c r="AA316" i="8"/>
  <c r="AA317" i="8"/>
  <c r="AA318" i="8"/>
  <c r="AA319" i="8"/>
  <c r="AA320" i="8"/>
  <c r="AA321" i="8"/>
  <c r="AA322" i="8"/>
  <c r="AA323" i="8"/>
  <c r="AA324" i="8"/>
  <c r="AA325" i="8"/>
  <c r="AA326" i="8"/>
  <c r="AA327" i="8"/>
  <c r="AA328" i="8"/>
  <c r="AA329" i="8"/>
  <c r="AA330" i="8"/>
  <c r="AA331" i="8"/>
  <c r="AA332" i="8"/>
  <c r="AA333" i="8"/>
  <c r="AA334" i="8"/>
  <c r="AA335" i="8"/>
  <c r="AA336" i="8"/>
  <c r="AA337" i="8"/>
  <c r="AA338" i="8"/>
  <c r="AA339" i="8"/>
  <c r="AA340" i="8"/>
  <c r="AA341" i="8"/>
  <c r="AA342" i="8"/>
  <c r="AA343" i="8"/>
  <c r="AA344" i="8"/>
  <c r="AA345" i="8"/>
  <c r="AA346" i="8"/>
  <c r="AA347" i="8"/>
  <c r="AA348" i="8"/>
  <c r="AA349" i="8"/>
  <c r="AA350" i="8"/>
  <c r="AA351" i="8"/>
  <c r="AA352" i="8"/>
  <c r="AA353" i="8"/>
  <c r="AA354" i="8"/>
  <c r="AA355" i="8"/>
  <c r="AA356" i="8"/>
  <c r="AA357" i="8"/>
  <c r="AA358" i="8"/>
  <c r="AA359" i="8"/>
  <c r="AA360" i="8"/>
  <c r="AA361" i="8"/>
  <c r="AA362" i="8"/>
  <c r="AA363" i="8"/>
  <c r="AA364" i="8"/>
  <c r="AA365" i="8"/>
  <c r="AA366" i="8"/>
  <c r="AA367" i="8"/>
  <c r="AA368" i="8"/>
  <c r="AA369" i="8"/>
  <c r="AA370" i="8"/>
  <c r="AA371" i="8"/>
  <c r="AA372" i="8"/>
  <c r="AA373" i="8"/>
  <c r="AA374" i="8"/>
  <c r="AA375" i="8"/>
  <c r="AA376" i="8"/>
  <c r="AA377" i="8"/>
  <c r="AA378" i="8"/>
  <c r="AA379" i="8"/>
  <c r="AA380" i="8"/>
  <c r="AA381" i="8"/>
  <c r="AA382" i="8"/>
  <c r="AA383" i="8"/>
  <c r="AA384" i="8"/>
  <c r="AA385" i="8"/>
  <c r="AA386" i="8"/>
  <c r="AA387" i="8"/>
  <c r="AA388" i="8"/>
  <c r="AA389" i="8"/>
  <c r="AA390" i="8"/>
  <c r="AA391" i="8"/>
  <c r="AA392" i="8"/>
  <c r="AA393" i="8"/>
  <c r="AA394" i="8"/>
  <c r="AA395" i="8"/>
  <c r="AA396" i="8"/>
  <c r="AA397" i="8"/>
  <c r="AA398" i="8"/>
  <c r="AA399" i="8"/>
  <c r="AA400" i="8"/>
  <c r="AA401" i="8"/>
  <c r="AA402" i="8"/>
  <c r="AA3" i="8"/>
  <c r="Z4" i="8"/>
  <c r="Z5" i="8"/>
  <c r="Z6" i="8"/>
  <c r="Z7" i="8"/>
  <c r="Z8" i="8"/>
  <c r="Z9" i="8"/>
  <c r="Z10" i="8"/>
  <c r="Z11" i="8"/>
  <c r="Z12" i="8"/>
  <c r="Z13" i="8"/>
  <c r="Z14" i="8"/>
  <c r="Z15" i="8"/>
  <c r="Z16" i="8"/>
  <c r="Z17" i="8"/>
  <c r="Z18" i="8"/>
  <c r="Z19" i="8"/>
  <c r="Z20" i="8"/>
  <c r="Z21" i="8"/>
  <c r="Z22" i="8"/>
  <c r="Z23" i="8"/>
  <c r="Z24" i="8"/>
  <c r="Z25" i="8"/>
  <c r="Z26" i="8"/>
  <c r="Z27" i="8"/>
  <c r="Z28" i="8"/>
  <c r="Z29" i="8"/>
  <c r="Z30" i="8"/>
  <c r="Z31" i="8"/>
  <c r="Z32" i="8"/>
  <c r="Z33" i="8"/>
  <c r="Z34" i="8"/>
  <c r="Z35" i="8"/>
  <c r="Z36" i="8"/>
  <c r="Z37" i="8"/>
  <c r="Z38" i="8"/>
  <c r="Z39" i="8"/>
  <c r="Z40" i="8"/>
  <c r="Z41" i="8"/>
  <c r="Z42" i="8"/>
  <c r="Z43" i="8"/>
  <c r="Z44" i="8"/>
  <c r="Z45" i="8"/>
  <c r="Z46" i="8"/>
  <c r="Z47" i="8"/>
  <c r="Z48" i="8"/>
  <c r="Z49" i="8"/>
  <c r="Z50" i="8"/>
  <c r="Z51" i="8"/>
  <c r="Z52" i="8"/>
  <c r="Z53" i="8"/>
  <c r="Z54" i="8"/>
  <c r="Z55" i="8"/>
  <c r="Z56" i="8"/>
  <c r="Z57" i="8"/>
  <c r="Z58" i="8"/>
  <c r="Z59" i="8"/>
  <c r="Z60" i="8"/>
  <c r="Z61" i="8"/>
  <c r="Z62" i="8"/>
  <c r="Z63" i="8"/>
  <c r="Z64" i="8"/>
  <c r="Z65" i="8"/>
  <c r="Z66" i="8"/>
  <c r="Z67" i="8"/>
  <c r="Z68" i="8"/>
  <c r="Z69" i="8"/>
  <c r="Z70" i="8"/>
  <c r="Z71" i="8"/>
  <c r="Z72" i="8"/>
  <c r="Z73" i="8"/>
  <c r="Z74" i="8"/>
  <c r="Z75" i="8"/>
  <c r="Z76" i="8"/>
  <c r="Z77" i="8"/>
  <c r="Z78" i="8"/>
  <c r="Z79" i="8"/>
  <c r="Z80" i="8"/>
  <c r="Z81" i="8"/>
  <c r="Z82" i="8"/>
  <c r="Z83" i="8"/>
  <c r="Z84" i="8"/>
  <c r="Z85" i="8"/>
  <c r="Z86" i="8"/>
  <c r="Z87" i="8"/>
  <c r="Z88" i="8"/>
  <c r="Z89" i="8"/>
  <c r="Z90" i="8"/>
  <c r="Z91" i="8"/>
  <c r="Z92" i="8"/>
  <c r="Z93" i="8"/>
  <c r="Z94" i="8"/>
  <c r="Z95" i="8"/>
  <c r="Z96" i="8"/>
  <c r="Z97" i="8"/>
  <c r="Z98" i="8"/>
  <c r="Z99" i="8"/>
  <c r="Z100" i="8"/>
  <c r="Z101" i="8"/>
  <c r="Z102" i="8"/>
  <c r="Z103" i="8"/>
  <c r="Z104" i="8"/>
  <c r="Z105" i="8"/>
  <c r="Z106" i="8"/>
  <c r="Z107" i="8"/>
  <c r="Z108" i="8"/>
  <c r="Z109" i="8"/>
  <c r="Z110" i="8"/>
  <c r="Z111" i="8"/>
  <c r="Z112" i="8"/>
  <c r="Z113" i="8"/>
  <c r="Z114" i="8"/>
  <c r="Z115" i="8"/>
  <c r="Z116" i="8"/>
  <c r="Z117" i="8"/>
  <c r="Z118" i="8"/>
  <c r="Z119" i="8"/>
  <c r="Z120" i="8"/>
  <c r="Z121" i="8"/>
  <c r="Z122" i="8"/>
  <c r="Z123" i="8"/>
  <c r="Z124" i="8"/>
  <c r="Z125" i="8"/>
  <c r="Z126" i="8"/>
  <c r="Z127" i="8"/>
  <c r="Z128" i="8"/>
  <c r="Z129" i="8"/>
  <c r="Z130" i="8"/>
  <c r="Z131" i="8"/>
  <c r="Z132" i="8"/>
  <c r="Z133" i="8"/>
  <c r="Z134" i="8"/>
  <c r="Z135" i="8"/>
  <c r="Z136" i="8"/>
  <c r="Z137" i="8"/>
  <c r="Z138" i="8"/>
  <c r="Z139" i="8"/>
  <c r="Z140" i="8"/>
  <c r="Z141" i="8"/>
  <c r="Z142" i="8"/>
  <c r="Z143" i="8"/>
  <c r="Z144" i="8"/>
  <c r="Z145" i="8"/>
  <c r="Z146" i="8"/>
  <c r="Z147" i="8"/>
  <c r="Z148" i="8"/>
  <c r="Z149" i="8"/>
  <c r="Z150" i="8"/>
  <c r="Z151" i="8"/>
  <c r="Z152" i="8"/>
  <c r="Z153" i="8"/>
  <c r="Z154" i="8"/>
  <c r="Z155" i="8"/>
  <c r="Z156" i="8"/>
  <c r="Z157" i="8"/>
  <c r="Z158" i="8"/>
  <c r="Z159" i="8"/>
  <c r="Z160" i="8"/>
  <c r="Z161" i="8"/>
  <c r="Z162" i="8"/>
  <c r="Z163" i="8"/>
  <c r="Z164" i="8"/>
  <c r="Z165" i="8"/>
  <c r="Z166" i="8"/>
  <c r="Z167" i="8"/>
  <c r="Z168" i="8"/>
  <c r="Z169" i="8"/>
  <c r="Z170" i="8"/>
  <c r="Z171" i="8"/>
  <c r="Z172" i="8"/>
  <c r="Z173" i="8"/>
  <c r="Z174" i="8"/>
  <c r="Z175" i="8"/>
  <c r="Z176" i="8"/>
  <c r="Z177" i="8"/>
  <c r="Z178" i="8"/>
  <c r="Z179" i="8"/>
  <c r="Z180" i="8"/>
  <c r="Z181" i="8"/>
  <c r="Z182" i="8"/>
  <c r="Z183" i="8"/>
  <c r="Z184" i="8"/>
  <c r="Z185" i="8"/>
  <c r="Z186" i="8"/>
  <c r="Z187" i="8"/>
  <c r="Z188" i="8"/>
  <c r="Z189" i="8"/>
  <c r="Z190" i="8"/>
  <c r="Z191" i="8"/>
  <c r="Z192" i="8"/>
  <c r="Z193" i="8"/>
  <c r="Z194" i="8"/>
  <c r="Z195" i="8"/>
  <c r="Z196" i="8"/>
  <c r="Z197" i="8"/>
  <c r="Z198" i="8"/>
  <c r="Z199" i="8"/>
  <c r="Z200" i="8"/>
  <c r="Z201" i="8"/>
  <c r="Z202" i="8"/>
  <c r="Z203" i="8"/>
  <c r="Z204" i="8"/>
  <c r="Z205" i="8"/>
  <c r="Z206" i="8"/>
  <c r="Z207" i="8"/>
  <c r="Z208" i="8"/>
  <c r="Z209" i="8"/>
  <c r="Z210" i="8"/>
  <c r="Z211" i="8"/>
  <c r="Z212" i="8"/>
  <c r="Z213" i="8"/>
  <c r="Z214" i="8"/>
  <c r="Z215" i="8"/>
  <c r="Z216" i="8"/>
  <c r="Z217" i="8"/>
  <c r="Z218" i="8"/>
  <c r="Z219" i="8"/>
  <c r="Z220" i="8"/>
  <c r="Z221" i="8"/>
  <c r="Z222" i="8"/>
  <c r="Z223" i="8"/>
  <c r="Z224" i="8"/>
  <c r="Z225" i="8"/>
  <c r="Z226" i="8"/>
  <c r="Z227" i="8"/>
  <c r="Z228" i="8"/>
  <c r="Z229" i="8"/>
  <c r="Z230" i="8"/>
  <c r="Z231" i="8"/>
  <c r="Z232" i="8"/>
  <c r="Z233" i="8"/>
  <c r="Z234" i="8"/>
  <c r="Z235" i="8"/>
  <c r="Z236" i="8"/>
  <c r="Z237" i="8"/>
  <c r="Z238" i="8"/>
  <c r="Z239" i="8"/>
  <c r="Z240" i="8"/>
  <c r="Z241" i="8"/>
  <c r="Z242" i="8"/>
  <c r="Z243" i="8"/>
  <c r="Z244" i="8"/>
  <c r="Z245" i="8"/>
  <c r="Z246" i="8"/>
  <c r="Z247" i="8"/>
  <c r="Z248" i="8"/>
  <c r="Z249" i="8"/>
  <c r="Z250" i="8"/>
  <c r="Z251" i="8"/>
  <c r="Z252" i="8"/>
  <c r="Z253" i="8"/>
  <c r="Z254" i="8"/>
  <c r="Z255" i="8"/>
  <c r="Z256" i="8"/>
  <c r="Z257" i="8"/>
  <c r="Z258" i="8"/>
  <c r="Z259" i="8"/>
  <c r="Z260" i="8"/>
  <c r="Z261" i="8"/>
  <c r="Z262" i="8"/>
  <c r="Z263" i="8"/>
  <c r="Z264" i="8"/>
  <c r="Z265" i="8"/>
  <c r="Z266" i="8"/>
  <c r="Z267" i="8"/>
  <c r="Z268" i="8"/>
  <c r="Z269" i="8"/>
  <c r="Z270" i="8"/>
  <c r="Z271" i="8"/>
  <c r="Z272" i="8"/>
  <c r="Z273" i="8"/>
  <c r="Z274" i="8"/>
  <c r="Z275" i="8"/>
  <c r="Z276" i="8"/>
  <c r="Z277" i="8"/>
  <c r="Z278" i="8"/>
  <c r="Z279" i="8"/>
  <c r="Z280" i="8"/>
  <c r="Z281" i="8"/>
  <c r="Z282" i="8"/>
  <c r="Z283" i="8"/>
  <c r="Z284" i="8"/>
  <c r="Z285" i="8"/>
  <c r="Z286" i="8"/>
  <c r="Z287" i="8"/>
  <c r="Z288" i="8"/>
  <c r="Z289" i="8"/>
  <c r="Z290" i="8"/>
  <c r="Z291" i="8"/>
  <c r="Z292" i="8"/>
  <c r="Z293" i="8"/>
  <c r="Z294" i="8"/>
  <c r="Z295" i="8"/>
  <c r="Z296" i="8"/>
  <c r="Z297" i="8"/>
  <c r="Z298" i="8"/>
  <c r="Z299" i="8"/>
  <c r="Z300" i="8"/>
  <c r="Z301" i="8"/>
  <c r="Z302" i="8"/>
  <c r="Z303" i="8"/>
  <c r="Z304" i="8"/>
  <c r="Z305" i="8"/>
  <c r="Z306" i="8"/>
  <c r="Z307" i="8"/>
  <c r="Z308" i="8"/>
  <c r="Z309" i="8"/>
  <c r="Z310" i="8"/>
  <c r="Z311" i="8"/>
  <c r="Z312" i="8"/>
  <c r="Z313" i="8"/>
  <c r="Z314" i="8"/>
  <c r="Z315" i="8"/>
  <c r="Z316" i="8"/>
  <c r="Z317" i="8"/>
  <c r="Z318" i="8"/>
  <c r="Z319" i="8"/>
  <c r="Z320" i="8"/>
  <c r="Z321" i="8"/>
  <c r="Z322" i="8"/>
  <c r="Z323" i="8"/>
  <c r="Z324" i="8"/>
  <c r="Z325" i="8"/>
  <c r="Z326" i="8"/>
  <c r="Z327" i="8"/>
  <c r="Z328" i="8"/>
  <c r="Z329" i="8"/>
  <c r="Z330" i="8"/>
  <c r="Z331" i="8"/>
  <c r="Z332" i="8"/>
  <c r="Z333" i="8"/>
  <c r="Z334" i="8"/>
  <c r="Z335" i="8"/>
  <c r="Z336" i="8"/>
  <c r="Z337" i="8"/>
  <c r="Z338" i="8"/>
  <c r="Z339" i="8"/>
  <c r="Z340" i="8"/>
  <c r="Z341" i="8"/>
  <c r="Z342" i="8"/>
  <c r="Z343" i="8"/>
  <c r="Z344" i="8"/>
  <c r="Z345" i="8"/>
  <c r="Z346" i="8"/>
  <c r="Z347" i="8"/>
  <c r="Z348" i="8"/>
  <c r="Z349" i="8"/>
  <c r="Z350" i="8"/>
  <c r="Z351" i="8"/>
  <c r="Z352" i="8"/>
  <c r="Z353" i="8"/>
  <c r="Z354" i="8"/>
  <c r="Z355" i="8"/>
  <c r="Z356" i="8"/>
  <c r="Z357" i="8"/>
  <c r="Z358" i="8"/>
  <c r="Z359" i="8"/>
  <c r="Z360" i="8"/>
  <c r="Z361" i="8"/>
  <c r="Z362" i="8"/>
  <c r="Z363" i="8"/>
  <c r="Z364" i="8"/>
  <c r="Z365" i="8"/>
  <c r="Z366" i="8"/>
  <c r="Z367" i="8"/>
  <c r="Z368" i="8"/>
  <c r="Z369" i="8"/>
  <c r="Z370" i="8"/>
  <c r="Z371" i="8"/>
  <c r="Z372" i="8"/>
  <c r="Z373" i="8"/>
  <c r="Z374" i="8"/>
  <c r="Z375" i="8"/>
  <c r="Z376" i="8"/>
  <c r="Z377" i="8"/>
  <c r="Z378" i="8"/>
  <c r="Z379" i="8"/>
  <c r="Z380" i="8"/>
  <c r="Z381" i="8"/>
  <c r="Z382" i="8"/>
  <c r="Z383" i="8"/>
  <c r="Z384" i="8"/>
  <c r="Z385" i="8"/>
  <c r="Z386" i="8"/>
  <c r="Z387" i="8"/>
  <c r="Z388" i="8"/>
  <c r="Z389" i="8"/>
  <c r="Z390" i="8"/>
  <c r="Z391" i="8"/>
  <c r="Z392" i="8"/>
  <c r="Z393" i="8"/>
  <c r="Z394" i="8"/>
  <c r="Z395" i="8"/>
  <c r="Z396" i="8"/>
  <c r="Z397" i="8"/>
  <c r="Z398" i="8"/>
  <c r="Z399" i="8"/>
  <c r="Z400" i="8"/>
  <c r="Z401" i="8"/>
  <c r="Z402" i="8"/>
  <c r="Z3" i="8"/>
  <c r="Y4" i="8"/>
  <c r="AF4" i="8" s="1" a="1"/>
  <c r="AF4" i="8" s="1"/>
  <c r="Y5" i="8"/>
  <c r="AF5" i="8" s="1" a="1"/>
  <c r="AF5" i="8" s="1"/>
  <c r="Y6" i="8"/>
  <c r="AF6" i="8" s="1" a="1"/>
  <c r="AF6" i="8" s="1"/>
  <c r="Y7" i="8"/>
  <c r="AF7" i="8" s="1" a="1"/>
  <c r="AF7" i="8" s="1"/>
  <c r="Y8" i="8"/>
  <c r="AF8" i="8" s="1" a="1"/>
  <c r="AF8" i="8" s="1"/>
  <c r="Y9" i="8"/>
  <c r="AF9" i="8" s="1" a="1"/>
  <c r="AF9" i="8" s="1"/>
  <c r="Y10" i="8"/>
  <c r="AF10" i="8" s="1" a="1"/>
  <c r="AF10" i="8" s="1"/>
  <c r="Y11" i="8"/>
  <c r="AF11" i="8" s="1" a="1"/>
  <c r="AF11" i="8" s="1"/>
  <c r="Y12" i="8"/>
  <c r="AF12" i="8" s="1" a="1"/>
  <c r="AF12" i="8" s="1"/>
  <c r="Y13" i="8"/>
  <c r="AF13" i="8" s="1" a="1"/>
  <c r="AF13" i="8" s="1"/>
  <c r="Y14" i="8"/>
  <c r="AF14" i="8" s="1" a="1"/>
  <c r="AF14" i="8" s="1"/>
  <c r="Y15" i="8"/>
  <c r="AF15" i="8" s="1" a="1"/>
  <c r="AF15" i="8" s="1"/>
  <c r="Y16" i="8"/>
  <c r="AF16" i="8" s="1" a="1"/>
  <c r="AF16" i="8" s="1"/>
  <c r="Y17" i="8"/>
  <c r="AF17" i="8" s="1" a="1"/>
  <c r="AF17" i="8" s="1"/>
  <c r="Y18" i="8"/>
  <c r="AF18" i="8" s="1" a="1"/>
  <c r="AF18" i="8" s="1"/>
  <c r="Y19" i="8"/>
  <c r="AF19" i="8" s="1" a="1"/>
  <c r="AF19" i="8" s="1"/>
  <c r="Y20" i="8"/>
  <c r="AF20" i="8" s="1" a="1"/>
  <c r="AF20" i="8" s="1"/>
  <c r="Y21" i="8"/>
  <c r="AF21" i="8" s="1" a="1"/>
  <c r="AF21" i="8" s="1"/>
  <c r="Y22" i="8"/>
  <c r="AF22" i="8" s="1" a="1"/>
  <c r="AF22" i="8" s="1"/>
  <c r="Y23" i="8"/>
  <c r="AF23" i="8" s="1" a="1"/>
  <c r="AF23" i="8" s="1"/>
  <c r="Y24" i="8"/>
  <c r="AF24" i="8" s="1" a="1"/>
  <c r="AF24" i="8" s="1"/>
  <c r="Y25" i="8"/>
  <c r="AF25" i="8" s="1" a="1"/>
  <c r="AF25" i="8" s="1"/>
  <c r="Y26" i="8"/>
  <c r="AF26" i="8" s="1" a="1"/>
  <c r="AF26" i="8" s="1"/>
  <c r="Y27" i="8"/>
  <c r="AF27" i="8" s="1" a="1"/>
  <c r="AF27" i="8" s="1"/>
  <c r="Y28" i="8"/>
  <c r="AF28" i="8" s="1" a="1"/>
  <c r="AF28" i="8" s="1"/>
  <c r="Y29" i="8"/>
  <c r="AF29" i="8" s="1" a="1"/>
  <c r="AF29" i="8" s="1"/>
  <c r="Y30" i="8"/>
  <c r="AF30" i="8" s="1" a="1"/>
  <c r="AF30" i="8" s="1"/>
  <c r="Y31" i="8"/>
  <c r="AF31" i="8" s="1" a="1"/>
  <c r="AF31" i="8" s="1"/>
  <c r="Y32" i="8"/>
  <c r="AF32" i="8" s="1" a="1"/>
  <c r="AF32" i="8" s="1"/>
  <c r="Y33" i="8"/>
  <c r="AF33" i="8" s="1" a="1"/>
  <c r="AF33" i="8" s="1"/>
  <c r="Y34" i="8"/>
  <c r="AF34" i="8" s="1" a="1"/>
  <c r="AF34" i="8" s="1"/>
  <c r="Y35" i="8"/>
  <c r="AF35" i="8" s="1" a="1"/>
  <c r="AF35" i="8" s="1"/>
  <c r="Y36" i="8"/>
  <c r="AF36" i="8" s="1" a="1"/>
  <c r="AF36" i="8" s="1"/>
  <c r="Y37" i="8"/>
  <c r="AF37" i="8" s="1" a="1"/>
  <c r="AF37" i="8" s="1"/>
  <c r="Y38" i="8"/>
  <c r="AF38" i="8" s="1" a="1"/>
  <c r="AF38" i="8" s="1"/>
  <c r="Y39" i="8"/>
  <c r="AF39" i="8" s="1" a="1"/>
  <c r="AF39" i="8" s="1"/>
  <c r="Y40" i="8"/>
  <c r="AF40" i="8" s="1" a="1"/>
  <c r="AF40" i="8" s="1"/>
  <c r="Y41" i="8"/>
  <c r="AF41" i="8" s="1" a="1"/>
  <c r="AF41" i="8" s="1"/>
  <c r="Y42" i="8"/>
  <c r="AF42" i="8" s="1" a="1"/>
  <c r="AF42" i="8" s="1"/>
  <c r="Y43" i="8"/>
  <c r="AF43" i="8" s="1" a="1"/>
  <c r="AF43" i="8" s="1"/>
  <c r="Y44" i="8"/>
  <c r="AF44" i="8" s="1" a="1"/>
  <c r="AF44" i="8" s="1"/>
  <c r="Y45" i="8"/>
  <c r="AF45" i="8" s="1" a="1"/>
  <c r="AF45" i="8" s="1"/>
  <c r="Y46" i="8"/>
  <c r="AF46" i="8" s="1" a="1"/>
  <c r="AF46" i="8" s="1"/>
  <c r="Y47" i="8"/>
  <c r="AF47" i="8" s="1" a="1"/>
  <c r="AF47" i="8" s="1"/>
  <c r="Y48" i="8"/>
  <c r="AF48" i="8" s="1" a="1"/>
  <c r="AF48" i="8" s="1"/>
  <c r="Y49" i="8"/>
  <c r="AF49" i="8" s="1" a="1"/>
  <c r="AF49" i="8" s="1"/>
  <c r="Y50" i="8"/>
  <c r="AF50" i="8" s="1" a="1"/>
  <c r="AF50" i="8" s="1"/>
  <c r="Y51" i="8"/>
  <c r="AF51" i="8" s="1" a="1"/>
  <c r="AF51" i="8" s="1"/>
  <c r="Y52" i="8"/>
  <c r="AF52" i="8" s="1" a="1"/>
  <c r="AF52" i="8" s="1"/>
  <c r="Y53" i="8"/>
  <c r="AF53" i="8" s="1" a="1"/>
  <c r="AF53" i="8" s="1"/>
  <c r="Y54" i="8"/>
  <c r="AF54" i="8" s="1" a="1"/>
  <c r="AF54" i="8" s="1"/>
  <c r="Y55" i="8"/>
  <c r="AF55" i="8" s="1" a="1"/>
  <c r="AF55" i="8" s="1"/>
  <c r="Y56" i="8"/>
  <c r="AF56" i="8" s="1" a="1"/>
  <c r="AF56" i="8" s="1"/>
  <c r="Y57" i="8"/>
  <c r="AF57" i="8" s="1" a="1"/>
  <c r="AF57" i="8" s="1"/>
  <c r="Y58" i="8"/>
  <c r="AF58" i="8" s="1" a="1"/>
  <c r="AF58" i="8" s="1"/>
  <c r="Y59" i="8"/>
  <c r="AF59" i="8" s="1" a="1"/>
  <c r="AF59" i="8" s="1"/>
  <c r="Y60" i="8"/>
  <c r="AF60" i="8" s="1" a="1"/>
  <c r="AF60" i="8" s="1"/>
  <c r="Y61" i="8"/>
  <c r="AF61" i="8" s="1" a="1"/>
  <c r="AF61" i="8" s="1"/>
  <c r="Y62" i="8"/>
  <c r="AF62" i="8" s="1" a="1"/>
  <c r="AF62" i="8" s="1"/>
  <c r="Y63" i="8"/>
  <c r="AF63" i="8" s="1" a="1"/>
  <c r="AF63" i="8" s="1"/>
  <c r="Y64" i="8"/>
  <c r="AF64" i="8" s="1" a="1"/>
  <c r="AF64" i="8" s="1"/>
  <c r="Y65" i="8"/>
  <c r="AF65" i="8" s="1" a="1"/>
  <c r="AF65" i="8" s="1"/>
  <c r="Y66" i="8"/>
  <c r="AF66" i="8" s="1" a="1"/>
  <c r="AF66" i="8" s="1"/>
  <c r="Y67" i="8"/>
  <c r="AF67" i="8" s="1" a="1"/>
  <c r="AF67" i="8" s="1"/>
  <c r="Y68" i="8"/>
  <c r="AF68" i="8" s="1" a="1"/>
  <c r="AF68" i="8" s="1"/>
  <c r="Y69" i="8"/>
  <c r="AF69" i="8" s="1" a="1"/>
  <c r="AF69" i="8" s="1"/>
  <c r="Y70" i="8"/>
  <c r="AF70" i="8" s="1" a="1"/>
  <c r="AF70" i="8" s="1"/>
  <c r="Y71" i="8"/>
  <c r="AF71" i="8" s="1" a="1"/>
  <c r="AF71" i="8" s="1"/>
  <c r="Y72" i="8"/>
  <c r="AF72" i="8" s="1" a="1"/>
  <c r="AF72" i="8" s="1"/>
  <c r="Y73" i="8"/>
  <c r="AF73" i="8" s="1" a="1"/>
  <c r="AF73" i="8" s="1"/>
  <c r="Y74" i="8"/>
  <c r="AF74" i="8" s="1" a="1"/>
  <c r="AF74" i="8" s="1"/>
  <c r="Y75" i="8"/>
  <c r="AF75" i="8" s="1" a="1"/>
  <c r="AF75" i="8" s="1"/>
  <c r="Y76" i="8"/>
  <c r="AF76" i="8" s="1" a="1"/>
  <c r="AF76" i="8" s="1"/>
  <c r="Y77" i="8"/>
  <c r="AF77" i="8" s="1" a="1"/>
  <c r="AF77" i="8" s="1"/>
  <c r="Y78" i="8"/>
  <c r="AF78" i="8" s="1" a="1"/>
  <c r="AF78" i="8" s="1"/>
  <c r="Y79" i="8"/>
  <c r="AF79" i="8" s="1" a="1"/>
  <c r="AF79" i="8" s="1"/>
  <c r="Y80" i="8"/>
  <c r="AF80" i="8" s="1" a="1"/>
  <c r="AF80" i="8" s="1"/>
  <c r="Y81" i="8"/>
  <c r="AF81" i="8" s="1" a="1"/>
  <c r="AF81" i="8" s="1"/>
  <c r="Y82" i="8"/>
  <c r="AF82" i="8" s="1" a="1"/>
  <c r="AF82" i="8" s="1"/>
  <c r="Y83" i="8"/>
  <c r="AF83" i="8" s="1" a="1"/>
  <c r="AF83" i="8" s="1"/>
  <c r="Y84" i="8"/>
  <c r="AF84" i="8" s="1" a="1"/>
  <c r="AF84" i="8" s="1"/>
  <c r="Y85" i="8"/>
  <c r="AF85" i="8" s="1" a="1"/>
  <c r="AF85" i="8" s="1"/>
  <c r="Y86" i="8"/>
  <c r="AF86" i="8" s="1" a="1"/>
  <c r="AF86" i="8" s="1"/>
  <c r="Y87" i="8"/>
  <c r="AF87" i="8" s="1" a="1"/>
  <c r="AF87" i="8" s="1"/>
  <c r="Y88" i="8"/>
  <c r="AF88" i="8" s="1" a="1"/>
  <c r="AF88" i="8" s="1"/>
  <c r="Y89" i="8"/>
  <c r="AF89" i="8" s="1" a="1"/>
  <c r="AF89" i="8" s="1"/>
  <c r="Y90" i="8"/>
  <c r="AF90" i="8" s="1" a="1"/>
  <c r="AF90" i="8" s="1"/>
  <c r="Y91" i="8"/>
  <c r="AF91" i="8" s="1" a="1"/>
  <c r="AF91" i="8" s="1"/>
  <c r="Y92" i="8"/>
  <c r="AF92" i="8" s="1" a="1"/>
  <c r="AF92" i="8" s="1"/>
  <c r="Y93" i="8"/>
  <c r="AF93" i="8" s="1" a="1"/>
  <c r="AF93" i="8" s="1"/>
  <c r="Y94" i="8"/>
  <c r="AF94" i="8" s="1" a="1"/>
  <c r="AF94" i="8" s="1"/>
  <c r="Y95" i="8"/>
  <c r="AF95" i="8" s="1" a="1"/>
  <c r="AF95" i="8" s="1"/>
  <c r="Y96" i="8"/>
  <c r="AF96" i="8" s="1" a="1"/>
  <c r="AF96" i="8" s="1"/>
  <c r="Y97" i="8"/>
  <c r="AF97" i="8" s="1" a="1"/>
  <c r="AF97" i="8" s="1"/>
  <c r="Y98" i="8"/>
  <c r="AF98" i="8" s="1" a="1"/>
  <c r="AF98" i="8" s="1"/>
  <c r="Y99" i="8"/>
  <c r="AF99" i="8" s="1" a="1"/>
  <c r="AF99" i="8" s="1"/>
  <c r="Y100" i="8"/>
  <c r="AF100" i="8" s="1" a="1"/>
  <c r="AF100" i="8" s="1"/>
  <c r="Y101" i="8"/>
  <c r="AF101" i="8" s="1" a="1"/>
  <c r="AF101" i="8" s="1"/>
  <c r="Y102" i="8"/>
  <c r="AF102" i="8" s="1" a="1"/>
  <c r="AF102" i="8" s="1"/>
  <c r="Y103" i="8"/>
  <c r="AF103" i="8" s="1" a="1"/>
  <c r="AF103" i="8" s="1"/>
  <c r="Y104" i="8"/>
  <c r="AF104" i="8" s="1" a="1"/>
  <c r="AF104" i="8" s="1"/>
  <c r="Y105" i="8"/>
  <c r="AF105" i="8" s="1" a="1"/>
  <c r="AF105" i="8" s="1"/>
  <c r="Y106" i="8"/>
  <c r="AF106" i="8" s="1" a="1"/>
  <c r="AF106" i="8" s="1"/>
  <c r="Y107" i="8"/>
  <c r="AF107" i="8" s="1" a="1"/>
  <c r="AF107" i="8" s="1"/>
  <c r="Y108" i="8"/>
  <c r="AF108" i="8" s="1" a="1"/>
  <c r="AF108" i="8" s="1"/>
  <c r="Y109" i="8"/>
  <c r="AF109" i="8" s="1" a="1"/>
  <c r="AF109" i="8" s="1"/>
  <c r="Y110" i="8"/>
  <c r="AF110" i="8" s="1" a="1"/>
  <c r="AF110" i="8" s="1"/>
  <c r="Y111" i="8"/>
  <c r="AF111" i="8" s="1" a="1"/>
  <c r="AF111" i="8" s="1"/>
  <c r="Y112" i="8"/>
  <c r="AF112" i="8" s="1" a="1"/>
  <c r="AF112" i="8" s="1"/>
  <c r="Y113" i="8"/>
  <c r="AF113" i="8" s="1" a="1"/>
  <c r="AF113" i="8" s="1"/>
  <c r="Y114" i="8"/>
  <c r="AF114" i="8" s="1" a="1"/>
  <c r="AF114" i="8" s="1"/>
  <c r="Y115" i="8"/>
  <c r="AF115" i="8" s="1" a="1"/>
  <c r="AF115" i="8" s="1"/>
  <c r="Y116" i="8"/>
  <c r="AF116" i="8" s="1" a="1"/>
  <c r="AF116" i="8" s="1"/>
  <c r="Y117" i="8"/>
  <c r="AF117" i="8" s="1" a="1"/>
  <c r="AF117" i="8" s="1"/>
  <c r="Y118" i="8"/>
  <c r="AF118" i="8" s="1" a="1"/>
  <c r="AF118" i="8" s="1"/>
  <c r="Y119" i="8"/>
  <c r="AF119" i="8" s="1" a="1"/>
  <c r="AF119" i="8" s="1"/>
  <c r="Y120" i="8"/>
  <c r="AF120" i="8" s="1" a="1"/>
  <c r="AF120" i="8" s="1"/>
  <c r="Y121" i="8"/>
  <c r="AF121" i="8" s="1" a="1"/>
  <c r="AF121" i="8" s="1"/>
  <c r="Y122" i="8"/>
  <c r="AF122" i="8" s="1" a="1"/>
  <c r="AF122" i="8" s="1"/>
  <c r="Y123" i="8"/>
  <c r="AF123" i="8" s="1" a="1"/>
  <c r="AF123" i="8" s="1"/>
  <c r="Y124" i="8"/>
  <c r="AF124" i="8" s="1" a="1"/>
  <c r="AF124" i="8" s="1"/>
  <c r="Y125" i="8"/>
  <c r="AF125" i="8" s="1" a="1"/>
  <c r="AF125" i="8" s="1"/>
  <c r="Y126" i="8"/>
  <c r="AF126" i="8" s="1" a="1"/>
  <c r="AF126" i="8" s="1"/>
  <c r="Y127" i="8"/>
  <c r="AF127" i="8" s="1" a="1"/>
  <c r="AF127" i="8" s="1"/>
  <c r="Y128" i="8"/>
  <c r="AF128" i="8" s="1" a="1"/>
  <c r="AF128" i="8" s="1"/>
  <c r="Y129" i="8"/>
  <c r="AF129" i="8" s="1" a="1"/>
  <c r="AF129" i="8" s="1"/>
  <c r="Y130" i="8"/>
  <c r="AF130" i="8" s="1" a="1"/>
  <c r="AF130" i="8" s="1"/>
  <c r="Y131" i="8"/>
  <c r="AF131" i="8" s="1" a="1"/>
  <c r="AF131" i="8" s="1"/>
  <c r="Y132" i="8"/>
  <c r="AF132" i="8" s="1" a="1"/>
  <c r="AF132" i="8" s="1"/>
  <c r="Y133" i="8"/>
  <c r="AF133" i="8" s="1" a="1"/>
  <c r="AF133" i="8" s="1"/>
  <c r="Y134" i="8"/>
  <c r="AF134" i="8" s="1" a="1"/>
  <c r="AF134" i="8" s="1"/>
  <c r="Y135" i="8"/>
  <c r="AF135" i="8" s="1" a="1"/>
  <c r="AF135" i="8" s="1"/>
  <c r="Y136" i="8"/>
  <c r="AF136" i="8" s="1" a="1"/>
  <c r="AF136" i="8" s="1"/>
  <c r="Y137" i="8"/>
  <c r="AF137" i="8" s="1" a="1"/>
  <c r="AF137" i="8" s="1"/>
  <c r="Y138" i="8"/>
  <c r="Y139" i="8"/>
  <c r="AF139" i="8" s="1" a="1"/>
  <c r="AF139" i="8" s="1"/>
  <c r="Y140" i="8"/>
  <c r="AF140" i="8" s="1" a="1"/>
  <c r="AF140" i="8" s="1"/>
  <c r="Y141" i="8"/>
  <c r="AF141" i="8" s="1" a="1"/>
  <c r="AF141" i="8" s="1"/>
  <c r="Y142" i="8"/>
  <c r="AF142" i="8" s="1" a="1"/>
  <c r="AF142" i="8" s="1"/>
  <c r="Y143" i="8"/>
  <c r="AF143" i="8" s="1" a="1"/>
  <c r="AF143" i="8" s="1"/>
  <c r="Y144" i="8"/>
  <c r="AF144" i="8" s="1" a="1"/>
  <c r="AF144" i="8" s="1"/>
  <c r="Y145" i="8"/>
  <c r="AF145" i="8" s="1" a="1"/>
  <c r="AF145" i="8" s="1"/>
  <c r="Y146" i="8"/>
  <c r="AF146" i="8" s="1" a="1"/>
  <c r="AF146" i="8" s="1"/>
  <c r="Y147" i="8"/>
  <c r="AF147" i="8" s="1" a="1"/>
  <c r="AF147" i="8" s="1"/>
  <c r="Y148" i="8"/>
  <c r="AF148" i="8" s="1" a="1"/>
  <c r="AF148" i="8" s="1"/>
  <c r="Y149" i="8"/>
  <c r="AF149" i="8" s="1" a="1"/>
  <c r="AF149" i="8" s="1"/>
  <c r="Y150" i="8"/>
  <c r="AF150" i="8" s="1" a="1"/>
  <c r="AF150" i="8" s="1"/>
  <c r="Y151" i="8"/>
  <c r="AF151" i="8" s="1" a="1"/>
  <c r="AF151" i="8" s="1"/>
  <c r="Y152" i="8"/>
  <c r="AF152" i="8" s="1" a="1"/>
  <c r="AF152" i="8" s="1"/>
  <c r="Y153" i="8"/>
  <c r="AF153" i="8" s="1" a="1"/>
  <c r="AF153" i="8" s="1"/>
  <c r="Y154" i="8"/>
  <c r="AF154" i="8" s="1" a="1"/>
  <c r="AF154" i="8" s="1"/>
  <c r="Y155" i="8"/>
  <c r="AF155" i="8" s="1" a="1"/>
  <c r="AF155" i="8" s="1"/>
  <c r="Y156" i="8"/>
  <c r="AF156" i="8" s="1" a="1"/>
  <c r="AF156" i="8" s="1"/>
  <c r="Y157" i="8"/>
  <c r="AF157" i="8" s="1" a="1"/>
  <c r="AF157" i="8" s="1"/>
  <c r="Y158" i="8"/>
  <c r="AF158" i="8" s="1" a="1"/>
  <c r="AF158" i="8" s="1"/>
  <c r="Y159" i="8"/>
  <c r="AF159" i="8" s="1" a="1"/>
  <c r="AF159" i="8" s="1"/>
  <c r="Y160" i="8"/>
  <c r="AF160" i="8" s="1" a="1"/>
  <c r="AF160" i="8" s="1"/>
  <c r="Y161" i="8"/>
  <c r="AF161" i="8" s="1" a="1"/>
  <c r="AF161" i="8" s="1"/>
  <c r="Y162" i="8"/>
  <c r="AF162" i="8" s="1" a="1"/>
  <c r="AF162" i="8" s="1"/>
  <c r="Y163" i="8"/>
  <c r="AF163" i="8" s="1" a="1"/>
  <c r="AF163" i="8" s="1"/>
  <c r="Y164" i="8"/>
  <c r="AF164" i="8" s="1" a="1"/>
  <c r="AF164" i="8" s="1"/>
  <c r="Y165" i="8"/>
  <c r="AF165" i="8" s="1" a="1"/>
  <c r="AF165" i="8" s="1"/>
  <c r="Y166" i="8"/>
  <c r="AF166" i="8" s="1" a="1"/>
  <c r="AF166" i="8" s="1"/>
  <c r="Y167" i="8"/>
  <c r="AF167" i="8" s="1" a="1"/>
  <c r="AF167" i="8" s="1"/>
  <c r="Y168" i="8"/>
  <c r="AF168" i="8" s="1" a="1"/>
  <c r="AF168" i="8" s="1"/>
  <c r="Y169" i="8"/>
  <c r="AF169" i="8" s="1" a="1"/>
  <c r="AF169" i="8" s="1"/>
  <c r="Y170" i="8"/>
  <c r="AF170" i="8" s="1" a="1"/>
  <c r="AF170" i="8" s="1"/>
  <c r="Y171" i="8"/>
  <c r="AF171" i="8" s="1" a="1"/>
  <c r="AF171" i="8" s="1"/>
  <c r="Y172" i="8"/>
  <c r="AF172" i="8" s="1" a="1"/>
  <c r="AF172" i="8" s="1"/>
  <c r="Y173" i="8"/>
  <c r="AF173" i="8" s="1" a="1"/>
  <c r="AF173" i="8" s="1"/>
  <c r="Y174" i="8"/>
  <c r="AF174" i="8" s="1" a="1"/>
  <c r="AF174" i="8" s="1"/>
  <c r="Y175" i="8"/>
  <c r="AF175" i="8" s="1" a="1"/>
  <c r="AF175" i="8" s="1"/>
  <c r="Y176" i="8"/>
  <c r="AF176" i="8" s="1" a="1"/>
  <c r="AF176" i="8" s="1"/>
  <c r="Y177" i="8"/>
  <c r="AF177" i="8" s="1" a="1"/>
  <c r="AF177" i="8" s="1"/>
  <c r="Y178" i="8"/>
  <c r="AF178" i="8" s="1" a="1"/>
  <c r="AF178" i="8" s="1"/>
  <c r="Y179" i="8"/>
  <c r="AF179" i="8" s="1" a="1"/>
  <c r="AF179" i="8" s="1"/>
  <c r="Y180" i="8"/>
  <c r="AF180" i="8" s="1" a="1"/>
  <c r="AF180" i="8" s="1"/>
  <c r="Y181" i="8"/>
  <c r="AF181" i="8" s="1" a="1"/>
  <c r="AF181" i="8" s="1"/>
  <c r="Y182" i="8"/>
  <c r="AF182" i="8" s="1" a="1"/>
  <c r="AF182" i="8" s="1"/>
  <c r="Y183" i="8"/>
  <c r="AF183" i="8" s="1" a="1"/>
  <c r="AF183" i="8" s="1"/>
  <c r="Y184" i="8"/>
  <c r="AF184" i="8" s="1" a="1"/>
  <c r="AF184" i="8" s="1"/>
  <c r="Y185" i="8"/>
  <c r="AF185" i="8" s="1" a="1"/>
  <c r="AF185" i="8" s="1"/>
  <c r="Y186" i="8"/>
  <c r="AF186" i="8" s="1" a="1"/>
  <c r="AF186" i="8" s="1"/>
  <c r="Y187" i="8"/>
  <c r="AF187" i="8" s="1" a="1"/>
  <c r="AF187" i="8" s="1"/>
  <c r="Y188" i="8"/>
  <c r="AF188" i="8" s="1" a="1"/>
  <c r="AF188" i="8" s="1"/>
  <c r="Y189" i="8"/>
  <c r="AF189" i="8" s="1" a="1"/>
  <c r="AF189" i="8" s="1"/>
  <c r="Y190" i="8"/>
  <c r="AF190" i="8" s="1" a="1"/>
  <c r="AF190" i="8" s="1"/>
  <c r="Y191" i="8"/>
  <c r="AF191" i="8" s="1" a="1"/>
  <c r="AF191" i="8" s="1"/>
  <c r="Y192" i="8"/>
  <c r="AF192" i="8" s="1" a="1"/>
  <c r="AF192" i="8" s="1"/>
  <c r="Y193" i="8"/>
  <c r="AF193" i="8" s="1" a="1"/>
  <c r="AF193" i="8" s="1"/>
  <c r="Y194" i="8"/>
  <c r="AF194" i="8" s="1" a="1"/>
  <c r="AF194" i="8" s="1"/>
  <c r="Y195" i="8"/>
  <c r="AF195" i="8" s="1" a="1"/>
  <c r="AF195" i="8" s="1"/>
  <c r="Y196" i="8"/>
  <c r="AF196" i="8" s="1" a="1"/>
  <c r="AF196" i="8" s="1"/>
  <c r="Y197" i="8"/>
  <c r="AF197" i="8" s="1" a="1"/>
  <c r="AF197" i="8" s="1"/>
  <c r="Y198" i="8"/>
  <c r="Y199" i="8"/>
  <c r="AF199" i="8" s="1" a="1"/>
  <c r="AF199" i="8" s="1"/>
  <c r="Y200" i="8"/>
  <c r="AF200" i="8" s="1" a="1"/>
  <c r="AF200" i="8" s="1"/>
  <c r="Y201" i="8"/>
  <c r="AF201" i="8" s="1" a="1"/>
  <c r="AF201" i="8" s="1"/>
  <c r="Y202" i="8"/>
  <c r="AF202" i="8" s="1" a="1"/>
  <c r="AF202" i="8" s="1"/>
  <c r="Y203" i="8"/>
  <c r="AF203" i="8" s="1" a="1"/>
  <c r="AF203" i="8" s="1"/>
  <c r="Y204" i="8"/>
  <c r="AF204" i="8" s="1" a="1"/>
  <c r="AF204" i="8" s="1"/>
  <c r="Y205" i="8"/>
  <c r="AF205" i="8" s="1" a="1"/>
  <c r="AF205" i="8" s="1"/>
  <c r="Y206" i="8"/>
  <c r="AF206" i="8" s="1" a="1"/>
  <c r="AF206" i="8" s="1"/>
  <c r="Y207" i="8"/>
  <c r="AF207" i="8" s="1" a="1"/>
  <c r="AF207" i="8" s="1"/>
  <c r="Y208" i="8"/>
  <c r="AF208" i="8" s="1" a="1"/>
  <c r="AF208" i="8" s="1"/>
  <c r="Y209" i="8"/>
  <c r="AF209" i="8" s="1" a="1"/>
  <c r="AF209" i="8" s="1"/>
  <c r="Y210" i="8"/>
  <c r="AF210" i="8" s="1" a="1"/>
  <c r="AF210" i="8" s="1"/>
  <c r="Y211" i="8"/>
  <c r="AF211" i="8" s="1" a="1"/>
  <c r="AF211" i="8" s="1"/>
  <c r="Y212" i="8"/>
  <c r="AF212" i="8" s="1" a="1"/>
  <c r="AF212" i="8" s="1"/>
  <c r="Y213" i="8"/>
  <c r="AF213" i="8" s="1" a="1"/>
  <c r="AF213" i="8" s="1"/>
  <c r="Y214" i="8"/>
  <c r="AF214" i="8" s="1" a="1"/>
  <c r="AF214" i="8" s="1"/>
  <c r="Y215" i="8"/>
  <c r="AF215" i="8" s="1" a="1"/>
  <c r="AF215" i="8" s="1"/>
  <c r="Y216" i="8"/>
  <c r="AF216" i="8" s="1" a="1"/>
  <c r="AF216" i="8" s="1"/>
  <c r="Y217" i="8"/>
  <c r="AF217" i="8" s="1" a="1"/>
  <c r="AF217" i="8" s="1"/>
  <c r="Y218" i="8"/>
  <c r="AF218" i="8" s="1" a="1"/>
  <c r="AF218" i="8" s="1"/>
  <c r="Y219" i="8"/>
  <c r="AF219" i="8" s="1" a="1"/>
  <c r="AF219" i="8" s="1"/>
  <c r="Y220" i="8"/>
  <c r="AF220" i="8" s="1" a="1"/>
  <c r="AF220" i="8" s="1"/>
  <c r="Y221" i="8"/>
  <c r="AF221" i="8" s="1" a="1"/>
  <c r="AF221" i="8" s="1"/>
  <c r="Y222" i="8"/>
  <c r="AF222" i="8" s="1" a="1"/>
  <c r="AF222" i="8" s="1"/>
  <c r="Y223" i="8"/>
  <c r="AF223" i="8" s="1" a="1"/>
  <c r="AF223" i="8" s="1"/>
  <c r="Y224" i="8"/>
  <c r="AF224" i="8" s="1" a="1"/>
  <c r="AF224" i="8" s="1"/>
  <c r="Y225" i="8"/>
  <c r="AF225" i="8" s="1" a="1"/>
  <c r="AF225" i="8" s="1"/>
  <c r="Y226" i="8"/>
  <c r="AF226" i="8" s="1" a="1"/>
  <c r="AF226" i="8" s="1"/>
  <c r="Y227" i="8"/>
  <c r="AF227" i="8" s="1" a="1"/>
  <c r="AF227" i="8" s="1"/>
  <c r="Y228" i="8"/>
  <c r="AF228" i="8" s="1" a="1"/>
  <c r="AF228" i="8" s="1"/>
  <c r="Y229" i="8"/>
  <c r="AF229" i="8" s="1" a="1"/>
  <c r="AF229" i="8" s="1"/>
  <c r="Y230" i="8"/>
  <c r="AF230" i="8" s="1" a="1"/>
  <c r="AF230" i="8" s="1"/>
  <c r="Y231" i="8"/>
  <c r="AF231" i="8" s="1" a="1"/>
  <c r="AF231" i="8" s="1"/>
  <c r="Y232" i="8"/>
  <c r="AF232" i="8" s="1" a="1"/>
  <c r="AF232" i="8" s="1"/>
  <c r="Y233" i="8"/>
  <c r="AF233" i="8" s="1" a="1"/>
  <c r="AF233" i="8" s="1"/>
  <c r="Y234" i="8"/>
  <c r="AF234" i="8" s="1" a="1"/>
  <c r="AF234" i="8" s="1"/>
  <c r="Y235" i="8"/>
  <c r="AF235" i="8" s="1" a="1"/>
  <c r="AF235" i="8" s="1"/>
  <c r="Y236" i="8"/>
  <c r="AF236" i="8" s="1" a="1"/>
  <c r="AF236" i="8" s="1"/>
  <c r="Y237" i="8"/>
  <c r="AF237" i="8" s="1" a="1"/>
  <c r="AF237" i="8" s="1"/>
  <c r="Y238" i="8"/>
  <c r="AF238" i="8" s="1" a="1"/>
  <c r="AF238" i="8" s="1"/>
  <c r="Y239" i="8"/>
  <c r="AF239" i="8" s="1" a="1"/>
  <c r="AF239" i="8" s="1"/>
  <c r="Y240" i="8"/>
  <c r="AF240" i="8" s="1" a="1"/>
  <c r="AF240" i="8" s="1"/>
  <c r="Y241" i="8"/>
  <c r="AF241" i="8" s="1" a="1"/>
  <c r="AF241" i="8" s="1"/>
  <c r="Y242" i="8"/>
  <c r="AF242" i="8" s="1" a="1"/>
  <c r="AF242" i="8" s="1"/>
  <c r="Y243" i="8"/>
  <c r="AF243" i="8" s="1" a="1"/>
  <c r="AF243" i="8" s="1"/>
  <c r="Y244" i="8"/>
  <c r="AF244" i="8" s="1" a="1"/>
  <c r="AF244" i="8" s="1"/>
  <c r="Y245" i="8"/>
  <c r="AF245" i="8" s="1" a="1"/>
  <c r="AF245" i="8" s="1"/>
  <c r="Y246" i="8"/>
  <c r="AF246" i="8" s="1" a="1"/>
  <c r="AF246" i="8" s="1"/>
  <c r="Y247" i="8"/>
  <c r="AF247" i="8" s="1" a="1"/>
  <c r="AF247" i="8" s="1"/>
  <c r="Y248" i="8"/>
  <c r="AF248" i="8" s="1" a="1"/>
  <c r="AF248" i="8" s="1"/>
  <c r="Y249" i="8"/>
  <c r="AF249" i="8" s="1" a="1"/>
  <c r="AF249" i="8" s="1"/>
  <c r="Y250" i="8"/>
  <c r="AF250" i="8" s="1" a="1"/>
  <c r="AF250" i="8" s="1"/>
  <c r="Y251" i="8"/>
  <c r="AF251" i="8" s="1" a="1"/>
  <c r="AF251" i="8" s="1"/>
  <c r="Y252" i="8"/>
  <c r="AF252" i="8" s="1" a="1"/>
  <c r="AF252" i="8" s="1"/>
  <c r="Y253" i="8"/>
  <c r="AF253" i="8" s="1" a="1"/>
  <c r="AF253" i="8" s="1"/>
  <c r="Y254" i="8"/>
  <c r="AF254" i="8" s="1" a="1"/>
  <c r="AF254" i="8" s="1"/>
  <c r="Y255" i="8"/>
  <c r="AF255" i="8" s="1" a="1"/>
  <c r="AF255" i="8" s="1"/>
  <c r="Y256" i="8"/>
  <c r="AF256" i="8" s="1" a="1"/>
  <c r="AF256" i="8" s="1"/>
  <c r="Y257" i="8"/>
  <c r="AF257" i="8" s="1" a="1"/>
  <c r="AF257" i="8" s="1"/>
  <c r="Y258" i="8"/>
  <c r="AF258" i="8" s="1" a="1"/>
  <c r="AF258" i="8" s="1"/>
  <c r="Y259" i="8"/>
  <c r="AF259" i="8" s="1" a="1"/>
  <c r="AF259" i="8" s="1"/>
  <c r="Y260" i="8"/>
  <c r="AF260" i="8" s="1" a="1"/>
  <c r="AF260" i="8" s="1"/>
  <c r="Y261" i="8"/>
  <c r="AF261" i="8" s="1" a="1"/>
  <c r="AF261" i="8" s="1"/>
  <c r="Y262" i="8"/>
  <c r="AF262" i="8" s="1" a="1"/>
  <c r="AF262" i="8" s="1"/>
  <c r="Y263" i="8"/>
  <c r="AF263" i="8" s="1" a="1"/>
  <c r="AF263" i="8" s="1"/>
  <c r="Y264" i="8"/>
  <c r="AF264" i="8" s="1" a="1"/>
  <c r="AF264" i="8" s="1"/>
  <c r="Y265" i="8"/>
  <c r="AF265" i="8" s="1" a="1"/>
  <c r="AF265" i="8" s="1"/>
  <c r="Y266" i="8"/>
  <c r="AF266" i="8" s="1" a="1"/>
  <c r="AF266" i="8" s="1"/>
  <c r="Y267" i="8"/>
  <c r="AF267" i="8" s="1" a="1"/>
  <c r="AF267" i="8" s="1"/>
  <c r="Y268" i="8"/>
  <c r="AF268" i="8" s="1" a="1"/>
  <c r="AF268" i="8" s="1"/>
  <c r="Y269" i="8"/>
  <c r="AF269" i="8" s="1" a="1"/>
  <c r="AF269" i="8" s="1"/>
  <c r="Y270" i="8"/>
  <c r="AF270" i="8" s="1" a="1"/>
  <c r="AF270" i="8" s="1"/>
  <c r="Y271" i="8"/>
  <c r="AF271" i="8" s="1" a="1"/>
  <c r="AF271" i="8" s="1"/>
  <c r="Y272" i="8"/>
  <c r="AF272" i="8" s="1" a="1"/>
  <c r="AF272" i="8" s="1"/>
  <c r="Y273" i="8"/>
  <c r="AF273" i="8" s="1" a="1"/>
  <c r="AF273" i="8" s="1"/>
  <c r="Y274" i="8"/>
  <c r="AF274" i="8" s="1" a="1"/>
  <c r="AF274" i="8" s="1"/>
  <c r="Y275" i="8"/>
  <c r="AF275" i="8" s="1" a="1"/>
  <c r="AF275" i="8" s="1"/>
  <c r="Y276" i="8"/>
  <c r="AF276" i="8" s="1" a="1"/>
  <c r="AF276" i="8" s="1"/>
  <c r="Y277" i="8"/>
  <c r="AF277" i="8" s="1" a="1"/>
  <c r="AF277" i="8" s="1"/>
  <c r="Y278" i="8"/>
  <c r="AF278" i="8" s="1" a="1"/>
  <c r="AF278" i="8" s="1"/>
  <c r="Y279" i="8"/>
  <c r="AF279" i="8" s="1" a="1"/>
  <c r="AF279" i="8" s="1"/>
  <c r="Y280" i="8"/>
  <c r="AF280" i="8" s="1" a="1"/>
  <c r="AF280" i="8" s="1"/>
  <c r="Y281" i="8"/>
  <c r="AF281" i="8" s="1" a="1"/>
  <c r="AF281" i="8" s="1"/>
  <c r="Y282" i="8"/>
  <c r="AF282" i="8" s="1" a="1"/>
  <c r="AF282" i="8" s="1"/>
  <c r="Y283" i="8"/>
  <c r="AF283" i="8" s="1" a="1"/>
  <c r="AF283" i="8" s="1"/>
  <c r="Y284" i="8"/>
  <c r="AF284" i="8" s="1" a="1"/>
  <c r="AF284" i="8" s="1"/>
  <c r="Y285" i="8"/>
  <c r="AF285" i="8" s="1" a="1"/>
  <c r="AF285" i="8" s="1"/>
  <c r="Y286" i="8"/>
  <c r="AF286" i="8" s="1" a="1"/>
  <c r="AF286" i="8" s="1"/>
  <c r="Y287" i="8"/>
  <c r="AF287" i="8" s="1" a="1"/>
  <c r="AF287" i="8" s="1"/>
  <c r="Y288" i="8"/>
  <c r="AF288" i="8" s="1" a="1"/>
  <c r="AF288" i="8" s="1"/>
  <c r="Y289" i="8"/>
  <c r="AF289" i="8" s="1" a="1"/>
  <c r="AF289" i="8" s="1"/>
  <c r="Y290" i="8"/>
  <c r="AF290" i="8" s="1" a="1"/>
  <c r="AF290" i="8" s="1"/>
  <c r="Y291" i="8"/>
  <c r="AF291" i="8" s="1" a="1"/>
  <c r="AF291" i="8" s="1"/>
  <c r="Y292" i="8"/>
  <c r="AF292" i="8" s="1" a="1"/>
  <c r="AF292" i="8" s="1"/>
  <c r="Y293" i="8"/>
  <c r="AF293" i="8" s="1" a="1"/>
  <c r="AF293" i="8" s="1"/>
  <c r="Y294" i="8"/>
  <c r="AF294" i="8" s="1" a="1"/>
  <c r="AF294" i="8" s="1"/>
  <c r="Y295" i="8"/>
  <c r="AF295" i="8" s="1" a="1"/>
  <c r="AF295" i="8" s="1"/>
  <c r="Y296" i="8"/>
  <c r="AF296" i="8" s="1" a="1"/>
  <c r="AF296" i="8" s="1"/>
  <c r="Y297" i="8"/>
  <c r="AF297" i="8" s="1" a="1"/>
  <c r="AF297" i="8" s="1"/>
  <c r="Y298" i="8"/>
  <c r="AF298" i="8" s="1" a="1"/>
  <c r="AF298" i="8" s="1"/>
  <c r="Y299" i="8"/>
  <c r="AF299" i="8" s="1" a="1"/>
  <c r="AF299" i="8" s="1"/>
  <c r="Y300" i="8"/>
  <c r="AF300" i="8" s="1" a="1"/>
  <c r="AF300" i="8" s="1"/>
  <c r="Y301" i="8"/>
  <c r="AF301" i="8" s="1" a="1"/>
  <c r="AF301" i="8" s="1"/>
  <c r="Y302" i="8"/>
  <c r="AF302" i="8" s="1" a="1"/>
  <c r="AF302" i="8" s="1"/>
  <c r="Y303" i="8"/>
  <c r="AF303" i="8" s="1" a="1"/>
  <c r="AF303" i="8" s="1"/>
  <c r="Y304" i="8"/>
  <c r="AF304" i="8" s="1" a="1"/>
  <c r="AF304" i="8" s="1"/>
  <c r="Y305" i="8"/>
  <c r="AF305" i="8" s="1" a="1"/>
  <c r="AF305" i="8" s="1"/>
  <c r="Y306" i="8"/>
  <c r="AF306" i="8" s="1" a="1"/>
  <c r="AF306" i="8" s="1"/>
  <c r="Y307" i="8"/>
  <c r="AF307" i="8" s="1" a="1"/>
  <c r="AF307" i="8" s="1"/>
  <c r="Y308" i="8"/>
  <c r="AF308" i="8" s="1" a="1"/>
  <c r="AF308" i="8" s="1"/>
  <c r="Y309" i="8"/>
  <c r="AF309" i="8" s="1" a="1"/>
  <c r="AF309" i="8" s="1"/>
  <c r="Y310" i="8"/>
  <c r="AF310" i="8" s="1" a="1"/>
  <c r="AF310" i="8" s="1"/>
  <c r="Y311" i="8"/>
  <c r="AF311" i="8" s="1" a="1"/>
  <c r="AF311" i="8" s="1"/>
  <c r="Y312" i="8"/>
  <c r="AF312" i="8" s="1" a="1"/>
  <c r="AF312" i="8" s="1"/>
  <c r="Y313" i="8"/>
  <c r="Y314" i="8"/>
  <c r="AF314" i="8" s="1" a="1"/>
  <c r="AF314" i="8" s="1"/>
  <c r="Y315" i="8"/>
  <c r="AF315" i="8" s="1" a="1"/>
  <c r="AF315" i="8" s="1"/>
  <c r="Y316" i="8"/>
  <c r="AF316" i="8" s="1" a="1"/>
  <c r="AF316" i="8" s="1"/>
  <c r="Y317" i="8"/>
  <c r="AF317" i="8" s="1" a="1"/>
  <c r="AF317" i="8" s="1"/>
  <c r="Y318" i="8"/>
  <c r="AF318" i="8" s="1" a="1"/>
  <c r="AF318" i="8" s="1"/>
  <c r="Y319" i="8"/>
  <c r="AF319" i="8" s="1" a="1"/>
  <c r="AF319" i="8" s="1"/>
  <c r="Y320" i="8"/>
  <c r="AF320" i="8" s="1" a="1"/>
  <c r="AF320" i="8" s="1"/>
  <c r="Y321" i="8"/>
  <c r="AF321" i="8" s="1" a="1"/>
  <c r="AF321" i="8" s="1"/>
  <c r="Y322" i="8"/>
  <c r="AF322" i="8" s="1" a="1"/>
  <c r="AF322" i="8" s="1"/>
  <c r="Y323" i="8"/>
  <c r="AF323" i="8" s="1" a="1"/>
  <c r="AF323" i="8" s="1"/>
  <c r="Y324" i="8"/>
  <c r="AF324" i="8" s="1" a="1"/>
  <c r="AF324" i="8" s="1"/>
  <c r="Y325" i="8"/>
  <c r="AF325" i="8" s="1" a="1"/>
  <c r="AF325" i="8" s="1"/>
  <c r="Y326" i="8"/>
  <c r="AF326" i="8" s="1" a="1"/>
  <c r="AF326" i="8" s="1"/>
  <c r="Y327" i="8"/>
  <c r="AF327" i="8" s="1" a="1"/>
  <c r="AF327" i="8" s="1"/>
  <c r="Y328" i="8"/>
  <c r="AF328" i="8" s="1" a="1"/>
  <c r="AF328" i="8" s="1"/>
  <c r="Y329" i="8"/>
  <c r="AF329" i="8" s="1" a="1"/>
  <c r="AF329" i="8" s="1"/>
  <c r="Y330" i="8"/>
  <c r="AF330" i="8" s="1" a="1"/>
  <c r="AF330" i="8" s="1"/>
  <c r="Y331" i="8"/>
  <c r="AF331" i="8" s="1" a="1"/>
  <c r="AF331" i="8" s="1"/>
  <c r="Y332" i="8"/>
  <c r="AF332" i="8" s="1" a="1"/>
  <c r="AF332" i="8" s="1"/>
  <c r="Y333" i="8"/>
  <c r="AF333" i="8" s="1" a="1"/>
  <c r="AF333" i="8" s="1"/>
  <c r="Y334" i="8"/>
  <c r="AF334" i="8" s="1" a="1"/>
  <c r="AF334" i="8" s="1"/>
  <c r="Y335" i="8"/>
  <c r="AF335" i="8" s="1" a="1"/>
  <c r="AF335" i="8" s="1"/>
  <c r="Y336" i="8"/>
  <c r="AF336" i="8" s="1" a="1"/>
  <c r="AF336" i="8" s="1"/>
  <c r="Y337" i="8"/>
  <c r="AF337" i="8" s="1" a="1"/>
  <c r="AF337" i="8" s="1"/>
  <c r="Y338" i="8"/>
  <c r="AF338" i="8" s="1" a="1"/>
  <c r="AF338" i="8" s="1"/>
  <c r="Y339" i="8"/>
  <c r="AF339" i="8" s="1" a="1"/>
  <c r="AF339" i="8" s="1"/>
  <c r="Y340" i="8"/>
  <c r="AF340" i="8" s="1" a="1"/>
  <c r="AF340" i="8" s="1"/>
  <c r="Y341" i="8"/>
  <c r="AF341" i="8" s="1" a="1"/>
  <c r="AF341" i="8" s="1"/>
  <c r="Y342" i="8"/>
  <c r="AF342" i="8" s="1" a="1"/>
  <c r="AF342" i="8" s="1"/>
  <c r="Y343" i="8"/>
  <c r="AF343" i="8" s="1" a="1"/>
  <c r="AF343" i="8" s="1"/>
  <c r="Y344" i="8"/>
  <c r="AF344" i="8" s="1" a="1"/>
  <c r="AF344" i="8" s="1"/>
  <c r="Y345" i="8"/>
  <c r="AF345" i="8" s="1" a="1"/>
  <c r="AF345" i="8" s="1"/>
  <c r="Y346" i="8"/>
  <c r="AF346" i="8" s="1" a="1"/>
  <c r="AF346" i="8" s="1"/>
  <c r="Y347" i="8"/>
  <c r="AF347" i="8" s="1" a="1"/>
  <c r="AF347" i="8" s="1"/>
  <c r="Y348" i="8"/>
  <c r="AF348" i="8" s="1" a="1"/>
  <c r="AF348" i="8" s="1"/>
  <c r="Y349" i="8"/>
  <c r="AF349" i="8" s="1" a="1"/>
  <c r="AF349" i="8" s="1"/>
  <c r="Y350" i="8"/>
  <c r="AF350" i="8" s="1" a="1"/>
  <c r="AF350" i="8" s="1"/>
  <c r="Y351" i="8"/>
  <c r="AF351" i="8" s="1" a="1"/>
  <c r="AF351" i="8" s="1"/>
  <c r="Y352" i="8"/>
  <c r="AF352" i="8" s="1" a="1"/>
  <c r="AF352" i="8" s="1"/>
  <c r="Y353" i="8"/>
  <c r="AF353" i="8" s="1" a="1"/>
  <c r="AF353" i="8" s="1"/>
  <c r="Y354" i="8"/>
  <c r="AF354" i="8" s="1" a="1"/>
  <c r="AF354" i="8" s="1"/>
  <c r="Y355" i="8"/>
  <c r="AF355" i="8" s="1" a="1"/>
  <c r="AF355" i="8" s="1"/>
  <c r="Y356" i="8"/>
  <c r="AF356" i="8" s="1" a="1"/>
  <c r="AF356" i="8" s="1"/>
  <c r="Y357" i="8"/>
  <c r="AF357" i="8" s="1" a="1"/>
  <c r="AF357" i="8" s="1"/>
  <c r="Y358" i="8"/>
  <c r="AF358" i="8" s="1" a="1"/>
  <c r="AF358" i="8" s="1"/>
  <c r="Y359" i="8"/>
  <c r="AF359" i="8" s="1" a="1"/>
  <c r="AF359" i="8" s="1"/>
  <c r="Y360" i="8"/>
  <c r="AF360" i="8" s="1" a="1"/>
  <c r="AF360" i="8" s="1"/>
  <c r="Y361" i="8"/>
  <c r="AF361" i="8" s="1" a="1"/>
  <c r="AF361" i="8" s="1"/>
  <c r="Y362" i="8"/>
  <c r="AF362" i="8" s="1" a="1"/>
  <c r="AF362" i="8" s="1"/>
  <c r="Y363" i="8"/>
  <c r="AF363" i="8" s="1" a="1"/>
  <c r="AF363" i="8" s="1"/>
  <c r="Y364" i="8"/>
  <c r="AF364" i="8" s="1" a="1"/>
  <c r="AF364" i="8" s="1"/>
  <c r="Y365" i="8"/>
  <c r="AF365" i="8" s="1" a="1"/>
  <c r="AF365" i="8" s="1"/>
  <c r="Y366" i="8"/>
  <c r="AF366" i="8" s="1" a="1"/>
  <c r="AF366" i="8" s="1"/>
  <c r="Y367" i="8"/>
  <c r="AF367" i="8" s="1" a="1"/>
  <c r="AF367" i="8" s="1"/>
  <c r="Y368" i="8"/>
  <c r="AF368" i="8" s="1" a="1"/>
  <c r="AF368" i="8" s="1"/>
  <c r="Y369" i="8"/>
  <c r="AF369" i="8" s="1" a="1"/>
  <c r="AF369" i="8" s="1"/>
  <c r="Y370" i="8"/>
  <c r="AF370" i="8" s="1" a="1"/>
  <c r="AF370" i="8" s="1"/>
  <c r="Y371" i="8"/>
  <c r="AF371" i="8" s="1" a="1"/>
  <c r="AF371" i="8" s="1"/>
  <c r="Y372" i="8"/>
  <c r="AF372" i="8" s="1" a="1"/>
  <c r="AF372" i="8" s="1"/>
  <c r="Y373" i="8"/>
  <c r="AF373" i="8" s="1" a="1"/>
  <c r="AF373" i="8" s="1"/>
  <c r="Y374" i="8"/>
  <c r="AF374" i="8" s="1" a="1"/>
  <c r="AF374" i="8" s="1"/>
  <c r="Y375" i="8"/>
  <c r="AF375" i="8" s="1" a="1"/>
  <c r="AF375" i="8" s="1"/>
  <c r="Y376" i="8"/>
  <c r="AF376" i="8" s="1" a="1"/>
  <c r="AF376" i="8" s="1"/>
  <c r="Y377" i="8"/>
  <c r="AF377" i="8" s="1" a="1"/>
  <c r="AF377" i="8" s="1"/>
  <c r="Y378" i="8"/>
  <c r="AF378" i="8" s="1" a="1"/>
  <c r="AF378" i="8" s="1"/>
  <c r="Y379" i="8"/>
  <c r="AF379" i="8" s="1" a="1"/>
  <c r="AF379" i="8" s="1"/>
  <c r="Y380" i="8"/>
  <c r="AF380" i="8" s="1" a="1"/>
  <c r="AF380" i="8" s="1"/>
  <c r="Y381" i="8"/>
  <c r="AF381" i="8" s="1" a="1"/>
  <c r="AF381" i="8" s="1"/>
  <c r="Y382" i="8"/>
  <c r="AF382" i="8" s="1" a="1"/>
  <c r="AF382" i="8" s="1"/>
  <c r="Y383" i="8"/>
  <c r="AF383" i="8" s="1" a="1"/>
  <c r="AF383" i="8" s="1"/>
  <c r="Y384" i="8"/>
  <c r="AF384" i="8" s="1" a="1"/>
  <c r="AF384" i="8" s="1"/>
  <c r="Y385" i="8"/>
  <c r="AF385" i="8" s="1" a="1"/>
  <c r="AF385" i="8" s="1"/>
  <c r="Y386" i="8"/>
  <c r="AF386" i="8" s="1" a="1"/>
  <c r="AF386" i="8" s="1"/>
  <c r="Y387" i="8"/>
  <c r="AF387" i="8" s="1" a="1"/>
  <c r="AF387" i="8" s="1"/>
  <c r="Y388" i="8"/>
  <c r="AF388" i="8" s="1" a="1"/>
  <c r="AF388" i="8" s="1"/>
  <c r="Y389" i="8"/>
  <c r="AF389" i="8" s="1" a="1"/>
  <c r="AF389" i="8" s="1"/>
  <c r="Y390" i="8"/>
  <c r="AF390" i="8" s="1" a="1"/>
  <c r="AF390" i="8" s="1"/>
  <c r="Y391" i="8"/>
  <c r="AF391" i="8" s="1" a="1"/>
  <c r="AF391" i="8" s="1"/>
  <c r="Y392" i="8"/>
  <c r="AF392" i="8" s="1" a="1"/>
  <c r="AF392" i="8" s="1"/>
  <c r="Y393" i="8"/>
  <c r="AF393" i="8" s="1" a="1"/>
  <c r="AF393" i="8" s="1"/>
  <c r="Y394" i="8"/>
  <c r="AF394" i="8" s="1" a="1"/>
  <c r="AF394" i="8" s="1"/>
  <c r="Y395" i="8"/>
  <c r="AF395" i="8" s="1" a="1"/>
  <c r="AF395" i="8" s="1"/>
  <c r="Y396" i="8"/>
  <c r="AF396" i="8" s="1" a="1"/>
  <c r="AF396" i="8" s="1"/>
  <c r="Y397" i="8"/>
  <c r="AF397" i="8" s="1" a="1"/>
  <c r="AF397" i="8" s="1"/>
  <c r="Y398" i="8"/>
  <c r="AF398" i="8" s="1" a="1"/>
  <c r="AF398" i="8" s="1"/>
  <c r="Y399" i="8"/>
  <c r="AF399" i="8" s="1" a="1"/>
  <c r="AF399" i="8" s="1"/>
  <c r="Y400" i="8"/>
  <c r="AF400" i="8" s="1" a="1"/>
  <c r="AF400" i="8" s="1"/>
  <c r="Y401" i="8"/>
  <c r="AF401" i="8" s="1" a="1"/>
  <c r="AF401" i="8" s="1"/>
  <c r="Y402" i="8"/>
  <c r="AF402" i="8" s="1" a="1"/>
  <c r="AF402" i="8" s="1"/>
  <c r="Y3" i="8"/>
  <c r="AF3" i="8" s="1" a="1"/>
  <c r="AF3" i="8" s="1"/>
  <c r="X4" i="8"/>
  <c r="X5" i="8"/>
  <c r="X6" i="8"/>
  <c r="X7" i="8"/>
  <c r="X8" i="8"/>
  <c r="X9" i="8"/>
  <c r="X10" i="8"/>
  <c r="X11" i="8"/>
  <c r="X12" i="8"/>
  <c r="X13" i="8"/>
  <c r="X14" i="8"/>
  <c r="X15" i="8"/>
  <c r="X16" i="8"/>
  <c r="X17" i="8"/>
  <c r="X18" i="8"/>
  <c r="X19" i="8"/>
  <c r="X20" i="8"/>
  <c r="X21" i="8"/>
  <c r="X22" i="8"/>
  <c r="X23" i="8"/>
  <c r="X24" i="8"/>
  <c r="X25" i="8"/>
  <c r="X26" i="8"/>
  <c r="X27" i="8"/>
  <c r="X28" i="8"/>
  <c r="X29" i="8"/>
  <c r="X30" i="8"/>
  <c r="X31" i="8"/>
  <c r="X32" i="8"/>
  <c r="X33" i="8"/>
  <c r="X34" i="8"/>
  <c r="X35" i="8"/>
  <c r="X36" i="8"/>
  <c r="X37" i="8"/>
  <c r="X38" i="8"/>
  <c r="X39" i="8"/>
  <c r="X40" i="8"/>
  <c r="X41" i="8"/>
  <c r="X42" i="8"/>
  <c r="X43" i="8"/>
  <c r="X44" i="8"/>
  <c r="X45" i="8"/>
  <c r="X46" i="8"/>
  <c r="X47" i="8"/>
  <c r="X48" i="8"/>
  <c r="X49" i="8"/>
  <c r="X50" i="8"/>
  <c r="X51" i="8"/>
  <c r="X52" i="8"/>
  <c r="X53" i="8"/>
  <c r="X54" i="8"/>
  <c r="X55" i="8"/>
  <c r="X56" i="8"/>
  <c r="X57" i="8"/>
  <c r="X58" i="8"/>
  <c r="X59" i="8"/>
  <c r="X60" i="8"/>
  <c r="X61" i="8"/>
  <c r="X62" i="8"/>
  <c r="X63" i="8"/>
  <c r="X64" i="8"/>
  <c r="X65" i="8"/>
  <c r="X66" i="8"/>
  <c r="X67" i="8"/>
  <c r="X68" i="8"/>
  <c r="X69" i="8"/>
  <c r="X70" i="8"/>
  <c r="X71" i="8"/>
  <c r="X72" i="8"/>
  <c r="X73" i="8"/>
  <c r="X74" i="8"/>
  <c r="X75" i="8"/>
  <c r="X76" i="8"/>
  <c r="X77" i="8"/>
  <c r="X78" i="8"/>
  <c r="X79" i="8"/>
  <c r="X80" i="8"/>
  <c r="X81" i="8"/>
  <c r="X82" i="8"/>
  <c r="X83" i="8"/>
  <c r="X84" i="8"/>
  <c r="X85" i="8"/>
  <c r="X86" i="8"/>
  <c r="X87" i="8"/>
  <c r="X88" i="8"/>
  <c r="X89" i="8"/>
  <c r="X90" i="8"/>
  <c r="X91" i="8"/>
  <c r="X92" i="8"/>
  <c r="X93" i="8"/>
  <c r="X94" i="8"/>
  <c r="X95" i="8"/>
  <c r="X96" i="8"/>
  <c r="X97" i="8"/>
  <c r="X98" i="8"/>
  <c r="X99" i="8"/>
  <c r="X100" i="8"/>
  <c r="X101" i="8"/>
  <c r="X102" i="8"/>
  <c r="X103" i="8"/>
  <c r="X104" i="8"/>
  <c r="X105" i="8"/>
  <c r="X106" i="8"/>
  <c r="X107" i="8"/>
  <c r="X108" i="8"/>
  <c r="X109" i="8"/>
  <c r="X110" i="8"/>
  <c r="X111" i="8"/>
  <c r="X112" i="8"/>
  <c r="X113" i="8"/>
  <c r="X114" i="8"/>
  <c r="X115" i="8"/>
  <c r="X116" i="8"/>
  <c r="X117" i="8"/>
  <c r="X118" i="8"/>
  <c r="X119" i="8"/>
  <c r="X120" i="8"/>
  <c r="X121" i="8"/>
  <c r="X122" i="8"/>
  <c r="X123" i="8"/>
  <c r="X124" i="8"/>
  <c r="X125" i="8"/>
  <c r="X126" i="8"/>
  <c r="X127" i="8"/>
  <c r="X128" i="8"/>
  <c r="X129" i="8"/>
  <c r="X130" i="8"/>
  <c r="X131" i="8"/>
  <c r="X132" i="8"/>
  <c r="X133" i="8"/>
  <c r="X134" i="8"/>
  <c r="X135" i="8"/>
  <c r="X136" i="8"/>
  <c r="X137" i="8"/>
  <c r="X138" i="8"/>
  <c r="X139" i="8"/>
  <c r="X140" i="8"/>
  <c r="X141" i="8"/>
  <c r="X142" i="8"/>
  <c r="X143" i="8"/>
  <c r="X144" i="8"/>
  <c r="X145" i="8"/>
  <c r="X146" i="8"/>
  <c r="X147" i="8"/>
  <c r="X148" i="8"/>
  <c r="X149" i="8"/>
  <c r="X150" i="8"/>
  <c r="X151" i="8"/>
  <c r="X152" i="8"/>
  <c r="X153" i="8"/>
  <c r="X154" i="8"/>
  <c r="X155" i="8"/>
  <c r="X156" i="8"/>
  <c r="X157" i="8"/>
  <c r="X158" i="8"/>
  <c r="X159" i="8"/>
  <c r="X160" i="8"/>
  <c r="X161" i="8"/>
  <c r="X162" i="8"/>
  <c r="X163" i="8"/>
  <c r="X164" i="8"/>
  <c r="X165" i="8"/>
  <c r="X166" i="8"/>
  <c r="X167" i="8"/>
  <c r="X168" i="8"/>
  <c r="X169" i="8"/>
  <c r="X170" i="8"/>
  <c r="X171" i="8"/>
  <c r="X172" i="8"/>
  <c r="X173" i="8"/>
  <c r="X174" i="8"/>
  <c r="X175" i="8"/>
  <c r="X176" i="8"/>
  <c r="X177" i="8"/>
  <c r="X178" i="8"/>
  <c r="X179" i="8"/>
  <c r="X180" i="8"/>
  <c r="X181" i="8"/>
  <c r="X182" i="8"/>
  <c r="X183" i="8"/>
  <c r="X184" i="8"/>
  <c r="X185" i="8"/>
  <c r="X186" i="8"/>
  <c r="X187" i="8"/>
  <c r="X188" i="8"/>
  <c r="X189" i="8"/>
  <c r="X190" i="8"/>
  <c r="X191" i="8"/>
  <c r="X192" i="8"/>
  <c r="X193" i="8"/>
  <c r="X194" i="8"/>
  <c r="X195" i="8"/>
  <c r="X196" i="8"/>
  <c r="X197" i="8"/>
  <c r="X198" i="8"/>
  <c r="X199" i="8"/>
  <c r="X200" i="8"/>
  <c r="X201" i="8"/>
  <c r="X202" i="8"/>
  <c r="X203" i="8"/>
  <c r="X204" i="8"/>
  <c r="X205" i="8"/>
  <c r="X206" i="8"/>
  <c r="X207" i="8"/>
  <c r="X208" i="8"/>
  <c r="X209" i="8"/>
  <c r="X210" i="8"/>
  <c r="X211" i="8"/>
  <c r="X212" i="8"/>
  <c r="X213" i="8"/>
  <c r="X214" i="8"/>
  <c r="X215" i="8"/>
  <c r="X216" i="8"/>
  <c r="X217" i="8"/>
  <c r="X218" i="8"/>
  <c r="X219" i="8"/>
  <c r="X220" i="8"/>
  <c r="X221" i="8"/>
  <c r="X222" i="8"/>
  <c r="X223" i="8"/>
  <c r="X224" i="8"/>
  <c r="X225" i="8"/>
  <c r="X226" i="8"/>
  <c r="X227" i="8"/>
  <c r="X228" i="8"/>
  <c r="X229" i="8"/>
  <c r="X230" i="8"/>
  <c r="X231" i="8"/>
  <c r="X232" i="8"/>
  <c r="X233" i="8"/>
  <c r="X234" i="8"/>
  <c r="X235" i="8"/>
  <c r="X236" i="8"/>
  <c r="X237" i="8"/>
  <c r="X238" i="8"/>
  <c r="X239" i="8"/>
  <c r="X240" i="8"/>
  <c r="X241" i="8"/>
  <c r="X242" i="8"/>
  <c r="X243" i="8"/>
  <c r="X244" i="8"/>
  <c r="X245" i="8"/>
  <c r="X246" i="8"/>
  <c r="X247" i="8"/>
  <c r="X248" i="8"/>
  <c r="X249" i="8"/>
  <c r="X250" i="8"/>
  <c r="X251" i="8"/>
  <c r="X252" i="8"/>
  <c r="X253" i="8"/>
  <c r="X254" i="8"/>
  <c r="X255" i="8"/>
  <c r="X256" i="8"/>
  <c r="X257" i="8"/>
  <c r="X258" i="8"/>
  <c r="X259" i="8"/>
  <c r="X260" i="8"/>
  <c r="X261" i="8"/>
  <c r="X262" i="8"/>
  <c r="X263" i="8"/>
  <c r="X264" i="8"/>
  <c r="X265" i="8"/>
  <c r="X266" i="8"/>
  <c r="X267" i="8"/>
  <c r="X268" i="8"/>
  <c r="X269" i="8"/>
  <c r="X270" i="8"/>
  <c r="X271" i="8"/>
  <c r="X272" i="8"/>
  <c r="X273" i="8"/>
  <c r="X274" i="8"/>
  <c r="X275" i="8"/>
  <c r="X276" i="8"/>
  <c r="X277" i="8"/>
  <c r="X278" i="8"/>
  <c r="X279" i="8"/>
  <c r="X280" i="8"/>
  <c r="X281" i="8"/>
  <c r="X282" i="8"/>
  <c r="X283" i="8"/>
  <c r="X284" i="8"/>
  <c r="X285" i="8"/>
  <c r="X286" i="8"/>
  <c r="X287" i="8"/>
  <c r="X288" i="8"/>
  <c r="X289" i="8"/>
  <c r="X290" i="8"/>
  <c r="X291" i="8"/>
  <c r="X292" i="8"/>
  <c r="X293" i="8"/>
  <c r="X294" i="8"/>
  <c r="X295" i="8"/>
  <c r="X296" i="8"/>
  <c r="X297" i="8"/>
  <c r="X298" i="8"/>
  <c r="X299" i="8"/>
  <c r="X300" i="8"/>
  <c r="X301" i="8"/>
  <c r="X302" i="8"/>
  <c r="X303" i="8"/>
  <c r="X304" i="8"/>
  <c r="X305" i="8"/>
  <c r="X306" i="8"/>
  <c r="X307" i="8"/>
  <c r="X308" i="8"/>
  <c r="X309" i="8"/>
  <c r="X310" i="8"/>
  <c r="X311" i="8"/>
  <c r="X312" i="8"/>
  <c r="X313" i="8"/>
  <c r="X314" i="8"/>
  <c r="X315" i="8"/>
  <c r="X316" i="8"/>
  <c r="X317" i="8"/>
  <c r="X318" i="8"/>
  <c r="X319" i="8"/>
  <c r="X320" i="8"/>
  <c r="X321" i="8"/>
  <c r="X322" i="8"/>
  <c r="X323" i="8"/>
  <c r="X324" i="8"/>
  <c r="X325" i="8"/>
  <c r="X326" i="8"/>
  <c r="X327" i="8"/>
  <c r="X328" i="8"/>
  <c r="X329" i="8"/>
  <c r="X330" i="8"/>
  <c r="X331" i="8"/>
  <c r="X332" i="8"/>
  <c r="X333" i="8"/>
  <c r="X334" i="8"/>
  <c r="X335" i="8"/>
  <c r="X336" i="8"/>
  <c r="X337" i="8"/>
  <c r="X338" i="8"/>
  <c r="X339" i="8"/>
  <c r="X340" i="8"/>
  <c r="X341" i="8"/>
  <c r="X342" i="8"/>
  <c r="X343" i="8"/>
  <c r="X344" i="8"/>
  <c r="X345" i="8"/>
  <c r="X346" i="8"/>
  <c r="X347" i="8"/>
  <c r="X348" i="8"/>
  <c r="X349" i="8"/>
  <c r="X350" i="8"/>
  <c r="X351" i="8"/>
  <c r="X352" i="8"/>
  <c r="X353" i="8"/>
  <c r="X354" i="8"/>
  <c r="X355" i="8"/>
  <c r="X356" i="8"/>
  <c r="X357" i="8"/>
  <c r="X358" i="8"/>
  <c r="X359" i="8"/>
  <c r="X360" i="8"/>
  <c r="X361" i="8"/>
  <c r="X362" i="8"/>
  <c r="X363" i="8"/>
  <c r="X364" i="8"/>
  <c r="X365" i="8"/>
  <c r="X366" i="8"/>
  <c r="X367" i="8"/>
  <c r="X368" i="8"/>
  <c r="X369" i="8"/>
  <c r="X370" i="8"/>
  <c r="X371" i="8"/>
  <c r="X372" i="8"/>
  <c r="X373" i="8"/>
  <c r="X374" i="8"/>
  <c r="X375" i="8"/>
  <c r="X376" i="8"/>
  <c r="X377" i="8"/>
  <c r="X378" i="8"/>
  <c r="X379" i="8"/>
  <c r="X380" i="8"/>
  <c r="X381" i="8"/>
  <c r="X382" i="8"/>
  <c r="X383" i="8"/>
  <c r="X384" i="8"/>
  <c r="X385" i="8"/>
  <c r="X386" i="8"/>
  <c r="X387" i="8"/>
  <c r="X388" i="8"/>
  <c r="X389" i="8"/>
  <c r="X390" i="8"/>
  <c r="X391" i="8"/>
  <c r="X392" i="8"/>
  <c r="X393" i="8"/>
  <c r="X394" i="8"/>
  <c r="X395" i="8"/>
  <c r="X396" i="8"/>
  <c r="X397" i="8"/>
  <c r="X398" i="8"/>
  <c r="X399" i="8"/>
  <c r="X400" i="8"/>
  <c r="X401" i="8"/>
  <c r="X402" i="8"/>
  <c r="X3" i="8"/>
  <c r="W4" i="8"/>
  <c r="W5" i="8"/>
  <c r="W6" i="8"/>
  <c r="W7" i="8"/>
  <c r="W8" i="8"/>
  <c r="W9" i="8"/>
  <c r="W10" i="8"/>
  <c r="W11" i="8"/>
  <c r="W12" i="8"/>
  <c r="W13" i="8"/>
  <c r="W14" i="8"/>
  <c r="W15" i="8"/>
  <c r="W16" i="8"/>
  <c r="W17" i="8"/>
  <c r="W18" i="8"/>
  <c r="W19" i="8"/>
  <c r="W20" i="8"/>
  <c r="W21" i="8"/>
  <c r="W22" i="8"/>
  <c r="W23" i="8"/>
  <c r="W24" i="8"/>
  <c r="W25" i="8"/>
  <c r="W26" i="8"/>
  <c r="W27" i="8"/>
  <c r="W28" i="8"/>
  <c r="W29" i="8"/>
  <c r="W30" i="8"/>
  <c r="W31" i="8"/>
  <c r="W32" i="8"/>
  <c r="W33" i="8"/>
  <c r="W34" i="8"/>
  <c r="W35" i="8"/>
  <c r="W36" i="8"/>
  <c r="W37" i="8"/>
  <c r="W38" i="8"/>
  <c r="W39" i="8"/>
  <c r="W40" i="8"/>
  <c r="W41" i="8"/>
  <c r="W42" i="8"/>
  <c r="W43" i="8"/>
  <c r="W44" i="8"/>
  <c r="W45" i="8"/>
  <c r="W46" i="8"/>
  <c r="W47" i="8"/>
  <c r="W48" i="8"/>
  <c r="W49" i="8"/>
  <c r="W50" i="8"/>
  <c r="W51" i="8"/>
  <c r="W52" i="8"/>
  <c r="W53" i="8"/>
  <c r="W54" i="8"/>
  <c r="W55" i="8"/>
  <c r="W56" i="8"/>
  <c r="W57" i="8"/>
  <c r="W58" i="8"/>
  <c r="W59" i="8"/>
  <c r="W60" i="8"/>
  <c r="W61" i="8"/>
  <c r="W62" i="8"/>
  <c r="W63" i="8"/>
  <c r="W64" i="8"/>
  <c r="W65" i="8"/>
  <c r="W66" i="8"/>
  <c r="W67" i="8"/>
  <c r="W68" i="8"/>
  <c r="W69" i="8"/>
  <c r="W70" i="8"/>
  <c r="W71" i="8"/>
  <c r="W72" i="8"/>
  <c r="W73" i="8"/>
  <c r="W74" i="8"/>
  <c r="W75" i="8"/>
  <c r="W76" i="8"/>
  <c r="W77" i="8"/>
  <c r="W78" i="8"/>
  <c r="W79" i="8"/>
  <c r="W80" i="8"/>
  <c r="W81" i="8"/>
  <c r="W82" i="8"/>
  <c r="W83" i="8"/>
  <c r="W84" i="8"/>
  <c r="W85" i="8"/>
  <c r="W86" i="8"/>
  <c r="W87" i="8"/>
  <c r="W88" i="8"/>
  <c r="W89" i="8"/>
  <c r="W90" i="8"/>
  <c r="W91" i="8"/>
  <c r="W92" i="8"/>
  <c r="W93" i="8"/>
  <c r="W94" i="8"/>
  <c r="W95" i="8"/>
  <c r="W96" i="8"/>
  <c r="W97" i="8"/>
  <c r="W98" i="8"/>
  <c r="W99" i="8"/>
  <c r="W100" i="8"/>
  <c r="W101" i="8"/>
  <c r="W102" i="8"/>
  <c r="W103" i="8"/>
  <c r="W104" i="8"/>
  <c r="W105" i="8"/>
  <c r="W106" i="8"/>
  <c r="W107" i="8"/>
  <c r="W108" i="8"/>
  <c r="W109" i="8"/>
  <c r="W110" i="8"/>
  <c r="W111" i="8"/>
  <c r="W112" i="8"/>
  <c r="W113" i="8"/>
  <c r="W114" i="8"/>
  <c r="W115" i="8"/>
  <c r="W116" i="8"/>
  <c r="W117" i="8"/>
  <c r="W118" i="8"/>
  <c r="W119" i="8"/>
  <c r="W120" i="8"/>
  <c r="W121" i="8"/>
  <c r="W122" i="8"/>
  <c r="W123" i="8"/>
  <c r="W124" i="8"/>
  <c r="W125" i="8"/>
  <c r="W126" i="8"/>
  <c r="W127" i="8"/>
  <c r="W128" i="8"/>
  <c r="W129" i="8"/>
  <c r="W130" i="8"/>
  <c r="W131" i="8"/>
  <c r="W132" i="8"/>
  <c r="W133" i="8"/>
  <c r="W134" i="8"/>
  <c r="W135" i="8"/>
  <c r="W136" i="8"/>
  <c r="W137" i="8"/>
  <c r="W138" i="8"/>
  <c r="W139" i="8"/>
  <c r="W140" i="8"/>
  <c r="W141" i="8"/>
  <c r="W142" i="8"/>
  <c r="W143" i="8"/>
  <c r="W144" i="8"/>
  <c r="W145" i="8"/>
  <c r="W146" i="8"/>
  <c r="W147" i="8"/>
  <c r="W148" i="8"/>
  <c r="W149" i="8"/>
  <c r="W150" i="8"/>
  <c r="W151" i="8"/>
  <c r="W152" i="8"/>
  <c r="W153" i="8"/>
  <c r="W154" i="8"/>
  <c r="W155" i="8"/>
  <c r="W156" i="8"/>
  <c r="W157" i="8"/>
  <c r="W158" i="8"/>
  <c r="W159" i="8"/>
  <c r="W160" i="8"/>
  <c r="W161" i="8"/>
  <c r="W162" i="8"/>
  <c r="W163" i="8"/>
  <c r="W164" i="8"/>
  <c r="W165" i="8"/>
  <c r="W166" i="8"/>
  <c r="W167" i="8"/>
  <c r="W168" i="8"/>
  <c r="W169" i="8"/>
  <c r="W170" i="8"/>
  <c r="W171" i="8"/>
  <c r="W172" i="8"/>
  <c r="W173" i="8"/>
  <c r="W174" i="8"/>
  <c r="W175" i="8"/>
  <c r="W176" i="8"/>
  <c r="W177" i="8"/>
  <c r="W178" i="8"/>
  <c r="W179" i="8"/>
  <c r="W180" i="8"/>
  <c r="W181" i="8"/>
  <c r="W182" i="8"/>
  <c r="W183" i="8"/>
  <c r="W184" i="8"/>
  <c r="W185" i="8"/>
  <c r="W186" i="8"/>
  <c r="W187" i="8"/>
  <c r="W188" i="8"/>
  <c r="W189" i="8"/>
  <c r="W190" i="8"/>
  <c r="W191" i="8"/>
  <c r="W192" i="8"/>
  <c r="W193" i="8"/>
  <c r="W194" i="8"/>
  <c r="W195" i="8"/>
  <c r="W196" i="8"/>
  <c r="W197" i="8"/>
  <c r="W198" i="8"/>
  <c r="W199" i="8"/>
  <c r="W200" i="8"/>
  <c r="W201" i="8"/>
  <c r="W202" i="8"/>
  <c r="W203" i="8"/>
  <c r="W204" i="8"/>
  <c r="W205" i="8"/>
  <c r="W206" i="8"/>
  <c r="W207" i="8"/>
  <c r="W208" i="8"/>
  <c r="W209" i="8"/>
  <c r="W210" i="8"/>
  <c r="W211" i="8"/>
  <c r="W212" i="8"/>
  <c r="W213" i="8"/>
  <c r="W214" i="8"/>
  <c r="W215" i="8"/>
  <c r="W216" i="8"/>
  <c r="W217" i="8"/>
  <c r="W218" i="8"/>
  <c r="W219" i="8"/>
  <c r="W220" i="8"/>
  <c r="W221" i="8"/>
  <c r="W222" i="8"/>
  <c r="W223" i="8"/>
  <c r="W224" i="8"/>
  <c r="W225" i="8"/>
  <c r="W226" i="8"/>
  <c r="W227" i="8"/>
  <c r="W228" i="8"/>
  <c r="W229" i="8"/>
  <c r="W230" i="8"/>
  <c r="W231" i="8"/>
  <c r="W232" i="8"/>
  <c r="W233" i="8"/>
  <c r="W234" i="8"/>
  <c r="W235" i="8"/>
  <c r="W236" i="8"/>
  <c r="W237" i="8"/>
  <c r="W238" i="8"/>
  <c r="W239" i="8"/>
  <c r="W240" i="8"/>
  <c r="W241" i="8"/>
  <c r="W242" i="8"/>
  <c r="W243" i="8"/>
  <c r="W244" i="8"/>
  <c r="W245" i="8"/>
  <c r="W246" i="8"/>
  <c r="W247" i="8"/>
  <c r="W248" i="8"/>
  <c r="W249" i="8"/>
  <c r="W250" i="8"/>
  <c r="W251" i="8"/>
  <c r="W252" i="8"/>
  <c r="W253" i="8"/>
  <c r="W254" i="8"/>
  <c r="W255" i="8"/>
  <c r="W256" i="8"/>
  <c r="W257" i="8"/>
  <c r="W258" i="8"/>
  <c r="W259" i="8"/>
  <c r="W260" i="8"/>
  <c r="W261" i="8"/>
  <c r="W262" i="8"/>
  <c r="W263" i="8"/>
  <c r="W264" i="8"/>
  <c r="W265" i="8"/>
  <c r="W266" i="8"/>
  <c r="W267" i="8"/>
  <c r="W268" i="8"/>
  <c r="W269" i="8"/>
  <c r="W270" i="8"/>
  <c r="W271" i="8"/>
  <c r="W272" i="8"/>
  <c r="W273" i="8"/>
  <c r="W274" i="8"/>
  <c r="W275" i="8"/>
  <c r="W276" i="8"/>
  <c r="W277" i="8"/>
  <c r="W278" i="8"/>
  <c r="W279" i="8"/>
  <c r="W280" i="8"/>
  <c r="W281" i="8"/>
  <c r="W282" i="8"/>
  <c r="W283" i="8"/>
  <c r="W284" i="8"/>
  <c r="W285" i="8"/>
  <c r="W286" i="8"/>
  <c r="W287" i="8"/>
  <c r="W288" i="8"/>
  <c r="W289" i="8"/>
  <c r="W290" i="8"/>
  <c r="W291" i="8"/>
  <c r="W292" i="8"/>
  <c r="W293" i="8"/>
  <c r="W294" i="8"/>
  <c r="W295" i="8"/>
  <c r="W296" i="8"/>
  <c r="W297" i="8"/>
  <c r="W298" i="8"/>
  <c r="W299" i="8"/>
  <c r="W300" i="8"/>
  <c r="W301" i="8"/>
  <c r="W302" i="8"/>
  <c r="W303" i="8"/>
  <c r="W304" i="8"/>
  <c r="W305" i="8"/>
  <c r="W306" i="8"/>
  <c r="W307" i="8"/>
  <c r="W308" i="8"/>
  <c r="W309" i="8"/>
  <c r="W310" i="8"/>
  <c r="W311" i="8"/>
  <c r="W312" i="8"/>
  <c r="W313" i="8"/>
  <c r="W314" i="8"/>
  <c r="W315" i="8"/>
  <c r="W316" i="8"/>
  <c r="W317" i="8"/>
  <c r="W318" i="8"/>
  <c r="W319" i="8"/>
  <c r="W320" i="8"/>
  <c r="W321" i="8"/>
  <c r="W322" i="8"/>
  <c r="W323" i="8"/>
  <c r="W324" i="8"/>
  <c r="W325" i="8"/>
  <c r="W326" i="8"/>
  <c r="W327" i="8"/>
  <c r="W328" i="8"/>
  <c r="W329" i="8"/>
  <c r="W330" i="8"/>
  <c r="W331" i="8"/>
  <c r="W332" i="8"/>
  <c r="W333" i="8"/>
  <c r="W334" i="8"/>
  <c r="W335" i="8"/>
  <c r="W336" i="8"/>
  <c r="W337" i="8"/>
  <c r="W338" i="8"/>
  <c r="W339" i="8"/>
  <c r="W340" i="8"/>
  <c r="W341" i="8"/>
  <c r="W342" i="8"/>
  <c r="W343" i="8"/>
  <c r="W344" i="8"/>
  <c r="W345" i="8"/>
  <c r="W346" i="8"/>
  <c r="W347" i="8"/>
  <c r="W348" i="8"/>
  <c r="W349" i="8"/>
  <c r="W350" i="8"/>
  <c r="W351" i="8"/>
  <c r="W352" i="8"/>
  <c r="W353" i="8"/>
  <c r="W354" i="8"/>
  <c r="W355" i="8"/>
  <c r="W356" i="8"/>
  <c r="W357" i="8"/>
  <c r="W358" i="8"/>
  <c r="W359" i="8"/>
  <c r="W360" i="8"/>
  <c r="W361" i="8"/>
  <c r="W362" i="8"/>
  <c r="W363" i="8"/>
  <c r="W364" i="8"/>
  <c r="W365" i="8"/>
  <c r="W366" i="8"/>
  <c r="W367" i="8"/>
  <c r="W368" i="8"/>
  <c r="W369" i="8"/>
  <c r="W370" i="8"/>
  <c r="W371" i="8"/>
  <c r="W372" i="8"/>
  <c r="W373" i="8"/>
  <c r="W374" i="8"/>
  <c r="W375" i="8"/>
  <c r="W376" i="8"/>
  <c r="W377" i="8"/>
  <c r="W378" i="8"/>
  <c r="W379" i="8"/>
  <c r="W380" i="8"/>
  <c r="W381" i="8"/>
  <c r="W382" i="8"/>
  <c r="W383" i="8"/>
  <c r="W384" i="8"/>
  <c r="W385" i="8"/>
  <c r="W386" i="8"/>
  <c r="W387" i="8"/>
  <c r="W388" i="8"/>
  <c r="W389" i="8"/>
  <c r="W390" i="8"/>
  <c r="W391" i="8"/>
  <c r="W392" i="8"/>
  <c r="W393" i="8"/>
  <c r="W394" i="8"/>
  <c r="W395" i="8"/>
  <c r="W396" i="8"/>
  <c r="W397" i="8"/>
  <c r="W398" i="8"/>
  <c r="W399" i="8"/>
  <c r="W400" i="8"/>
  <c r="W401" i="8"/>
  <c r="W402" i="8"/>
  <c r="W3" i="8"/>
  <c r="V4" i="8"/>
  <c r="AE4" i="8" s="1" a="1"/>
  <c r="AE4" i="8" s="1"/>
  <c r="V5" i="8"/>
  <c r="AE5" i="8" s="1" a="1"/>
  <c r="AE5" i="8" s="1"/>
  <c r="AH5" i="8" s="1" a="1"/>
  <c r="AH5" i="8" s="1"/>
  <c r="V6" i="8"/>
  <c r="AE6" i="8" s="1" a="1"/>
  <c r="AE6" i="8" s="1"/>
  <c r="AH6" i="8" s="1" a="1"/>
  <c r="AH6" i="8" s="1"/>
  <c r="V7" i="8"/>
  <c r="AE7" i="8" s="1" a="1"/>
  <c r="AE7" i="8" s="1"/>
  <c r="AH7" i="8" s="1" a="1"/>
  <c r="AH7" i="8" s="1"/>
  <c r="V8" i="8"/>
  <c r="AE8" i="8" s="1" a="1"/>
  <c r="AE8" i="8" s="1"/>
  <c r="AH8" i="8" s="1" a="1"/>
  <c r="AH8" i="8" s="1"/>
  <c r="V9" i="8"/>
  <c r="AE9" i="8" s="1" a="1"/>
  <c r="AE9" i="8" s="1"/>
  <c r="AH9" i="8" s="1" a="1"/>
  <c r="AH9" i="8" s="1"/>
  <c r="V10" i="8"/>
  <c r="AE10" i="8" s="1" a="1"/>
  <c r="AE10" i="8" s="1"/>
  <c r="AH10" i="8" s="1" a="1"/>
  <c r="AH10" i="8" s="1"/>
  <c r="V11" i="8"/>
  <c r="AE11" i="8" s="1" a="1"/>
  <c r="AE11" i="8" s="1"/>
  <c r="V12" i="8"/>
  <c r="AE12" i="8" s="1" a="1"/>
  <c r="AE12" i="8" s="1"/>
  <c r="AH12" i="8" s="1" a="1"/>
  <c r="AH12" i="8" s="1"/>
  <c r="V13" i="8"/>
  <c r="AE13" i="8" s="1" a="1"/>
  <c r="AE13" i="8" s="1"/>
  <c r="AH13" i="8" s="1" a="1"/>
  <c r="AH13" i="8" s="1"/>
  <c r="V14" i="8"/>
  <c r="AE14" i="8" s="1" a="1"/>
  <c r="AE14" i="8" s="1"/>
  <c r="AH14" i="8" s="1" a="1"/>
  <c r="AH14" i="8" s="1"/>
  <c r="V15" i="8"/>
  <c r="AE15" i="8" s="1" a="1"/>
  <c r="AE15" i="8" s="1"/>
  <c r="AH15" i="8" s="1" a="1"/>
  <c r="AH15" i="8" s="1"/>
  <c r="V16" i="8"/>
  <c r="AE16" i="8" s="1" a="1"/>
  <c r="AE16" i="8" s="1"/>
  <c r="V17" i="8"/>
  <c r="AE17" i="8" s="1" a="1"/>
  <c r="AE17" i="8" s="1"/>
  <c r="AH17" i="8" s="1" a="1"/>
  <c r="AH17" i="8" s="1"/>
  <c r="V18" i="8"/>
  <c r="AE18" i="8" s="1" a="1"/>
  <c r="AE18" i="8" s="1"/>
  <c r="AH18" i="8" s="1" a="1"/>
  <c r="AH18" i="8" s="1"/>
  <c r="V19" i="8"/>
  <c r="AE19" i="8" s="1" a="1"/>
  <c r="AE19" i="8" s="1"/>
  <c r="AH19" i="8" s="1" a="1"/>
  <c r="AH19" i="8" s="1"/>
  <c r="V20" i="8"/>
  <c r="AE20" i="8" s="1" a="1"/>
  <c r="AE20" i="8" s="1"/>
  <c r="AH20" i="8" s="1" a="1"/>
  <c r="AH20" i="8" s="1"/>
  <c r="V21" i="8"/>
  <c r="AE21" i="8" s="1" a="1"/>
  <c r="AE21" i="8" s="1"/>
  <c r="AH21" i="8" s="1" a="1"/>
  <c r="AH21" i="8" s="1"/>
  <c r="V22" i="8"/>
  <c r="AE22" i="8" s="1" a="1"/>
  <c r="AE22" i="8" s="1"/>
  <c r="AH22" i="8" s="1" a="1"/>
  <c r="AH22" i="8" s="1"/>
  <c r="V23" i="8"/>
  <c r="AE23" i="8" s="1" a="1"/>
  <c r="AE23" i="8" s="1"/>
  <c r="AH23" i="8" s="1" a="1"/>
  <c r="AH23" i="8" s="1"/>
  <c r="V24" i="8"/>
  <c r="AE24" i="8" s="1" a="1"/>
  <c r="AE24" i="8" s="1"/>
  <c r="V25" i="8"/>
  <c r="AE25" i="8" s="1" a="1"/>
  <c r="AE25" i="8" s="1"/>
  <c r="AH25" i="8" s="1" a="1"/>
  <c r="AH25" i="8" s="1"/>
  <c r="V26" i="8"/>
  <c r="AE26" i="8" s="1" a="1"/>
  <c r="AE26" i="8" s="1"/>
  <c r="AH26" i="8" s="1" a="1"/>
  <c r="AH26" i="8" s="1"/>
  <c r="V27" i="8"/>
  <c r="AE27" i="8" s="1" a="1"/>
  <c r="AE27" i="8" s="1"/>
  <c r="AH27" i="8" s="1" a="1"/>
  <c r="AH27" i="8" s="1"/>
  <c r="V28" i="8"/>
  <c r="AE28" i="8" s="1" a="1"/>
  <c r="AE28" i="8" s="1"/>
  <c r="AH28" i="8" s="1" a="1"/>
  <c r="AH28" i="8" s="1"/>
  <c r="V29" i="8"/>
  <c r="AE29" i="8" s="1" a="1"/>
  <c r="AE29" i="8" s="1"/>
  <c r="AH29" i="8" s="1" a="1"/>
  <c r="AH29" i="8" s="1"/>
  <c r="V30" i="8"/>
  <c r="AE30" i="8" s="1" a="1"/>
  <c r="AE30" i="8" s="1"/>
  <c r="AH30" i="8" s="1" a="1"/>
  <c r="AH30" i="8" s="1"/>
  <c r="V31" i="8"/>
  <c r="AE31" i="8" s="1" a="1"/>
  <c r="AE31" i="8" s="1"/>
  <c r="AH31" i="8" s="1" a="1"/>
  <c r="AH31" i="8" s="1"/>
  <c r="V32" i="8"/>
  <c r="AE32" i="8" s="1" a="1"/>
  <c r="AE32" i="8" s="1"/>
  <c r="AH32" i="8" s="1" a="1"/>
  <c r="AH32" i="8" s="1"/>
  <c r="V33" i="8"/>
  <c r="AE33" i="8" s="1" a="1"/>
  <c r="AE33" i="8" s="1"/>
  <c r="AH33" i="8" s="1" a="1"/>
  <c r="AH33" i="8" s="1"/>
  <c r="V34" i="8"/>
  <c r="AE34" i="8" s="1" a="1"/>
  <c r="AE34" i="8" s="1"/>
  <c r="V35" i="8"/>
  <c r="AE35" i="8" s="1" a="1"/>
  <c r="AE35" i="8" s="1"/>
  <c r="AH35" i="8" s="1" a="1"/>
  <c r="AH35" i="8" s="1"/>
  <c r="V36" i="8"/>
  <c r="AE36" i="8" s="1" a="1"/>
  <c r="AE36" i="8" s="1"/>
  <c r="AH36" i="8" s="1" a="1"/>
  <c r="AH36" i="8" s="1"/>
  <c r="V37" i="8"/>
  <c r="AE37" i="8" s="1" a="1"/>
  <c r="AE37" i="8" s="1"/>
  <c r="AH37" i="8" s="1" a="1"/>
  <c r="AH37" i="8" s="1"/>
  <c r="V38" i="8"/>
  <c r="AE38" i="8" s="1" a="1"/>
  <c r="AE38" i="8" s="1"/>
  <c r="AH38" i="8" s="1" a="1"/>
  <c r="AH38" i="8" s="1"/>
  <c r="V39" i="8"/>
  <c r="AE39" i="8" s="1" a="1"/>
  <c r="AE39" i="8" s="1"/>
  <c r="AH39" i="8" s="1" a="1"/>
  <c r="AH39" i="8" s="1"/>
  <c r="V40" i="8"/>
  <c r="AE40" i="8" s="1" a="1"/>
  <c r="AE40" i="8" s="1"/>
  <c r="AH40" i="8" s="1" a="1"/>
  <c r="AH40" i="8" s="1"/>
  <c r="V41" i="8"/>
  <c r="AE41" i="8" s="1" a="1"/>
  <c r="AE41" i="8" s="1"/>
  <c r="AH41" i="8" s="1" a="1"/>
  <c r="AH41" i="8" s="1"/>
  <c r="V42" i="8"/>
  <c r="AE42" i="8" s="1" a="1"/>
  <c r="AE42" i="8" s="1"/>
  <c r="AH42" i="8" s="1" a="1"/>
  <c r="AH42" i="8" s="1"/>
  <c r="V43" i="8"/>
  <c r="AE43" i="8" s="1" a="1"/>
  <c r="AE43" i="8" s="1"/>
  <c r="AH43" i="8" s="1" a="1"/>
  <c r="AH43" i="8" s="1"/>
  <c r="V44" i="8"/>
  <c r="AE44" i="8" s="1" a="1"/>
  <c r="AE44" i="8" s="1"/>
  <c r="AH44" i="8" s="1" a="1"/>
  <c r="AH44" i="8" s="1"/>
  <c r="V45" i="8"/>
  <c r="AE45" i="8" s="1" a="1"/>
  <c r="AE45" i="8" s="1"/>
  <c r="AH45" i="8" s="1" a="1"/>
  <c r="AH45" i="8" s="1"/>
  <c r="V46" i="8"/>
  <c r="AE46" i="8" s="1" a="1"/>
  <c r="AE46" i="8" s="1"/>
  <c r="AH46" i="8" s="1" a="1"/>
  <c r="AH46" i="8" s="1"/>
  <c r="V47" i="8"/>
  <c r="AE47" i="8" s="1" a="1"/>
  <c r="AE47" i="8" s="1"/>
  <c r="V48" i="8"/>
  <c r="AE48" i="8" s="1" a="1"/>
  <c r="AE48" i="8" s="1"/>
  <c r="AH48" i="8" s="1" a="1"/>
  <c r="AH48" i="8" s="1"/>
  <c r="V49" i="8"/>
  <c r="AE49" i="8" s="1" a="1"/>
  <c r="AE49" i="8" s="1"/>
  <c r="AH49" i="8" s="1" a="1"/>
  <c r="AH49" i="8" s="1"/>
  <c r="V50" i="8"/>
  <c r="AE50" i="8" s="1" a="1"/>
  <c r="AE50" i="8" s="1"/>
  <c r="AH50" i="8" s="1" a="1"/>
  <c r="AH50" i="8" s="1"/>
  <c r="V51" i="8"/>
  <c r="AE51" i="8" s="1" a="1"/>
  <c r="AE51" i="8" s="1"/>
  <c r="AH51" i="8" s="1" a="1"/>
  <c r="AH51" i="8" s="1"/>
  <c r="V52" i="8"/>
  <c r="AE52" i="8" s="1" a="1"/>
  <c r="AE52" i="8" s="1"/>
  <c r="AH52" i="8" s="1" a="1"/>
  <c r="AH52" i="8" s="1"/>
  <c r="V53" i="8"/>
  <c r="AE53" i="8" s="1" a="1"/>
  <c r="AE53" i="8" s="1"/>
  <c r="AH53" i="8" s="1" a="1"/>
  <c r="AH53" i="8" s="1"/>
  <c r="V54" i="8"/>
  <c r="AE54" i="8" s="1" a="1"/>
  <c r="AE54" i="8" s="1"/>
  <c r="AH54" i="8" s="1" a="1"/>
  <c r="AH54" i="8" s="1"/>
  <c r="V55" i="8"/>
  <c r="AE55" i="8" s="1" a="1"/>
  <c r="AE55" i="8" s="1"/>
  <c r="AH55" i="8" s="1" a="1"/>
  <c r="AH55" i="8" s="1"/>
  <c r="V56" i="8"/>
  <c r="AE56" i="8" s="1" a="1"/>
  <c r="AE56" i="8" s="1"/>
  <c r="AH56" i="8" s="1" a="1"/>
  <c r="AH56" i="8" s="1"/>
  <c r="V57" i="8"/>
  <c r="AE57" i="8" s="1" a="1"/>
  <c r="AE57" i="8" s="1"/>
  <c r="AH57" i="8" s="1" a="1"/>
  <c r="AH57" i="8" s="1"/>
  <c r="V58" i="8"/>
  <c r="AE58" i="8" s="1" a="1"/>
  <c r="AE58" i="8" s="1"/>
  <c r="AH58" i="8" s="1" a="1"/>
  <c r="AH58" i="8" s="1"/>
  <c r="V59" i="8"/>
  <c r="AE59" i="8" s="1" a="1"/>
  <c r="AE59" i="8" s="1"/>
  <c r="AH59" i="8" s="1" a="1"/>
  <c r="AH59" i="8" s="1"/>
  <c r="V60" i="8"/>
  <c r="AE60" i="8" s="1" a="1"/>
  <c r="AE60" i="8" s="1"/>
  <c r="AH60" i="8" s="1" a="1"/>
  <c r="AH60" i="8" s="1"/>
  <c r="V61" i="8"/>
  <c r="AE61" i="8" s="1" a="1"/>
  <c r="AE61" i="8" s="1"/>
  <c r="AH61" i="8" s="1" a="1"/>
  <c r="AH61" i="8" s="1"/>
  <c r="V62" i="8"/>
  <c r="AE62" i="8" s="1" a="1"/>
  <c r="AE62" i="8" s="1"/>
  <c r="AH62" i="8" s="1" a="1"/>
  <c r="AH62" i="8" s="1"/>
  <c r="V63" i="8"/>
  <c r="AE63" i="8" s="1" a="1"/>
  <c r="AE63" i="8" s="1"/>
  <c r="AH63" i="8" s="1" a="1"/>
  <c r="AH63" i="8" s="1"/>
  <c r="V64" i="8"/>
  <c r="AE64" i="8" s="1" a="1"/>
  <c r="AE64" i="8" s="1"/>
  <c r="V65" i="8"/>
  <c r="AE65" i="8" s="1" a="1"/>
  <c r="AE65" i="8" s="1"/>
  <c r="AH65" i="8" s="1" a="1"/>
  <c r="AH65" i="8" s="1"/>
  <c r="V66" i="8"/>
  <c r="AE66" i="8" s="1" a="1"/>
  <c r="AE66" i="8" s="1"/>
  <c r="AH66" i="8" s="1" a="1"/>
  <c r="AH66" i="8" s="1"/>
  <c r="V67" i="8"/>
  <c r="AE67" i="8" s="1" a="1"/>
  <c r="AE67" i="8" s="1"/>
  <c r="V68" i="8"/>
  <c r="AE68" i="8" s="1" a="1"/>
  <c r="AE68" i="8" s="1"/>
  <c r="AH68" i="8" s="1" a="1"/>
  <c r="AH68" i="8" s="1"/>
  <c r="V69" i="8"/>
  <c r="AE69" i="8" s="1" a="1"/>
  <c r="AE69" i="8" s="1"/>
  <c r="AH69" i="8" s="1" a="1"/>
  <c r="AH69" i="8" s="1"/>
  <c r="V70" i="8"/>
  <c r="AE70" i="8" s="1" a="1"/>
  <c r="AE70" i="8" s="1"/>
  <c r="AH70" i="8" s="1" a="1"/>
  <c r="AH70" i="8" s="1"/>
  <c r="V71" i="8"/>
  <c r="AE71" i="8" s="1" a="1"/>
  <c r="AE71" i="8" s="1"/>
  <c r="AH71" i="8" s="1" a="1"/>
  <c r="AH71" i="8" s="1"/>
  <c r="V72" i="8"/>
  <c r="AE72" i="8" s="1" a="1"/>
  <c r="AE72" i="8" s="1"/>
  <c r="AH72" i="8" s="1" a="1"/>
  <c r="AH72" i="8" s="1"/>
  <c r="V73" i="8"/>
  <c r="AE73" i="8" s="1" a="1"/>
  <c r="AE73" i="8" s="1"/>
  <c r="AH73" i="8" s="1" a="1"/>
  <c r="AH73" i="8" s="1"/>
  <c r="V74" i="8"/>
  <c r="AE74" i="8" s="1" a="1"/>
  <c r="AE74" i="8" s="1"/>
  <c r="AH74" i="8" s="1" a="1"/>
  <c r="AH74" i="8" s="1"/>
  <c r="V75" i="8"/>
  <c r="AE75" i="8" s="1" a="1"/>
  <c r="AE75" i="8" s="1"/>
  <c r="AH75" i="8" s="1" a="1"/>
  <c r="AH75" i="8" s="1"/>
  <c r="V76" i="8"/>
  <c r="AE76" i="8" s="1" a="1"/>
  <c r="AE76" i="8" s="1"/>
  <c r="AH76" i="8" s="1" a="1"/>
  <c r="AH76" i="8" s="1"/>
  <c r="V77" i="8"/>
  <c r="AE77" i="8" s="1" a="1"/>
  <c r="AE77" i="8" s="1"/>
  <c r="AH77" i="8" s="1" a="1"/>
  <c r="AH77" i="8" s="1"/>
  <c r="V78" i="8"/>
  <c r="AE78" i="8" s="1" a="1"/>
  <c r="AE78" i="8" s="1"/>
  <c r="V79" i="8"/>
  <c r="AE79" i="8" s="1" a="1"/>
  <c r="AE79" i="8" s="1"/>
  <c r="V80" i="8"/>
  <c r="AE80" i="8" s="1" a="1"/>
  <c r="AE80" i="8" s="1"/>
  <c r="V81" i="8"/>
  <c r="AE81" i="8" s="1" a="1"/>
  <c r="AE81" i="8" s="1"/>
  <c r="V82" i="8"/>
  <c r="AE82" i="8" s="1" a="1"/>
  <c r="AE82" i="8" s="1"/>
  <c r="AH82" i="8" s="1" a="1"/>
  <c r="AH82" i="8" s="1"/>
  <c r="V83" i="8"/>
  <c r="AE83" i="8" s="1" a="1"/>
  <c r="AE83" i="8" s="1"/>
  <c r="AH83" i="8" s="1" a="1"/>
  <c r="AH83" i="8" s="1"/>
  <c r="V84" i="8"/>
  <c r="AE84" i="8" s="1" a="1"/>
  <c r="AE84" i="8" s="1"/>
  <c r="AH84" i="8" s="1" a="1"/>
  <c r="AH84" i="8" s="1"/>
  <c r="V85" i="8"/>
  <c r="AE85" i="8" s="1" a="1"/>
  <c r="AE85" i="8" s="1"/>
  <c r="AH85" i="8" s="1" a="1"/>
  <c r="AH85" i="8" s="1"/>
  <c r="V86" i="8"/>
  <c r="AE86" i="8" s="1" a="1"/>
  <c r="AE86" i="8" s="1"/>
  <c r="AH86" i="8" s="1" a="1"/>
  <c r="AH86" i="8" s="1"/>
  <c r="V87" i="8"/>
  <c r="AE87" i="8" s="1" a="1"/>
  <c r="AE87" i="8" s="1"/>
  <c r="AH87" i="8" s="1" a="1"/>
  <c r="AH87" i="8" s="1"/>
  <c r="V88" i="8"/>
  <c r="AE88" i="8" s="1" a="1"/>
  <c r="AE88" i="8" s="1"/>
  <c r="AH88" i="8" s="1" a="1"/>
  <c r="AH88" i="8" s="1"/>
  <c r="V89" i="8"/>
  <c r="AE89" i="8" s="1" a="1"/>
  <c r="AE89" i="8" s="1"/>
  <c r="AH89" i="8" s="1" a="1"/>
  <c r="AH89" i="8" s="1"/>
  <c r="V90" i="8"/>
  <c r="AE90" i="8" s="1" a="1"/>
  <c r="AE90" i="8" s="1"/>
  <c r="AH90" i="8" s="1" a="1"/>
  <c r="AH90" i="8" s="1"/>
  <c r="V91" i="8"/>
  <c r="AE91" i="8" s="1" a="1"/>
  <c r="AE91" i="8" s="1"/>
  <c r="V92" i="8"/>
  <c r="AE92" i="8" s="1" a="1"/>
  <c r="AE92" i="8" s="1"/>
  <c r="AH92" i="8" s="1" a="1"/>
  <c r="AH92" i="8" s="1"/>
  <c r="V93" i="8"/>
  <c r="AE93" i="8" s="1" a="1"/>
  <c r="AE93" i="8" s="1"/>
  <c r="AH93" i="8" s="1" a="1"/>
  <c r="AH93" i="8" s="1"/>
  <c r="V94" i="8"/>
  <c r="AE94" i="8" s="1" a="1"/>
  <c r="AE94" i="8" s="1"/>
  <c r="V95" i="8"/>
  <c r="AE95" i="8" s="1" a="1"/>
  <c r="AE95" i="8" s="1"/>
  <c r="AH95" i="8" s="1" a="1"/>
  <c r="AH95" i="8" s="1"/>
  <c r="V96" i="8"/>
  <c r="AE96" i="8" s="1" a="1"/>
  <c r="AE96" i="8" s="1"/>
  <c r="V97" i="8"/>
  <c r="AE97" i="8" s="1" a="1"/>
  <c r="AE97" i="8" s="1"/>
  <c r="AH97" i="8" s="1" a="1"/>
  <c r="AH97" i="8" s="1"/>
  <c r="V98" i="8"/>
  <c r="AE98" i="8" s="1" a="1"/>
  <c r="AE98" i="8" s="1"/>
  <c r="AH98" i="8" s="1" a="1"/>
  <c r="AH98" i="8" s="1"/>
  <c r="V99" i="8"/>
  <c r="AE99" i="8" s="1" a="1"/>
  <c r="AE99" i="8" s="1"/>
  <c r="AH99" i="8" s="1" a="1"/>
  <c r="AH99" i="8" s="1"/>
  <c r="V100" i="8"/>
  <c r="AE100" i="8" s="1" a="1"/>
  <c r="AE100" i="8" s="1"/>
  <c r="AH100" i="8" s="1" a="1"/>
  <c r="AH100" i="8" s="1"/>
  <c r="V101" i="8"/>
  <c r="AE101" i="8" s="1" a="1"/>
  <c r="AE101" i="8" s="1"/>
  <c r="AH101" i="8" s="1" a="1"/>
  <c r="AH101" i="8" s="1"/>
  <c r="V102" i="8"/>
  <c r="AE102" i="8" s="1" a="1"/>
  <c r="AE102" i="8" s="1"/>
  <c r="AH102" i="8" s="1" a="1"/>
  <c r="AH102" i="8" s="1"/>
  <c r="V103" i="8"/>
  <c r="AE103" i="8" s="1" a="1"/>
  <c r="AE103" i="8" s="1"/>
  <c r="AH103" i="8" s="1" a="1"/>
  <c r="AH103" i="8" s="1"/>
  <c r="V104" i="8"/>
  <c r="AE104" i="8" s="1" a="1"/>
  <c r="AE104" i="8" s="1"/>
  <c r="AH104" i="8" s="1" a="1"/>
  <c r="AH104" i="8" s="1"/>
  <c r="V105" i="8"/>
  <c r="AE105" i="8" s="1" a="1"/>
  <c r="AE105" i="8" s="1"/>
  <c r="AH105" i="8" s="1" a="1"/>
  <c r="AH105" i="8" s="1"/>
  <c r="V106" i="8"/>
  <c r="AE106" i="8" s="1" a="1"/>
  <c r="AE106" i="8" s="1"/>
  <c r="AH106" i="8" s="1" a="1"/>
  <c r="AH106" i="8" s="1"/>
  <c r="V107" i="8"/>
  <c r="AE107" i="8" s="1" a="1"/>
  <c r="AE107" i="8" s="1"/>
  <c r="AH107" i="8" s="1" a="1"/>
  <c r="AH107" i="8" s="1"/>
  <c r="V108" i="8"/>
  <c r="AE108" i="8" s="1" a="1"/>
  <c r="AE108" i="8" s="1"/>
  <c r="AH108" i="8" s="1" a="1"/>
  <c r="AH108" i="8" s="1"/>
  <c r="V109" i="8"/>
  <c r="AE109" i="8" s="1" a="1"/>
  <c r="AE109" i="8" s="1"/>
  <c r="AH109" i="8" s="1" a="1"/>
  <c r="AH109" i="8" s="1"/>
  <c r="V110" i="8"/>
  <c r="AE110" i="8" s="1" a="1"/>
  <c r="AE110" i="8" s="1"/>
  <c r="AH110" i="8" s="1" a="1"/>
  <c r="AH110" i="8" s="1"/>
  <c r="V111" i="8"/>
  <c r="AE111" i="8" s="1" a="1"/>
  <c r="AE111" i="8" s="1"/>
  <c r="AH111" i="8" s="1" a="1"/>
  <c r="AH111" i="8" s="1"/>
  <c r="V112" i="8"/>
  <c r="AE112" i="8" s="1" a="1"/>
  <c r="AE112" i="8" s="1"/>
  <c r="AH112" i="8" s="1" a="1"/>
  <c r="AH112" i="8" s="1"/>
  <c r="V113" i="8"/>
  <c r="AE113" i="8" s="1" a="1"/>
  <c r="AE113" i="8" s="1"/>
  <c r="AH113" i="8" s="1" a="1"/>
  <c r="AH113" i="8" s="1"/>
  <c r="V114" i="8"/>
  <c r="AE114" i="8" s="1" a="1"/>
  <c r="AE114" i="8" s="1"/>
  <c r="AH114" i="8" s="1" a="1"/>
  <c r="AH114" i="8" s="1"/>
  <c r="V115" i="8"/>
  <c r="AE115" i="8" s="1" a="1"/>
  <c r="AE115" i="8" s="1"/>
  <c r="AH115" i="8" s="1" a="1"/>
  <c r="AH115" i="8" s="1"/>
  <c r="V116" i="8"/>
  <c r="AE116" i="8" s="1" a="1"/>
  <c r="AE116" i="8" s="1"/>
  <c r="AH116" i="8" s="1" a="1"/>
  <c r="AH116" i="8" s="1"/>
  <c r="V117" i="8"/>
  <c r="AE117" i="8" s="1" a="1"/>
  <c r="AE117" i="8" s="1"/>
  <c r="V118" i="8"/>
  <c r="AE118" i="8" s="1" a="1"/>
  <c r="AE118" i="8" s="1"/>
  <c r="AH118" i="8" s="1" a="1"/>
  <c r="AH118" i="8" s="1"/>
  <c r="V119" i="8"/>
  <c r="AE119" i="8" s="1" a="1"/>
  <c r="AE119" i="8" s="1"/>
  <c r="AH119" i="8" s="1" a="1"/>
  <c r="AH119" i="8" s="1"/>
  <c r="V120" i="8"/>
  <c r="AE120" i="8" s="1" a="1"/>
  <c r="AE120" i="8" s="1"/>
  <c r="AH120" i="8" s="1" a="1"/>
  <c r="AH120" i="8" s="1"/>
  <c r="V121" i="8"/>
  <c r="AE121" i="8" s="1" a="1"/>
  <c r="AE121" i="8" s="1"/>
  <c r="AH121" i="8" s="1" a="1"/>
  <c r="AH121" i="8" s="1"/>
  <c r="V122" i="8"/>
  <c r="AE122" i="8" s="1" a="1"/>
  <c r="AE122" i="8" s="1"/>
  <c r="AH122" i="8" s="1" a="1"/>
  <c r="AH122" i="8" s="1"/>
  <c r="V123" i="8"/>
  <c r="AE123" i="8" s="1" a="1"/>
  <c r="AE123" i="8" s="1"/>
  <c r="AH123" i="8" s="1" a="1"/>
  <c r="AH123" i="8" s="1"/>
  <c r="V124" i="8"/>
  <c r="AE124" i="8" s="1" a="1"/>
  <c r="AE124" i="8" s="1"/>
  <c r="V125" i="8"/>
  <c r="AE125" i="8" s="1" a="1"/>
  <c r="AE125" i="8" s="1"/>
  <c r="AH125" i="8" s="1" a="1"/>
  <c r="AH125" i="8" s="1"/>
  <c r="V126" i="8"/>
  <c r="AE126" i="8" s="1" a="1"/>
  <c r="AE126" i="8" s="1"/>
  <c r="AH126" i="8" s="1" a="1"/>
  <c r="AH126" i="8" s="1"/>
  <c r="V127" i="8"/>
  <c r="AE127" i="8" s="1" a="1"/>
  <c r="AE127" i="8" s="1"/>
  <c r="AH127" i="8" s="1" a="1"/>
  <c r="AH127" i="8" s="1"/>
  <c r="V128" i="8"/>
  <c r="AE128" i="8" s="1" a="1"/>
  <c r="AE128" i="8" s="1"/>
  <c r="AH128" i="8" s="1" a="1"/>
  <c r="AH128" i="8" s="1"/>
  <c r="V129" i="8"/>
  <c r="AE129" i="8" s="1" a="1"/>
  <c r="AE129" i="8" s="1"/>
  <c r="AH129" i="8" s="1" a="1"/>
  <c r="AH129" i="8" s="1"/>
  <c r="V130" i="8"/>
  <c r="AE130" i="8" s="1" a="1"/>
  <c r="AE130" i="8" s="1"/>
  <c r="AH130" i="8" s="1" a="1"/>
  <c r="AH130" i="8" s="1"/>
  <c r="V131" i="8"/>
  <c r="AE131" i="8" s="1" a="1"/>
  <c r="AE131" i="8" s="1"/>
  <c r="AH131" i="8" s="1" a="1"/>
  <c r="AH131" i="8" s="1"/>
  <c r="V132" i="8"/>
  <c r="AE132" i="8" s="1" a="1"/>
  <c r="AE132" i="8" s="1"/>
  <c r="AH132" i="8" s="1" a="1"/>
  <c r="AH132" i="8" s="1"/>
  <c r="V133" i="8"/>
  <c r="AE133" i="8" s="1" a="1"/>
  <c r="AE133" i="8" s="1"/>
  <c r="AH133" i="8" s="1" a="1"/>
  <c r="AH133" i="8" s="1"/>
  <c r="V134" i="8"/>
  <c r="AE134" i="8" s="1" a="1"/>
  <c r="AE134" i="8" s="1"/>
  <c r="AH134" i="8" s="1" a="1"/>
  <c r="AH134" i="8" s="1"/>
  <c r="V135" i="8"/>
  <c r="AE135" i="8" s="1" a="1"/>
  <c r="AE135" i="8" s="1"/>
  <c r="AH135" i="8" s="1" a="1"/>
  <c r="AH135" i="8" s="1"/>
  <c r="V136" i="8"/>
  <c r="AE136" i="8" s="1" a="1"/>
  <c r="AE136" i="8" s="1"/>
  <c r="AH136" i="8" s="1" a="1"/>
  <c r="AH136" i="8" s="1"/>
  <c r="V137" i="8"/>
  <c r="AE137" i="8" s="1" a="1"/>
  <c r="AE137" i="8" s="1"/>
  <c r="AH137" i="8" s="1" a="1"/>
  <c r="AH137" i="8" s="1"/>
  <c r="V138" i="8"/>
  <c r="AE138" i="8" s="1" a="1"/>
  <c r="AE138" i="8" s="1"/>
  <c r="V139" i="8"/>
  <c r="AE139" i="8" s="1" a="1"/>
  <c r="AE139" i="8" s="1"/>
  <c r="V140" i="8"/>
  <c r="AE140" i="8" s="1" a="1"/>
  <c r="AE140" i="8" s="1"/>
  <c r="AH140" i="8" s="1" a="1"/>
  <c r="AH140" i="8" s="1"/>
  <c r="V141" i="8"/>
  <c r="AE141" i="8" s="1" a="1"/>
  <c r="AE141" i="8" s="1"/>
  <c r="AH141" i="8" s="1" a="1"/>
  <c r="AH141" i="8" s="1"/>
  <c r="V142" i="8"/>
  <c r="AE142" i="8" s="1" a="1"/>
  <c r="AE142" i="8" s="1"/>
  <c r="AH142" i="8" s="1" a="1"/>
  <c r="AH142" i="8" s="1"/>
  <c r="V143" i="8"/>
  <c r="AE143" i="8" s="1" a="1"/>
  <c r="AE143" i="8" s="1"/>
  <c r="AH143" i="8" s="1" a="1"/>
  <c r="AH143" i="8" s="1"/>
  <c r="V144" i="8"/>
  <c r="AE144" i="8" s="1" a="1"/>
  <c r="AE144" i="8" s="1"/>
  <c r="AH144" i="8" s="1" a="1"/>
  <c r="AH144" i="8" s="1"/>
  <c r="V145" i="8"/>
  <c r="AE145" i="8" s="1" a="1"/>
  <c r="AE145" i="8" s="1"/>
  <c r="AH145" i="8" s="1" a="1"/>
  <c r="AH145" i="8" s="1"/>
  <c r="V146" i="8"/>
  <c r="AE146" i="8" s="1" a="1"/>
  <c r="AE146" i="8" s="1"/>
  <c r="AH146" i="8" s="1" a="1"/>
  <c r="AH146" i="8" s="1"/>
  <c r="V147" i="8"/>
  <c r="AE147" i="8" s="1" a="1"/>
  <c r="AE147" i="8" s="1"/>
  <c r="AH147" i="8" s="1" a="1"/>
  <c r="AH147" i="8" s="1"/>
  <c r="V148" i="8"/>
  <c r="AE148" i="8" s="1" a="1"/>
  <c r="AE148" i="8" s="1"/>
  <c r="AH148" i="8" s="1" a="1"/>
  <c r="AH148" i="8" s="1"/>
  <c r="V149" i="8"/>
  <c r="AE149" i="8" s="1" a="1"/>
  <c r="AE149" i="8" s="1"/>
  <c r="AH149" i="8" s="1" a="1"/>
  <c r="AH149" i="8" s="1"/>
  <c r="V150" i="8"/>
  <c r="AE150" i="8" s="1" a="1"/>
  <c r="AE150" i="8" s="1"/>
  <c r="AH150" i="8" s="1" a="1"/>
  <c r="AH150" i="8" s="1"/>
  <c r="V151" i="8"/>
  <c r="AE151" i="8" s="1" a="1"/>
  <c r="AE151" i="8" s="1"/>
  <c r="AH151" i="8" s="1" a="1"/>
  <c r="AH151" i="8" s="1"/>
  <c r="V152" i="8"/>
  <c r="AE152" i="8" s="1" a="1"/>
  <c r="AE152" i="8" s="1"/>
  <c r="AH152" i="8" s="1" a="1"/>
  <c r="AH152" i="8" s="1"/>
  <c r="V153" i="8"/>
  <c r="AE153" i="8" s="1" a="1"/>
  <c r="AE153" i="8" s="1"/>
  <c r="AH153" i="8" s="1" a="1"/>
  <c r="AH153" i="8" s="1"/>
  <c r="V154" i="8"/>
  <c r="AE154" i="8" s="1" a="1"/>
  <c r="AE154" i="8" s="1"/>
  <c r="V155" i="8"/>
  <c r="AE155" i="8" s="1" a="1"/>
  <c r="AE155" i="8" s="1"/>
  <c r="AH155" i="8" s="1" a="1"/>
  <c r="AH155" i="8" s="1"/>
  <c r="V156" i="8"/>
  <c r="AE156" i="8" s="1" a="1"/>
  <c r="AE156" i="8" s="1"/>
  <c r="AH156" i="8" s="1" a="1"/>
  <c r="AH156" i="8" s="1"/>
  <c r="V157" i="8"/>
  <c r="AE157" i="8" s="1" a="1"/>
  <c r="AE157" i="8" s="1"/>
  <c r="AH157" i="8" s="1" a="1"/>
  <c r="AH157" i="8" s="1"/>
  <c r="V158" i="8"/>
  <c r="AE158" i="8" s="1" a="1"/>
  <c r="AE158" i="8" s="1"/>
  <c r="AH158" i="8" s="1" a="1"/>
  <c r="AH158" i="8" s="1"/>
  <c r="V159" i="8"/>
  <c r="AE159" i="8" s="1" a="1"/>
  <c r="AE159" i="8" s="1"/>
  <c r="AH159" i="8" s="1" a="1"/>
  <c r="AH159" i="8" s="1"/>
  <c r="V160" i="8"/>
  <c r="AE160" i="8" s="1" a="1"/>
  <c r="AE160" i="8" s="1"/>
  <c r="AH160" i="8" s="1" a="1"/>
  <c r="AH160" i="8" s="1"/>
  <c r="V161" i="8"/>
  <c r="AE161" i="8" s="1" a="1"/>
  <c r="AE161" i="8" s="1"/>
  <c r="AH161" i="8" s="1" a="1"/>
  <c r="AH161" i="8" s="1"/>
  <c r="V162" i="8"/>
  <c r="AE162" i="8" s="1" a="1"/>
  <c r="AE162" i="8" s="1"/>
  <c r="AH162" i="8" s="1" a="1"/>
  <c r="AH162" i="8" s="1"/>
  <c r="V163" i="8"/>
  <c r="AE163" i="8" s="1" a="1"/>
  <c r="AE163" i="8" s="1"/>
  <c r="AH163" i="8" s="1" a="1"/>
  <c r="AH163" i="8" s="1"/>
  <c r="V164" i="8"/>
  <c r="AE164" i="8" s="1" a="1"/>
  <c r="AE164" i="8" s="1"/>
  <c r="AH164" i="8" s="1" a="1"/>
  <c r="AH164" i="8" s="1"/>
  <c r="V165" i="8"/>
  <c r="AE165" i="8" s="1" a="1"/>
  <c r="AE165" i="8" s="1"/>
  <c r="AH165" i="8" s="1" a="1"/>
  <c r="AH165" i="8" s="1"/>
  <c r="V166" i="8"/>
  <c r="AE166" i="8" s="1" a="1"/>
  <c r="AE166" i="8" s="1"/>
  <c r="V167" i="8"/>
  <c r="AE167" i="8" s="1" a="1"/>
  <c r="AE167" i="8" s="1"/>
  <c r="V168" i="8"/>
  <c r="AE168" i="8" s="1" a="1"/>
  <c r="AE168" i="8" s="1"/>
  <c r="AH168" i="8" s="1" a="1"/>
  <c r="AH168" i="8" s="1"/>
  <c r="V169" i="8"/>
  <c r="AE169" i="8" s="1" a="1"/>
  <c r="AE169" i="8" s="1"/>
  <c r="V170" i="8"/>
  <c r="AE170" i="8" s="1" a="1"/>
  <c r="AE170" i="8" s="1"/>
  <c r="AH170" i="8" s="1" a="1"/>
  <c r="AH170" i="8" s="1"/>
  <c r="V171" i="8"/>
  <c r="AE171" i="8" s="1" a="1"/>
  <c r="AE171" i="8" s="1"/>
  <c r="V172" i="8"/>
  <c r="AE172" i="8" s="1" a="1"/>
  <c r="AE172" i="8" s="1"/>
  <c r="AH172" i="8" s="1" a="1"/>
  <c r="AH172" i="8" s="1"/>
  <c r="V173" i="8"/>
  <c r="AE173" i="8" s="1" a="1"/>
  <c r="AE173" i="8" s="1"/>
  <c r="AH173" i="8" s="1" a="1"/>
  <c r="AH173" i="8" s="1"/>
  <c r="V174" i="8"/>
  <c r="AE174" i="8" s="1" a="1"/>
  <c r="AE174" i="8" s="1"/>
  <c r="AH174" i="8" s="1" a="1"/>
  <c r="AH174" i="8" s="1"/>
  <c r="V175" i="8"/>
  <c r="V176" i="8"/>
  <c r="AE176" i="8" s="1" a="1"/>
  <c r="AE176" i="8" s="1"/>
  <c r="AH176" i="8" s="1" a="1"/>
  <c r="AH176" i="8" s="1"/>
  <c r="V177" i="8"/>
  <c r="AE177" i="8" s="1" a="1"/>
  <c r="AE177" i="8" s="1"/>
  <c r="AH177" i="8" s="1" a="1"/>
  <c r="AH177" i="8" s="1"/>
  <c r="V178" i="8"/>
  <c r="AE178" i="8" s="1" a="1"/>
  <c r="AE178" i="8" s="1"/>
  <c r="AH178" i="8" s="1" a="1"/>
  <c r="AH178" i="8" s="1"/>
  <c r="V179" i="8"/>
  <c r="AE179" i="8" s="1" a="1"/>
  <c r="AE179" i="8" s="1"/>
  <c r="AH179" i="8" s="1" a="1"/>
  <c r="AH179" i="8" s="1"/>
  <c r="V180" i="8"/>
  <c r="AE180" i="8" s="1" a="1"/>
  <c r="AE180" i="8" s="1"/>
  <c r="AH180" i="8" s="1" a="1"/>
  <c r="AH180" i="8" s="1"/>
  <c r="V181" i="8"/>
  <c r="AE181" i="8" s="1" a="1"/>
  <c r="AE181" i="8" s="1"/>
  <c r="AH181" i="8" s="1" a="1"/>
  <c r="AH181" i="8" s="1"/>
  <c r="V182" i="8"/>
  <c r="AE182" i="8" s="1" a="1"/>
  <c r="AE182" i="8" s="1"/>
  <c r="V183" i="8"/>
  <c r="AE183" i="8" s="1" a="1"/>
  <c r="AE183" i="8" s="1"/>
  <c r="V184" i="8"/>
  <c r="AE184" i="8" s="1" a="1"/>
  <c r="AE184" i="8" s="1"/>
  <c r="AH184" i="8" s="1" a="1"/>
  <c r="AH184" i="8" s="1"/>
  <c r="V185" i="8"/>
  <c r="AE185" i="8" s="1" a="1"/>
  <c r="AE185" i="8" s="1"/>
  <c r="AH185" i="8" s="1" a="1"/>
  <c r="AH185" i="8" s="1"/>
  <c r="V186" i="8"/>
  <c r="AE186" i="8" s="1" a="1"/>
  <c r="AE186" i="8" s="1"/>
  <c r="AH186" i="8" s="1" a="1"/>
  <c r="AH186" i="8" s="1"/>
  <c r="V187" i="8"/>
  <c r="AE187" i="8" s="1" a="1"/>
  <c r="AE187" i="8" s="1"/>
  <c r="AH187" i="8" s="1" a="1"/>
  <c r="AH187" i="8" s="1"/>
  <c r="V188" i="8"/>
  <c r="AE188" i="8" s="1" a="1"/>
  <c r="AE188" i="8" s="1"/>
  <c r="AH188" i="8" s="1" a="1"/>
  <c r="AH188" i="8" s="1"/>
  <c r="V189" i="8"/>
  <c r="AE189" i="8" s="1" a="1"/>
  <c r="AE189" i="8" s="1"/>
  <c r="AH189" i="8" s="1" a="1"/>
  <c r="AH189" i="8" s="1"/>
  <c r="V190" i="8"/>
  <c r="AE190" i="8" s="1" a="1"/>
  <c r="AE190" i="8" s="1"/>
  <c r="AH190" i="8" s="1" a="1"/>
  <c r="AH190" i="8" s="1"/>
  <c r="V191" i="8"/>
  <c r="AE191" i="8" s="1" a="1"/>
  <c r="AE191" i="8" s="1"/>
  <c r="AH191" i="8" s="1" a="1"/>
  <c r="AH191" i="8" s="1"/>
  <c r="V192" i="8"/>
  <c r="AE192" i="8" s="1" a="1"/>
  <c r="AE192" i="8" s="1"/>
  <c r="AH192" i="8" s="1" a="1"/>
  <c r="AH192" i="8" s="1"/>
  <c r="V193" i="8"/>
  <c r="AE193" i="8" s="1" a="1"/>
  <c r="AE193" i="8" s="1"/>
  <c r="AH193" i="8" s="1" a="1"/>
  <c r="AH193" i="8" s="1"/>
  <c r="V194" i="8"/>
  <c r="AE194" i="8" s="1" a="1"/>
  <c r="AE194" i="8" s="1"/>
  <c r="AH194" i="8" s="1" a="1"/>
  <c r="AH194" i="8" s="1"/>
  <c r="V195" i="8"/>
  <c r="AE195" i="8" s="1" a="1"/>
  <c r="AE195" i="8" s="1"/>
  <c r="AH195" i="8" s="1" a="1"/>
  <c r="AH195" i="8" s="1"/>
  <c r="V196" i="8"/>
  <c r="AE196" i="8" s="1" a="1"/>
  <c r="AE196" i="8" s="1"/>
  <c r="AH196" i="8" s="1" a="1"/>
  <c r="AH196" i="8" s="1"/>
  <c r="V197" i="8"/>
  <c r="AE197" i="8" s="1" a="1"/>
  <c r="AE197" i="8" s="1"/>
  <c r="AH197" i="8" s="1" a="1"/>
  <c r="AH197" i="8" s="1"/>
  <c r="V198" i="8"/>
  <c r="AE198" i="8" s="1" a="1"/>
  <c r="AE198" i="8" s="1"/>
  <c r="V199" i="8"/>
  <c r="AE199" i="8" s="1" a="1"/>
  <c r="AE199" i="8" s="1"/>
  <c r="AH199" i="8" s="1" a="1"/>
  <c r="AH199" i="8" s="1"/>
  <c r="V200" i="8"/>
  <c r="AE200" i="8" s="1" a="1"/>
  <c r="AE200" i="8" s="1"/>
  <c r="AH200" i="8" s="1" a="1"/>
  <c r="AH200" i="8" s="1"/>
  <c r="V201" i="8"/>
  <c r="AE201" i="8" s="1" a="1"/>
  <c r="AE201" i="8" s="1"/>
  <c r="AH201" i="8" s="1" a="1"/>
  <c r="AH201" i="8" s="1"/>
  <c r="V202" i="8"/>
  <c r="AE202" i="8" s="1" a="1"/>
  <c r="AE202" i="8" s="1"/>
  <c r="AH202" i="8" s="1" a="1"/>
  <c r="AH202" i="8" s="1"/>
  <c r="V203" i="8"/>
  <c r="AE203" i="8" s="1" a="1"/>
  <c r="AE203" i="8" s="1"/>
  <c r="AH203" i="8" s="1" a="1"/>
  <c r="AH203" i="8" s="1"/>
  <c r="V204" i="8"/>
  <c r="AE204" i="8" s="1" a="1"/>
  <c r="AE204" i="8" s="1"/>
  <c r="AH204" i="8" s="1" a="1"/>
  <c r="AH204" i="8" s="1"/>
  <c r="V205" i="8"/>
  <c r="AE205" i="8" s="1" a="1"/>
  <c r="AE205" i="8" s="1"/>
  <c r="AH205" i="8" s="1" a="1"/>
  <c r="AH205" i="8" s="1"/>
  <c r="V206" i="8"/>
  <c r="AE206" i="8" s="1" a="1"/>
  <c r="AE206" i="8" s="1"/>
  <c r="AH206" i="8" s="1" a="1"/>
  <c r="AH206" i="8" s="1"/>
  <c r="V207" i="8"/>
  <c r="AE207" i="8" s="1" a="1"/>
  <c r="AE207" i="8" s="1"/>
  <c r="AH207" i="8" s="1" a="1"/>
  <c r="AH207" i="8" s="1"/>
  <c r="V208" i="8"/>
  <c r="AE208" i="8" s="1" a="1"/>
  <c r="AE208" i="8" s="1"/>
  <c r="AH208" i="8" s="1" a="1"/>
  <c r="AH208" i="8" s="1"/>
  <c r="V209" i="8"/>
  <c r="AE209" i="8" s="1" a="1"/>
  <c r="AE209" i="8" s="1"/>
  <c r="AH209" i="8" s="1" a="1"/>
  <c r="AH209" i="8" s="1"/>
  <c r="V210" i="8"/>
  <c r="AE210" i="8" s="1" a="1"/>
  <c r="AE210" i="8" s="1"/>
  <c r="AH210" i="8" s="1" a="1"/>
  <c r="AH210" i="8" s="1"/>
  <c r="V211" i="8"/>
  <c r="AE211" i="8" s="1" a="1"/>
  <c r="AE211" i="8" s="1"/>
  <c r="V212" i="8"/>
  <c r="AE212" i="8" s="1" a="1"/>
  <c r="AE212" i="8" s="1"/>
  <c r="AH212" i="8" s="1" a="1"/>
  <c r="AH212" i="8" s="1"/>
  <c r="V213" i="8"/>
  <c r="AE213" i="8" s="1" a="1"/>
  <c r="AE213" i="8" s="1"/>
  <c r="AH213" i="8" s="1" a="1"/>
  <c r="AH213" i="8" s="1"/>
  <c r="V214" i="8"/>
  <c r="AE214" i="8" s="1" a="1"/>
  <c r="AE214" i="8" s="1"/>
  <c r="AH214" i="8" s="1" a="1"/>
  <c r="AH214" i="8" s="1"/>
  <c r="V215" i="8"/>
  <c r="AE215" i="8" s="1" a="1"/>
  <c r="AE215" i="8" s="1"/>
  <c r="V216" i="8"/>
  <c r="AE216" i="8" s="1" a="1"/>
  <c r="AE216" i="8" s="1"/>
  <c r="AH216" i="8" s="1" a="1"/>
  <c r="AH216" i="8" s="1"/>
  <c r="V217" i="8"/>
  <c r="AE217" i="8" s="1" a="1"/>
  <c r="AE217" i="8" s="1"/>
  <c r="AH217" i="8" s="1" a="1"/>
  <c r="AH217" i="8" s="1"/>
  <c r="V218" i="8"/>
  <c r="AE218" i="8" s="1" a="1"/>
  <c r="AE218" i="8" s="1"/>
  <c r="AH218" i="8" s="1" a="1"/>
  <c r="AH218" i="8" s="1"/>
  <c r="V219" i="8"/>
  <c r="AE219" i="8" s="1" a="1"/>
  <c r="AE219" i="8" s="1"/>
  <c r="AH219" i="8" s="1" a="1"/>
  <c r="AH219" i="8" s="1"/>
  <c r="V220" i="8"/>
  <c r="AE220" i="8" s="1" a="1"/>
  <c r="AE220" i="8" s="1"/>
  <c r="AH220" i="8" s="1" a="1"/>
  <c r="AH220" i="8" s="1"/>
  <c r="V221" i="8"/>
  <c r="AE221" i="8" s="1" a="1"/>
  <c r="AE221" i="8" s="1"/>
  <c r="AH221" i="8" s="1" a="1"/>
  <c r="AH221" i="8" s="1"/>
  <c r="V222" i="8"/>
  <c r="AE222" i="8" s="1" a="1"/>
  <c r="AE222" i="8" s="1"/>
  <c r="AH222" i="8" s="1" a="1"/>
  <c r="AH222" i="8" s="1"/>
  <c r="V223" i="8"/>
  <c r="AE223" i="8" s="1" a="1"/>
  <c r="AE223" i="8" s="1"/>
  <c r="AH223" i="8" s="1" a="1"/>
  <c r="AH223" i="8" s="1"/>
  <c r="V224" i="8"/>
  <c r="AE224" i="8" s="1" a="1"/>
  <c r="AE224" i="8" s="1"/>
  <c r="AH224" i="8" s="1" a="1"/>
  <c r="AH224" i="8" s="1"/>
  <c r="V225" i="8"/>
  <c r="AE225" i="8" s="1" a="1"/>
  <c r="AE225" i="8" s="1"/>
  <c r="AH225" i="8" s="1" a="1"/>
  <c r="AH225" i="8" s="1"/>
  <c r="V226" i="8"/>
  <c r="AE226" i="8" s="1" a="1"/>
  <c r="AE226" i="8" s="1"/>
  <c r="AH226" i="8" s="1" a="1"/>
  <c r="AH226" i="8" s="1"/>
  <c r="V227" i="8"/>
  <c r="AE227" i="8" s="1" a="1"/>
  <c r="AE227" i="8" s="1"/>
  <c r="AH227" i="8" s="1" a="1"/>
  <c r="AH227" i="8" s="1"/>
  <c r="V228" i="8"/>
  <c r="AE228" i="8" s="1" a="1"/>
  <c r="AE228" i="8" s="1"/>
  <c r="AH228" i="8" s="1" a="1"/>
  <c r="AH228" i="8" s="1"/>
  <c r="V229" i="8"/>
  <c r="AE229" i="8" s="1" a="1"/>
  <c r="AE229" i="8" s="1"/>
  <c r="AH229" i="8" s="1" a="1"/>
  <c r="AH229" i="8" s="1"/>
  <c r="V230" i="8"/>
  <c r="AE230" i="8" s="1" a="1"/>
  <c r="AE230" i="8" s="1"/>
  <c r="AH230" i="8" s="1" a="1"/>
  <c r="AH230" i="8" s="1"/>
  <c r="V231" i="8"/>
  <c r="AE231" i="8" s="1" a="1"/>
  <c r="AE231" i="8" s="1"/>
  <c r="AH231" i="8" s="1" a="1"/>
  <c r="AH231" i="8" s="1"/>
  <c r="V232" i="8"/>
  <c r="AE232" i="8" s="1" a="1"/>
  <c r="AE232" i="8" s="1"/>
  <c r="AH232" i="8" s="1" a="1"/>
  <c r="AH232" i="8" s="1"/>
  <c r="V233" i="8"/>
  <c r="AE233" i="8" s="1" a="1"/>
  <c r="AE233" i="8" s="1"/>
  <c r="AH233" i="8" s="1" a="1"/>
  <c r="AH233" i="8" s="1"/>
  <c r="V234" i="8"/>
  <c r="AE234" i="8" s="1" a="1"/>
  <c r="AE234" i="8" s="1"/>
  <c r="AH234" i="8" s="1" a="1"/>
  <c r="AH234" i="8" s="1"/>
  <c r="V235" i="8"/>
  <c r="AE235" i="8" s="1" a="1"/>
  <c r="AE235" i="8" s="1"/>
  <c r="AH235" i="8" s="1" a="1"/>
  <c r="AH235" i="8" s="1"/>
  <c r="V236" i="8"/>
  <c r="AE236" i="8" s="1" a="1"/>
  <c r="AE236" i="8" s="1"/>
  <c r="AH236" i="8" s="1" a="1"/>
  <c r="AH236" i="8" s="1"/>
  <c r="V237" i="8"/>
  <c r="AE237" i="8" s="1" a="1"/>
  <c r="AE237" i="8" s="1"/>
  <c r="AH237" i="8" s="1" a="1"/>
  <c r="AH237" i="8" s="1"/>
  <c r="V238" i="8"/>
  <c r="AE238" i="8" s="1" a="1"/>
  <c r="AE238" i="8" s="1"/>
  <c r="AH238" i="8" s="1" a="1"/>
  <c r="AH238" i="8" s="1"/>
  <c r="V239" i="8"/>
  <c r="AE239" i="8" s="1" a="1"/>
  <c r="AE239" i="8" s="1"/>
  <c r="AH239" i="8" s="1" a="1"/>
  <c r="AH239" i="8" s="1"/>
  <c r="V240" i="8"/>
  <c r="AE240" i="8" s="1" a="1"/>
  <c r="AE240" i="8" s="1"/>
  <c r="AH240" i="8" s="1" a="1"/>
  <c r="AH240" i="8" s="1"/>
  <c r="V241" i="8"/>
  <c r="AE241" i="8" s="1" a="1"/>
  <c r="AE241" i="8" s="1"/>
  <c r="V242" i="8"/>
  <c r="AE242" i="8" s="1" a="1"/>
  <c r="AE242" i="8" s="1"/>
  <c r="AH242" i="8" s="1" a="1"/>
  <c r="AH242" i="8" s="1"/>
  <c r="V243" i="8"/>
  <c r="AE243" i="8" s="1" a="1"/>
  <c r="AE243" i="8" s="1"/>
  <c r="AH243" i="8" s="1" a="1"/>
  <c r="AH243" i="8" s="1"/>
  <c r="V244" i="8"/>
  <c r="AE244" i="8" s="1" a="1"/>
  <c r="AE244" i="8" s="1"/>
  <c r="AH244" i="8" s="1" a="1"/>
  <c r="AH244" i="8" s="1"/>
  <c r="V245" i="8"/>
  <c r="AE245" i="8" s="1" a="1"/>
  <c r="AE245" i="8" s="1"/>
  <c r="AH245" i="8" s="1" a="1"/>
  <c r="AH245" i="8" s="1"/>
  <c r="V246" i="8"/>
  <c r="AE246" i="8" s="1" a="1"/>
  <c r="AE246" i="8" s="1"/>
  <c r="AH246" i="8" s="1" a="1"/>
  <c r="AH246" i="8" s="1"/>
  <c r="V247" i="8"/>
  <c r="AE247" i="8" s="1" a="1"/>
  <c r="AE247" i="8" s="1"/>
  <c r="V248" i="8"/>
  <c r="AE248" i="8" s="1" a="1"/>
  <c r="AE248" i="8" s="1"/>
  <c r="AH248" i="8" s="1" a="1"/>
  <c r="AH248" i="8" s="1"/>
  <c r="V249" i="8"/>
  <c r="AE249" i="8" s="1" a="1"/>
  <c r="AE249" i="8" s="1"/>
  <c r="AH249" i="8" s="1" a="1"/>
  <c r="AH249" i="8" s="1"/>
  <c r="V250" i="8"/>
  <c r="AE250" i="8" s="1" a="1"/>
  <c r="AE250" i="8" s="1"/>
  <c r="AH250" i="8" s="1" a="1"/>
  <c r="AH250" i="8" s="1"/>
  <c r="V251" i="8"/>
  <c r="AE251" i="8" s="1" a="1"/>
  <c r="AE251" i="8" s="1"/>
  <c r="AH251" i="8" s="1" a="1"/>
  <c r="AH251" i="8" s="1"/>
  <c r="V252" i="8"/>
  <c r="AE252" i="8" s="1" a="1"/>
  <c r="AE252" i="8" s="1"/>
  <c r="AH252" i="8" s="1" a="1"/>
  <c r="AH252" i="8" s="1"/>
  <c r="V253" i="8"/>
  <c r="AE253" i="8" s="1" a="1"/>
  <c r="AE253" i="8" s="1"/>
  <c r="AH253" i="8" s="1" a="1"/>
  <c r="AH253" i="8" s="1"/>
  <c r="V254" i="8"/>
  <c r="AE254" i="8" s="1" a="1"/>
  <c r="AE254" i="8" s="1"/>
  <c r="V255" i="8"/>
  <c r="AE255" i="8" s="1" a="1"/>
  <c r="AE255" i="8" s="1"/>
  <c r="AH255" i="8" s="1" a="1"/>
  <c r="AH255" i="8" s="1"/>
  <c r="V256" i="8"/>
  <c r="AE256" i="8" s="1" a="1"/>
  <c r="AE256" i="8" s="1"/>
  <c r="AH256" i="8" s="1" a="1"/>
  <c r="AH256" i="8" s="1"/>
  <c r="V257" i="8"/>
  <c r="AE257" i="8" s="1" a="1"/>
  <c r="AE257" i="8" s="1"/>
  <c r="AH257" i="8" s="1" a="1"/>
  <c r="AH257" i="8" s="1"/>
  <c r="V258" i="8"/>
  <c r="AE258" i="8" s="1" a="1"/>
  <c r="AE258" i="8" s="1"/>
  <c r="V259" i="8"/>
  <c r="AE259" i="8" s="1" a="1"/>
  <c r="AE259" i="8" s="1"/>
  <c r="AH259" i="8" s="1" a="1"/>
  <c r="AH259" i="8" s="1"/>
  <c r="V260" i="8"/>
  <c r="AE260" i="8" s="1" a="1"/>
  <c r="AE260" i="8" s="1"/>
  <c r="AH260" i="8" s="1" a="1"/>
  <c r="AH260" i="8" s="1"/>
  <c r="V261" i="8"/>
  <c r="AE261" i="8" s="1" a="1"/>
  <c r="AE261" i="8" s="1"/>
  <c r="AH261" i="8" s="1" a="1"/>
  <c r="AH261" i="8" s="1"/>
  <c r="V262" i="8"/>
  <c r="AE262" i="8" s="1" a="1"/>
  <c r="AE262" i="8" s="1"/>
  <c r="AH262" i="8" s="1" a="1"/>
  <c r="AH262" i="8" s="1"/>
  <c r="V263" i="8"/>
  <c r="AE263" i="8" s="1" a="1"/>
  <c r="AE263" i="8" s="1"/>
  <c r="AH263" i="8" s="1" a="1"/>
  <c r="AH263" i="8" s="1"/>
  <c r="V264" i="8"/>
  <c r="AE264" i="8" s="1" a="1"/>
  <c r="AE264" i="8" s="1"/>
  <c r="AH264" i="8" s="1" a="1"/>
  <c r="AH264" i="8" s="1"/>
  <c r="V265" i="8"/>
  <c r="AE265" i="8" s="1" a="1"/>
  <c r="AE265" i="8" s="1"/>
  <c r="AH265" i="8" s="1" a="1"/>
  <c r="AH265" i="8" s="1"/>
  <c r="V266" i="8"/>
  <c r="AE266" i="8" s="1" a="1"/>
  <c r="AE266" i="8" s="1"/>
  <c r="AH266" i="8" s="1" a="1"/>
  <c r="AH266" i="8" s="1"/>
  <c r="V267" i="8"/>
  <c r="AE267" i="8" s="1" a="1"/>
  <c r="AE267" i="8" s="1"/>
  <c r="AH267" i="8" s="1" a="1"/>
  <c r="AH267" i="8" s="1"/>
  <c r="V268" i="8"/>
  <c r="AE268" i="8" s="1" a="1"/>
  <c r="AE268" i="8" s="1"/>
  <c r="AH268" i="8" s="1" a="1"/>
  <c r="AH268" i="8" s="1"/>
  <c r="V269" i="8"/>
  <c r="AE269" i="8" s="1" a="1"/>
  <c r="AE269" i="8" s="1"/>
  <c r="V270" i="8"/>
  <c r="AE270" i="8" s="1" a="1"/>
  <c r="AE270" i="8" s="1"/>
  <c r="V271" i="8"/>
  <c r="AE271" i="8" s="1" a="1"/>
  <c r="AE271" i="8" s="1"/>
  <c r="AH271" i="8" s="1" a="1"/>
  <c r="AH271" i="8" s="1"/>
  <c r="V272" i="8"/>
  <c r="AE272" i="8" s="1" a="1"/>
  <c r="AE272" i="8" s="1"/>
  <c r="AH272" i="8" s="1" a="1"/>
  <c r="AH272" i="8" s="1"/>
  <c r="V273" i="8"/>
  <c r="AE273" i="8" s="1" a="1"/>
  <c r="AE273" i="8" s="1"/>
  <c r="AH273" i="8" s="1" a="1"/>
  <c r="AH273" i="8" s="1"/>
  <c r="V274" i="8"/>
  <c r="AE274" i="8" s="1" a="1"/>
  <c r="AE274" i="8" s="1"/>
  <c r="AH274" i="8" s="1" a="1"/>
  <c r="AH274" i="8" s="1"/>
  <c r="V275" i="8"/>
  <c r="AE275" i="8" s="1" a="1"/>
  <c r="AE275" i="8" s="1"/>
  <c r="AH275" i="8" s="1" a="1"/>
  <c r="AH275" i="8" s="1"/>
  <c r="V276" i="8"/>
  <c r="AE276" i="8" s="1" a="1"/>
  <c r="AE276" i="8" s="1"/>
  <c r="AH276" i="8" s="1" a="1"/>
  <c r="AH276" i="8" s="1"/>
  <c r="V277" i="8"/>
  <c r="AE277" i="8" s="1" a="1"/>
  <c r="AE277" i="8" s="1"/>
  <c r="AH277" i="8" s="1" a="1"/>
  <c r="AH277" i="8" s="1"/>
  <c r="V278" i="8"/>
  <c r="AE278" i="8" s="1" a="1"/>
  <c r="AE278" i="8" s="1"/>
  <c r="AH278" i="8" s="1" a="1"/>
  <c r="AH278" i="8" s="1"/>
  <c r="V279" i="8"/>
  <c r="AE279" i="8" s="1" a="1"/>
  <c r="AE279" i="8" s="1"/>
  <c r="AH279" i="8" s="1" a="1"/>
  <c r="AH279" i="8" s="1"/>
  <c r="V280" i="8"/>
  <c r="AE280" i="8" s="1" a="1"/>
  <c r="AE280" i="8" s="1"/>
  <c r="AH280" i="8" s="1" a="1"/>
  <c r="AH280" i="8" s="1"/>
  <c r="V281" i="8"/>
  <c r="AE281" i="8" s="1" a="1"/>
  <c r="AE281" i="8" s="1"/>
  <c r="AH281" i="8" s="1" a="1"/>
  <c r="AH281" i="8" s="1"/>
  <c r="V282" i="8"/>
  <c r="AE282" i="8" s="1" a="1"/>
  <c r="AE282" i="8" s="1"/>
  <c r="AH282" i="8" s="1" a="1"/>
  <c r="AH282" i="8" s="1"/>
  <c r="V283" i="8"/>
  <c r="AE283" i="8" s="1" a="1"/>
  <c r="AE283" i="8" s="1"/>
  <c r="AH283" i="8" s="1" a="1"/>
  <c r="AH283" i="8" s="1"/>
  <c r="V284" i="8"/>
  <c r="AE284" i="8" s="1" a="1"/>
  <c r="AE284" i="8" s="1"/>
  <c r="AH284" i="8" s="1" a="1"/>
  <c r="AH284" i="8" s="1"/>
  <c r="V285" i="8"/>
  <c r="AE285" i="8" s="1" a="1"/>
  <c r="AE285" i="8" s="1"/>
  <c r="V286" i="8"/>
  <c r="AE286" i="8" s="1" a="1"/>
  <c r="AE286" i="8" s="1"/>
  <c r="AH286" i="8" s="1" a="1"/>
  <c r="AH286" i="8" s="1"/>
  <c r="V287" i="8"/>
  <c r="AE287" i="8" s="1" a="1"/>
  <c r="AE287" i="8" s="1"/>
  <c r="AH287" i="8" s="1" a="1"/>
  <c r="AH287" i="8" s="1"/>
  <c r="V288" i="8"/>
  <c r="AE288" i="8" s="1" a="1"/>
  <c r="AE288" i="8" s="1"/>
  <c r="AH288" i="8" s="1" a="1"/>
  <c r="AH288" i="8" s="1"/>
  <c r="V289" i="8"/>
  <c r="AE289" i="8" s="1" a="1"/>
  <c r="AE289" i="8" s="1"/>
  <c r="AH289" i="8" s="1" a="1"/>
  <c r="AH289" i="8" s="1"/>
  <c r="V290" i="8"/>
  <c r="AE290" i="8" s="1" a="1"/>
  <c r="AE290" i="8" s="1"/>
  <c r="AH290" i="8" s="1" a="1"/>
  <c r="AH290" i="8" s="1"/>
  <c r="V291" i="8"/>
  <c r="AE291" i="8" s="1" a="1"/>
  <c r="AE291" i="8" s="1"/>
  <c r="AH291" i="8" s="1" a="1"/>
  <c r="AH291" i="8" s="1"/>
  <c r="V292" i="8"/>
  <c r="AE292" i="8" s="1" a="1"/>
  <c r="AE292" i="8" s="1"/>
  <c r="V293" i="8"/>
  <c r="AE293" i="8" s="1" a="1"/>
  <c r="AE293" i="8" s="1"/>
  <c r="V294" i="8"/>
  <c r="AE294" i="8" s="1" a="1"/>
  <c r="AE294" i="8" s="1"/>
  <c r="AH294" i="8" s="1" a="1"/>
  <c r="AH294" i="8" s="1"/>
  <c r="V295" i="8"/>
  <c r="AE295" i="8" s="1" a="1"/>
  <c r="AE295" i="8" s="1"/>
  <c r="AH295" i="8" s="1" a="1"/>
  <c r="AH295" i="8" s="1"/>
  <c r="V296" i="8"/>
  <c r="AE296" i="8" s="1" a="1"/>
  <c r="AE296" i="8" s="1"/>
  <c r="AH296" i="8" s="1" a="1"/>
  <c r="AH296" i="8" s="1"/>
  <c r="V297" i="8"/>
  <c r="AE297" i="8" s="1" a="1"/>
  <c r="AE297" i="8" s="1"/>
  <c r="V298" i="8"/>
  <c r="AE298" i="8" s="1" a="1"/>
  <c r="AE298" i="8" s="1"/>
  <c r="AH298" i="8" s="1" a="1"/>
  <c r="AH298" i="8" s="1"/>
  <c r="V299" i="8"/>
  <c r="AE299" i="8" s="1" a="1"/>
  <c r="AE299" i="8" s="1"/>
  <c r="AH299" i="8" s="1" a="1"/>
  <c r="AH299" i="8" s="1"/>
  <c r="V300" i="8"/>
  <c r="AE300" i="8" s="1" a="1"/>
  <c r="AE300" i="8" s="1"/>
  <c r="AH300" i="8" s="1" a="1"/>
  <c r="AH300" i="8" s="1"/>
  <c r="V301" i="8"/>
  <c r="AE301" i="8" s="1" a="1"/>
  <c r="AE301" i="8" s="1"/>
  <c r="AH301" i="8" s="1" a="1"/>
  <c r="AH301" i="8" s="1"/>
  <c r="V302" i="8"/>
  <c r="AE302" i="8" s="1" a="1"/>
  <c r="AE302" i="8" s="1"/>
  <c r="AH302" i="8" s="1" a="1"/>
  <c r="AH302" i="8" s="1"/>
  <c r="V303" i="8"/>
  <c r="AE303" i="8" s="1" a="1"/>
  <c r="AE303" i="8" s="1"/>
  <c r="AH303" i="8" s="1" a="1"/>
  <c r="AH303" i="8" s="1"/>
  <c r="V304" i="8"/>
  <c r="AE304" i="8" s="1" a="1"/>
  <c r="AE304" i="8" s="1"/>
  <c r="AH304" i="8" s="1" a="1"/>
  <c r="AH304" i="8" s="1"/>
  <c r="V305" i="8"/>
  <c r="AE305" i="8" s="1" a="1"/>
  <c r="AE305" i="8" s="1"/>
  <c r="AH305" i="8" s="1" a="1"/>
  <c r="AH305" i="8" s="1"/>
  <c r="V306" i="8"/>
  <c r="AE306" i="8" s="1" a="1"/>
  <c r="AE306" i="8" s="1"/>
  <c r="AH306" i="8" s="1" a="1"/>
  <c r="AH306" i="8" s="1"/>
  <c r="V307" i="8"/>
  <c r="AE307" i="8" s="1" a="1"/>
  <c r="AE307" i="8" s="1"/>
  <c r="AH307" i="8" s="1" a="1"/>
  <c r="AH307" i="8" s="1"/>
  <c r="V308" i="8"/>
  <c r="AE308" i="8" s="1" a="1"/>
  <c r="AE308" i="8" s="1"/>
  <c r="AH308" i="8" s="1" a="1"/>
  <c r="AH308" i="8" s="1"/>
  <c r="V309" i="8"/>
  <c r="AE309" i="8" s="1" a="1"/>
  <c r="AE309" i="8" s="1"/>
  <c r="AH309" i="8" s="1" a="1"/>
  <c r="AH309" i="8" s="1"/>
  <c r="V310" i="8"/>
  <c r="AE310" i="8" s="1" a="1"/>
  <c r="AE310" i="8" s="1"/>
  <c r="AH310" i="8" s="1" a="1"/>
  <c r="AH310" i="8" s="1"/>
  <c r="V311" i="8"/>
  <c r="AE311" i="8" s="1" a="1"/>
  <c r="AE311" i="8" s="1"/>
  <c r="AH311" i="8" s="1" a="1"/>
  <c r="AH311" i="8" s="1"/>
  <c r="V312" i="8"/>
  <c r="AE312" i="8" s="1" a="1"/>
  <c r="AE312" i="8" s="1"/>
  <c r="V313" i="8"/>
  <c r="AE313" i="8" s="1" a="1"/>
  <c r="AE313" i="8" s="1"/>
  <c r="V314" i="8"/>
  <c r="AE314" i="8" s="1" a="1"/>
  <c r="AE314" i="8" s="1"/>
  <c r="V315" i="8"/>
  <c r="AE315" i="8" s="1" a="1"/>
  <c r="AE315" i="8" s="1"/>
  <c r="AH315" i="8" s="1" a="1"/>
  <c r="AH315" i="8" s="1"/>
  <c r="V316" i="8"/>
  <c r="AE316" i="8" s="1" a="1"/>
  <c r="AE316" i="8" s="1"/>
  <c r="AH316" i="8" s="1" a="1"/>
  <c r="AH316" i="8" s="1"/>
  <c r="V317" i="8"/>
  <c r="AE317" i="8" s="1" a="1"/>
  <c r="AE317" i="8" s="1"/>
  <c r="AH317" i="8" s="1" a="1"/>
  <c r="AH317" i="8" s="1"/>
  <c r="V318" i="8"/>
  <c r="AE318" i="8" s="1" a="1"/>
  <c r="AE318" i="8" s="1"/>
  <c r="AH318" i="8" s="1" a="1"/>
  <c r="AH318" i="8" s="1"/>
  <c r="V319" i="8"/>
  <c r="AE319" i="8" s="1" a="1"/>
  <c r="AE319" i="8" s="1"/>
  <c r="AH319" i="8" s="1" a="1"/>
  <c r="AH319" i="8" s="1"/>
  <c r="V320" i="8"/>
  <c r="AE320" i="8" s="1" a="1"/>
  <c r="AE320" i="8" s="1"/>
  <c r="AH320" i="8" s="1" a="1"/>
  <c r="AH320" i="8" s="1"/>
  <c r="V321" i="8"/>
  <c r="AE321" i="8" s="1" a="1"/>
  <c r="AE321" i="8" s="1"/>
  <c r="AH321" i="8" s="1" a="1"/>
  <c r="AH321" i="8" s="1"/>
  <c r="V322" i="8"/>
  <c r="AE322" i="8" s="1" a="1"/>
  <c r="AE322" i="8" s="1"/>
  <c r="AH322" i="8" s="1" a="1"/>
  <c r="AH322" i="8" s="1"/>
  <c r="V323" i="8"/>
  <c r="AE323" i="8" s="1" a="1"/>
  <c r="AE323" i="8" s="1"/>
  <c r="AH323" i="8" s="1" a="1"/>
  <c r="AH323" i="8" s="1"/>
  <c r="V324" i="8"/>
  <c r="AE324" i="8" s="1" a="1"/>
  <c r="AE324" i="8" s="1"/>
  <c r="AH324" i="8" s="1" a="1"/>
  <c r="AH324" i="8" s="1"/>
  <c r="V325" i="8"/>
  <c r="AE325" i="8" s="1" a="1"/>
  <c r="AE325" i="8" s="1"/>
  <c r="AH325" i="8" s="1" a="1"/>
  <c r="AH325" i="8" s="1"/>
  <c r="V326" i="8"/>
  <c r="AE326" i="8" s="1" a="1"/>
  <c r="AE326" i="8" s="1"/>
  <c r="AH326" i="8" s="1" a="1"/>
  <c r="AH326" i="8" s="1"/>
  <c r="V327" i="8"/>
  <c r="AE327" i="8" s="1" a="1"/>
  <c r="AE327" i="8" s="1"/>
  <c r="AH327" i="8" s="1" a="1"/>
  <c r="AH327" i="8" s="1"/>
  <c r="V328" i="8"/>
  <c r="AE328" i="8" s="1" a="1"/>
  <c r="AE328" i="8" s="1"/>
  <c r="V329" i="8"/>
  <c r="AE329" i="8" s="1" a="1"/>
  <c r="AE329" i="8" s="1"/>
  <c r="AH329" i="8" s="1" a="1"/>
  <c r="AH329" i="8" s="1"/>
  <c r="V330" i="8"/>
  <c r="AE330" i="8" s="1" a="1"/>
  <c r="AE330" i="8" s="1"/>
  <c r="AH330" i="8" s="1" a="1"/>
  <c r="AH330" i="8" s="1"/>
  <c r="V331" i="8"/>
  <c r="AE331" i="8" s="1" a="1"/>
  <c r="AE331" i="8" s="1"/>
  <c r="AH331" i="8" s="1" a="1"/>
  <c r="AH331" i="8" s="1"/>
  <c r="V332" i="8"/>
  <c r="AE332" i="8" s="1" a="1"/>
  <c r="AE332" i="8" s="1"/>
  <c r="AH332" i="8" s="1" a="1"/>
  <c r="AH332" i="8" s="1"/>
  <c r="V333" i="8"/>
  <c r="AE333" i="8" s="1" a="1"/>
  <c r="AE333" i="8" s="1"/>
  <c r="AH333" i="8" s="1" a="1"/>
  <c r="AH333" i="8" s="1"/>
  <c r="V334" i="8"/>
  <c r="AE334" i="8" s="1" a="1"/>
  <c r="AE334" i="8" s="1"/>
  <c r="V335" i="8"/>
  <c r="AE335" i="8" s="1" a="1"/>
  <c r="AE335" i="8" s="1"/>
  <c r="AH335" i="8" s="1" a="1"/>
  <c r="AH335" i="8" s="1"/>
  <c r="V336" i="8"/>
  <c r="AE336" i="8" s="1" a="1"/>
  <c r="AE336" i="8" s="1"/>
  <c r="V337" i="8"/>
  <c r="AE337" i="8" s="1" a="1"/>
  <c r="AE337" i="8" s="1"/>
  <c r="AH337" i="8" s="1" a="1"/>
  <c r="AH337" i="8" s="1"/>
  <c r="V338" i="8"/>
  <c r="AE338" i="8" s="1" a="1"/>
  <c r="AE338" i="8" s="1"/>
  <c r="AH338" i="8" s="1" a="1"/>
  <c r="AH338" i="8" s="1"/>
  <c r="V339" i="8"/>
  <c r="AE339" i="8" s="1" a="1"/>
  <c r="AE339" i="8" s="1"/>
  <c r="V340" i="8"/>
  <c r="AE340" i="8" s="1" a="1"/>
  <c r="AE340" i="8" s="1"/>
  <c r="V341" i="8"/>
  <c r="AE341" i="8" s="1" a="1"/>
  <c r="AE341" i="8" s="1"/>
  <c r="AH341" i="8" s="1" a="1"/>
  <c r="AH341" i="8" s="1"/>
  <c r="V342" i="8"/>
  <c r="AE342" i="8" s="1" a="1"/>
  <c r="AE342" i="8" s="1"/>
  <c r="AH342" i="8" s="1" a="1"/>
  <c r="AH342" i="8" s="1"/>
  <c r="V343" i="8"/>
  <c r="AE343" i="8" s="1" a="1"/>
  <c r="AE343" i="8" s="1"/>
  <c r="AH343" i="8" s="1" a="1"/>
  <c r="AH343" i="8" s="1"/>
  <c r="V344" i="8"/>
  <c r="AE344" i="8" s="1" a="1"/>
  <c r="AE344" i="8" s="1"/>
  <c r="AH344" i="8" s="1" a="1"/>
  <c r="AH344" i="8" s="1"/>
  <c r="V345" i="8"/>
  <c r="AE345" i="8" s="1" a="1"/>
  <c r="AE345" i="8" s="1"/>
  <c r="AH345" i="8" s="1" a="1"/>
  <c r="AH345" i="8" s="1"/>
  <c r="V346" i="8"/>
  <c r="AE346" i="8" s="1" a="1"/>
  <c r="AE346" i="8" s="1"/>
  <c r="AH346" i="8" s="1" a="1"/>
  <c r="AH346" i="8" s="1"/>
  <c r="V347" i="8"/>
  <c r="AE347" i="8" s="1" a="1"/>
  <c r="AE347" i="8" s="1"/>
  <c r="AH347" i="8" s="1" a="1"/>
  <c r="AH347" i="8" s="1"/>
  <c r="V348" i="8"/>
  <c r="AE348" i="8" s="1" a="1"/>
  <c r="AE348" i="8" s="1"/>
  <c r="AH348" i="8" s="1" a="1"/>
  <c r="AH348" i="8" s="1"/>
  <c r="V349" i="8"/>
  <c r="AE349" i="8" s="1" a="1"/>
  <c r="AE349" i="8" s="1"/>
  <c r="AH349" i="8" s="1" a="1"/>
  <c r="AH349" i="8" s="1"/>
  <c r="V350" i="8"/>
  <c r="AE350" i="8" s="1" a="1"/>
  <c r="AE350" i="8" s="1"/>
  <c r="V351" i="8"/>
  <c r="AE351" i="8" s="1" a="1"/>
  <c r="AE351" i="8" s="1"/>
  <c r="AH351" i="8" s="1" a="1"/>
  <c r="AH351" i="8" s="1"/>
  <c r="V352" i="8"/>
  <c r="AE352" i="8" s="1" a="1"/>
  <c r="AE352" i="8" s="1"/>
  <c r="AH352" i="8" s="1" a="1"/>
  <c r="AH352" i="8" s="1"/>
  <c r="V353" i="8"/>
  <c r="AE353" i="8" s="1" a="1"/>
  <c r="AE353" i="8" s="1"/>
  <c r="AH353" i="8" s="1" a="1"/>
  <c r="AH353" i="8" s="1"/>
  <c r="V354" i="8"/>
  <c r="AE354" i="8" s="1" a="1"/>
  <c r="AE354" i="8" s="1"/>
  <c r="AH354" i="8" s="1" a="1"/>
  <c r="AH354" i="8" s="1"/>
  <c r="V355" i="8"/>
  <c r="AE355" i="8" s="1" a="1"/>
  <c r="AE355" i="8" s="1"/>
  <c r="AH355" i="8" s="1" a="1"/>
  <c r="AH355" i="8" s="1"/>
  <c r="V356" i="8"/>
  <c r="AE356" i="8" s="1" a="1"/>
  <c r="AE356" i="8" s="1"/>
  <c r="AH356" i="8" s="1" a="1"/>
  <c r="AH356" i="8" s="1"/>
  <c r="V357" i="8"/>
  <c r="AE357" i="8" s="1" a="1"/>
  <c r="AE357" i="8" s="1"/>
  <c r="AH357" i="8" s="1" a="1"/>
  <c r="AH357" i="8" s="1"/>
  <c r="V358" i="8"/>
  <c r="AE358" i="8" s="1" a="1"/>
  <c r="AE358" i="8" s="1"/>
  <c r="AH358" i="8" s="1" a="1"/>
  <c r="AH358" i="8" s="1"/>
  <c r="V359" i="8"/>
  <c r="AE359" i="8" s="1" a="1"/>
  <c r="AE359" i="8" s="1"/>
  <c r="AH359" i="8" s="1" a="1"/>
  <c r="AH359" i="8" s="1"/>
  <c r="V360" i="8"/>
  <c r="AE360" i="8" s="1" a="1"/>
  <c r="AE360" i="8" s="1"/>
  <c r="AH360" i="8" s="1" a="1"/>
  <c r="AH360" i="8" s="1"/>
  <c r="V361" i="8"/>
  <c r="AE361" i="8" s="1" a="1"/>
  <c r="AE361" i="8" s="1"/>
  <c r="V362" i="8"/>
  <c r="AE362" i="8" s="1" a="1"/>
  <c r="AE362" i="8" s="1"/>
  <c r="AH362" i="8" s="1" a="1"/>
  <c r="AH362" i="8" s="1"/>
  <c r="V363" i="8"/>
  <c r="AE363" i="8" s="1" a="1"/>
  <c r="AE363" i="8" s="1"/>
  <c r="AH363" i="8" s="1" a="1"/>
  <c r="AH363" i="8" s="1"/>
  <c r="V364" i="8"/>
  <c r="AE364" i="8" s="1" a="1"/>
  <c r="AE364" i="8" s="1"/>
  <c r="AH364" i="8" s="1" a="1"/>
  <c r="AH364" i="8" s="1"/>
  <c r="V365" i="8"/>
  <c r="AE365" i="8" s="1" a="1"/>
  <c r="AE365" i="8" s="1"/>
  <c r="AH365" i="8" s="1" a="1"/>
  <c r="AH365" i="8" s="1"/>
  <c r="V366" i="8"/>
  <c r="AE366" i="8" s="1" a="1"/>
  <c r="AE366" i="8" s="1"/>
  <c r="AH366" i="8" s="1" a="1"/>
  <c r="AH366" i="8" s="1"/>
  <c r="V367" i="8"/>
  <c r="AE367" i="8" s="1" a="1"/>
  <c r="AE367" i="8" s="1"/>
  <c r="AH367" i="8" s="1" a="1"/>
  <c r="AH367" i="8" s="1"/>
  <c r="V368" i="8"/>
  <c r="AE368" i="8" s="1" a="1"/>
  <c r="AE368" i="8" s="1"/>
  <c r="AH368" i="8" s="1" a="1"/>
  <c r="AH368" i="8" s="1"/>
  <c r="V369" i="8"/>
  <c r="AE369" i="8" s="1" a="1"/>
  <c r="AE369" i="8" s="1"/>
  <c r="AH369" i="8" s="1" a="1"/>
  <c r="AH369" i="8" s="1"/>
  <c r="V370" i="8"/>
  <c r="AE370" i="8" s="1" a="1"/>
  <c r="AE370" i="8" s="1"/>
  <c r="AH370" i="8" s="1" a="1"/>
  <c r="AH370" i="8" s="1"/>
  <c r="V371" i="8"/>
  <c r="AE371" i="8" s="1" a="1"/>
  <c r="AE371" i="8" s="1"/>
  <c r="AH371" i="8" s="1" a="1"/>
  <c r="AH371" i="8" s="1"/>
  <c r="V372" i="8"/>
  <c r="AE372" i="8" s="1" a="1"/>
  <c r="AE372" i="8" s="1"/>
  <c r="V373" i="8"/>
  <c r="AE373" i="8" s="1" a="1"/>
  <c r="AE373" i="8" s="1"/>
  <c r="AH373" i="8" s="1" a="1"/>
  <c r="AH373" i="8" s="1"/>
  <c r="V374" i="8"/>
  <c r="AE374" i="8" s="1" a="1"/>
  <c r="AE374" i="8" s="1"/>
  <c r="AH374" i="8" s="1" a="1"/>
  <c r="AH374" i="8" s="1"/>
  <c r="V375" i="8"/>
  <c r="AE375" i="8" s="1" a="1"/>
  <c r="AE375" i="8" s="1"/>
  <c r="AH375" i="8" s="1" a="1"/>
  <c r="AH375" i="8" s="1"/>
  <c r="V376" i="8"/>
  <c r="AE376" i="8" s="1" a="1"/>
  <c r="AE376" i="8" s="1"/>
  <c r="AH376" i="8" s="1" a="1"/>
  <c r="AH376" i="8" s="1"/>
  <c r="V377" i="8"/>
  <c r="AE377" i="8" s="1" a="1"/>
  <c r="AE377" i="8" s="1"/>
  <c r="AH377" i="8" s="1" a="1"/>
  <c r="AH377" i="8" s="1"/>
  <c r="V378" i="8"/>
  <c r="AE378" i="8" s="1" a="1"/>
  <c r="AE378" i="8" s="1"/>
  <c r="AH378" i="8" s="1" a="1"/>
  <c r="AH378" i="8" s="1"/>
  <c r="V379" i="8"/>
  <c r="AE379" i="8" s="1" a="1"/>
  <c r="AE379" i="8" s="1"/>
  <c r="AH379" i="8" s="1" a="1"/>
  <c r="AH379" i="8" s="1"/>
  <c r="V380" i="8"/>
  <c r="AE380" i="8" s="1" a="1"/>
  <c r="AE380" i="8" s="1"/>
  <c r="AH380" i="8" s="1" a="1"/>
  <c r="AH380" i="8" s="1"/>
  <c r="V381" i="8"/>
  <c r="AE381" i="8" s="1" a="1"/>
  <c r="AE381" i="8" s="1"/>
  <c r="AH381" i="8" s="1" a="1"/>
  <c r="AH381" i="8" s="1"/>
  <c r="V382" i="8"/>
  <c r="AE382" i="8" s="1" a="1"/>
  <c r="AE382" i="8" s="1"/>
  <c r="V383" i="8"/>
  <c r="AE383" i="8" s="1" a="1"/>
  <c r="AE383" i="8" s="1"/>
  <c r="V384" i="8"/>
  <c r="AE384" i="8" s="1" a="1"/>
  <c r="AE384" i="8" s="1"/>
  <c r="AH384" i="8" s="1" a="1"/>
  <c r="AH384" i="8" s="1"/>
  <c r="V385" i="8"/>
  <c r="AE385" i="8" s="1" a="1"/>
  <c r="AE385" i="8" s="1"/>
  <c r="AH385" i="8" s="1" a="1"/>
  <c r="AH385" i="8" s="1"/>
  <c r="V386" i="8"/>
  <c r="AE386" i="8" s="1" a="1"/>
  <c r="AE386" i="8" s="1"/>
  <c r="AH386" i="8" s="1" a="1"/>
  <c r="AH386" i="8" s="1"/>
  <c r="V387" i="8"/>
  <c r="AE387" i="8" s="1" a="1"/>
  <c r="AE387" i="8" s="1"/>
  <c r="AH387" i="8" s="1" a="1"/>
  <c r="AH387" i="8" s="1"/>
  <c r="V388" i="8"/>
  <c r="AE388" i="8" s="1" a="1"/>
  <c r="AE388" i="8" s="1"/>
  <c r="AH388" i="8" s="1" a="1"/>
  <c r="AH388" i="8" s="1"/>
  <c r="V389" i="8"/>
  <c r="AE389" i="8" s="1" a="1"/>
  <c r="AE389" i="8" s="1"/>
  <c r="AH389" i="8" s="1" a="1"/>
  <c r="AH389" i="8" s="1"/>
  <c r="V390" i="8"/>
  <c r="AE390" i="8" s="1" a="1"/>
  <c r="AE390" i="8" s="1"/>
  <c r="AH390" i="8" s="1" a="1"/>
  <c r="AH390" i="8" s="1"/>
  <c r="V391" i="8"/>
  <c r="AE391" i="8" s="1" a="1"/>
  <c r="AE391" i="8" s="1"/>
  <c r="AH391" i="8" s="1" a="1"/>
  <c r="AH391" i="8" s="1"/>
  <c r="V392" i="8"/>
  <c r="AE392" i="8" s="1" a="1"/>
  <c r="AE392" i="8" s="1"/>
  <c r="V393" i="8"/>
  <c r="AE393" i="8" s="1" a="1"/>
  <c r="AE393" i="8" s="1"/>
  <c r="AH393" i="8" s="1" a="1"/>
  <c r="AH393" i="8" s="1"/>
  <c r="V394" i="8"/>
  <c r="AE394" i="8" s="1" a="1"/>
  <c r="AE394" i="8" s="1"/>
  <c r="AH394" i="8" s="1" a="1"/>
  <c r="AH394" i="8" s="1"/>
  <c r="V395" i="8"/>
  <c r="AE395" i="8" s="1" a="1"/>
  <c r="AE395" i="8" s="1"/>
  <c r="V396" i="8"/>
  <c r="AE396" i="8" s="1" a="1"/>
  <c r="AE396" i="8" s="1"/>
  <c r="AH396" i="8" s="1" a="1"/>
  <c r="AH396" i="8" s="1"/>
  <c r="V397" i="8"/>
  <c r="AE397" i="8" s="1" a="1"/>
  <c r="AE397" i="8" s="1"/>
  <c r="AH397" i="8" s="1" a="1"/>
  <c r="AH397" i="8" s="1"/>
  <c r="V398" i="8"/>
  <c r="AE398" i="8" s="1" a="1"/>
  <c r="AE398" i="8" s="1"/>
  <c r="V399" i="8"/>
  <c r="AE399" i="8" s="1" a="1"/>
  <c r="AE399" i="8" s="1"/>
  <c r="AH399" i="8" s="1" a="1"/>
  <c r="AH399" i="8" s="1"/>
  <c r="V400" i="8"/>
  <c r="AE400" i="8" s="1" a="1"/>
  <c r="AE400" i="8" s="1"/>
  <c r="AH400" i="8" s="1" a="1"/>
  <c r="AH400" i="8" s="1"/>
  <c r="V401" i="8"/>
  <c r="AE401" i="8" s="1" a="1"/>
  <c r="AE401" i="8" s="1"/>
  <c r="AH401" i="8" s="1" a="1"/>
  <c r="AH401" i="8" s="1"/>
  <c r="V402" i="8"/>
  <c r="AE402" i="8" s="1" a="1"/>
  <c r="AE402" i="8" s="1"/>
  <c r="AH402" i="8" s="1" a="1"/>
  <c r="AH402" i="8" s="1"/>
  <c r="V3" i="8"/>
  <c r="AE3" i="8" s="1" a="1"/>
  <c r="AE3" i="8" s="1"/>
  <c r="AH3" i="8" s="1" a="1"/>
  <c r="AH3" i="8" s="1"/>
  <c r="Q4" i="8"/>
  <c r="Q5" i="8"/>
  <c r="Q6" i="8"/>
  <c r="Q7" i="8"/>
  <c r="Q8" i="8"/>
  <c r="Q9" i="8"/>
  <c r="Q10" i="8"/>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Q58" i="8"/>
  <c r="Q59" i="8"/>
  <c r="Q60" i="8"/>
  <c r="Q61" i="8"/>
  <c r="Q62" i="8"/>
  <c r="Q63" i="8"/>
  <c r="Q64" i="8"/>
  <c r="Q65" i="8"/>
  <c r="Q66" i="8"/>
  <c r="Q67" i="8"/>
  <c r="Q68" i="8"/>
  <c r="Q69" i="8"/>
  <c r="Q70" i="8"/>
  <c r="Q71" i="8"/>
  <c r="Q72" i="8"/>
  <c r="Q73" i="8"/>
  <c r="Q74" i="8"/>
  <c r="Q75" i="8"/>
  <c r="Q76" i="8"/>
  <c r="Q77" i="8"/>
  <c r="Q78" i="8"/>
  <c r="Q79" i="8"/>
  <c r="Q80" i="8"/>
  <c r="Q81" i="8"/>
  <c r="Q82" i="8"/>
  <c r="Q83" i="8"/>
  <c r="Q84" i="8"/>
  <c r="Q85" i="8"/>
  <c r="Q86" i="8"/>
  <c r="Q87" i="8"/>
  <c r="Q88" i="8"/>
  <c r="Q89" i="8"/>
  <c r="Q90" i="8"/>
  <c r="Q91" i="8"/>
  <c r="Q92" i="8"/>
  <c r="Q93" i="8"/>
  <c r="Q94" i="8"/>
  <c r="Q95" i="8"/>
  <c r="Q96" i="8"/>
  <c r="Q97" i="8"/>
  <c r="Q98" i="8"/>
  <c r="Q99" i="8"/>
  <c r="Q100" i="8"/>
  <c r="Q101" i="8"/>
  <c r="Q102" i="8"/>
  <c r="Q103" i="8"/>
  <c r="Q104" i="8"/>
  <c r="Q105" i="8"/>
  <c r="Q106" i="8"/>
  <c r="Q107" i="8"/>
  <c r="Q108" i="8"/>
  <c r="Q109" i="8"/>
  <c r="Q110" i="8"/>
  <c r="Q111" i="8"/>
  <c r="Q112" i="8"/>
  <c r="Q113" i="8"/>
  <c r="Q114" i="8"/>
  <c r="Q115" i="8"/>
  <c r="Q116" i="8"/>
  <c r="Q117" i="8"/>
  <c r="Q118" i="8"/>
  <c r="Q119" i="8"/>
  <c r="Q120" i="8"/>
  <c r="Q121" i="8"/>
  <c r="Q122" i="8"/>
  <c r="Q123" i="8"/>
  <c r="Q124" i="8"/>
  <c r="Q125" i="8"/>
  <c r="Q126" i="8"/>
  <c r="Q127" i="8"/>
  <c r="Q128" i="8"/>
  <c r="Q129" i="8"/>
  <c r="Q130" i="8"/>
  <c r="Q131" i="8"/>
  <c r="Q132" i="8"/>
  <c r="Q133" i="8"/>
  <c r="Q134" i="8"/>
  <c r="Q135" i="8"/>
  <c r="Q136" i="8"/>
  <c r="Q137" i="8"/>
  <c r="Q138" i="8"/>
  <c r="Q139" i="8"/>
  <c r="Q140" i="8"/>
  <c r="Q141" i="8"/>
  <c r="Q142" i="8"/>
  <c r="Q143" i="8"/>
  <c r="Q144" i="8"/>
  <c r="Q145" i="8"/>
  <c r="Q146" i="8"/>
  <c r="Q147" i="8"/>
  <c r="Q148" i="8"/>
  <c r="Q149" i="8"/>
  <c r="Q150" i="8"/>
  <c r="Q151" i="8"/>
  <c r="Q152" i="8"/>
  <c r="Q153" i="8"/>
  <c r="Q154" i="8"/>
  <c r="Q155" i="8"/>
  <c r="Q156" i="8"/>
  <c r="Q157" i="8"/>
  <c r="Q158" i="8"/>
  <c r="Q159" i="8"/>
  <c r="Q160" i="8"/>
  <c r="Q161" i="8"/>
  <c r="Q162" i="8"/>
  <c r="Q163" i="8"/>
  <c r="Q164" i="8"/>
  <c r="Q165" i="8"/>
  <c r="Q166" i="8"/>
  <c r="Q167" i="8"/>
  <c r="Q168" i="8"/>
  <c r="Q169" i="8"/>
  <c r="Q170" i="8"/>
  <c r="Q171" i="8"/>
  <c r="Q172" i="8"/>
  <c r="Q173" i="8"/>
  <c r="Q174" i="8"/>
  <c r="Q175" i="8"/>
  <c r="Q176" i="8"/>
  <c r="Q177" i="8"/>
  <c r="Q178" i="8"/>
  <c r="Q179" i="8"/>
  <c r="Q180" i="8"/>
  <c r="Q181" i="8"/>
  <c r="Q182" i="8"/>
  <c r="Q183" i="8"/>
  <c r="Q184" i="8"/>
  <c r="Q185" i="8"/>
  <c r="Q186" i="8"/>
  <c r="Q187" i="8"/>
  <c r="Q188" i="8"/>
  <c r="Q189" i="8"/>
  <c r="Q190" i="8"/>
  <c r="Q191" i="8"/>
  <c r="Q192" i="8"/>
  <c r="Q193" i="8"/>
  <c r="Q194" i="8"/>
  <c r="Q195" i="8"/>
  <c r="Q196" i="8"/>
  <c r="Q197" i="8"/>
  <c r="Q198" i="8"/>
  <c r="Q199" i="8"/>
  <c r="Q200" i="8"/>
  <c r="Q201" i="8"/>
  <c r="Q202" i="8"/>
  <c r="Q203" i="8"/>
  <c r="Q204" i="8"/>
  <c r="Q205" i="8"/>
  <c r="Q206" i="8"/>
  <c r="Q207" i="8"/>
  <c r="Q208" i="8"/>
  <c r="Q209" i="8"/>
  <c r="Q210" i="8"/>
  <c r="Q211" i="8"/>
  <c r="Q212" i="8"/>
  <c r="Q213" i="8"/>
  <c r="Q214" i="8"/>
  <c r="Q215" i="8"/>
  <c r="Q216" i="8"/>
  <c r="Q217" i="8"/>
  <c r="Q218" i="8"/>
  <c r="Q219" i="8"/>
  <c r="Q220" i="8"/>
  <c r="Q221" i="8"/>
  <c r="Q222" i="8"/>
  <c r="Q223" i="8"/>
  <c r="Q224" i="8"/>
  <c r="Q225" i="8"/>
  <c r="Q226" i="8"/>
  <c r="Q227" i="8"/>
  <c r="Q228" i="8"/>
  <c r="Q229" i="8"/>
  <c r="Q230" i="8"/>
  <c r="Q231" i="8"/>
  <c r="Q232" i="8"/>
  <c r="Q233" i="8"/>
  <c r="Q234" i="8"/>
  <c r="Q235" i="8"/>
  <c r="Q236" i="8"/>
  <c r="Q237" i="8"/>
  <c r="Q238" i="8"/>
  <c r="Q239" i="8"/>
  <c r="Q240" i="8"/>
  <c r="Q241" i="8"/>
  <c r="Q242" i="8"/>
  <c r="Q243" i="8"/>
  <c r="Q244" i="8"/>
  <c r="Q245" i="8"/>
  <c r="Q246" i="8"/>
  <c r="Q247" i="8"/>
  <c r="Q248" i="8"/>
  <c r="Q249" i="8"/>
  <c r="Q250" i="8"/>
  <c r="Q251" i="8"/>
  <c r="Q252" i="8"/>
  <c r="Q253" i="8"/>
  <c r="Q254" i="8"/>
  <c r="Q255" i="8"/>
  <c r="Q256" i="8"/>
  <c r="Q257" i="8"/>
  <c r="Q258" i="8"/>
  <c r="Q259" i="8"/>
  <c r="Q260" i="8"/>
  <c r="Q261" i="8"/>
  <c r="Q262" i="8"/>
  <c r="Q263" i="8"/>
  <c r="Q264" i="8"/>
  <c r="Q265" i="8"/>
  <c r="Q266" i="8"/>
  <c r="Q267" i="8"/>
  <c r="Q268" i="8"/>
  <c r="Q269" i="8"/>
  <c r="Q270" i="8"/>
  <c r="Q271" i="8"/>
  <c r="Q272" i="8"/>
  <c r="Q273" i="8"/>
  <c r="Q274" i="8"/>
  <c r="Q275" i="8"/>
  <c r="Q276" i="8"/>
  <c r="Q277" i="8"/>
  <c r="Q278" i="8"/>
  <c r="Q279" i="8"/>
  <c r="Q280" i="8"/>
  <c r="Q281" i="8"/>
  <c r="Q282" i="8"/>
  <c r="Q283" i="8"/>
  <c r="Q284" i="8"/>
  <c r="Q285" i="8"/>
  <c r="Q286" i="8"/>
  <c r="Q287" i="8"/>
  <c r="Q288" i="8"/>
  <c r="Q289" i="8"/>
  <c r="Q290" i="8"/>
  <c r="Q291" i="8"/>
  <c r="Q292" i="8"/>
  <c r="Q293" i="8"/>
  <c r="Q294" i="8"/>
  <c r="Q295" i="8"/>
  <c r="Q296" i="8"/>
  <c r="Q297" i="8"/>
  <c r="Q298" i="8"/>
  <c r="Q299" i="8"/>
  <c r="Q300" i="8"/>
  <c r="Q301" i="8"/>
  <c r="Q302" i="8"/>
  <c r="Q303" i="8"/>
  <c r="Q304" i="8"/>
  <c r="Q305" i="8"/>
  <c r="Q306" i="8"/>
  <c r="Q307" i="8"/>
  <c r="Q308" i="8"/>
  <c r="Q309" i="8"/>
  <c r="Q310" i="8"/>
  <c r="Q311" i="8"/>
  <c r="Q312" i="8"/>
  <c r="Q313" i="8"/>
  <c r="Q314" i="8"/>
  <c r="Q315" i="8"/>
  <c r="Q316" i="8"/>
  <c r="Q317" i="8"/>
  <c r="Q318" i="8"/>
  <c r="Q319" i="8"/>
  <c r="Q320" i="8"/>
  <c r="Q321" i="8"/>
  <c r="Q322" i="8"/>
  <c r="Q323" i="8"/>
  <c r="Q324" i="8"/>
  <c r="Q325" i="8"/>
  <c r="Q326" i="8"/>
  <c r="Q327" i="8"/>
  <c r="Q328" i="8"/>
  <c r="Q329" i="8"/>
  <c r="Q330" i="8"/>
  <c r="Q331" i="8"/>
  <c r="Q332" i="8"/>
  <c r="Q333" i="8"/>
  <c r="Q334" i="8"/>
  <c r="Q335" i="8"/>
  <c r="Q336" i="8"/>
  <c r="Q337" i="8"/>
  <c r="Q338" i="8"/>
  <c r="Q339" i="8"/>
  <c r="Q340" i="8"/>
  <c r="Q341" i="8"/>
  <c r="Q342" i="8"/>
  <c r="Q343" i="8"/>
  <c r="Q344" i="8"/>
  <c r="Q345" i="8"/>
  <c r="Q346" i="8"/>
  <c r="Q347" i="8"/>
  <c r="Q348" i="8"/>
  <c r="Q349" i="8"/>
  <c r="Q350" i="8"/>
  <c r="Q351" i="8"/>
  <c r="Q352" i="8"/>
  <c r="Q353" i="8"/>
  <c r="Q354" i="8"/>
  <c r="Q355" i="8"/>
  <c r="Q356" i="8"/>
  <c r="Q357" i="8"/>
  <c r="Q358" i="8"/>
  <c r="Q359" i="8"/>
  <c r="Q360" i="8"/>
  <c r="Q361" i="8"/>
  <c r="Q362" i="8"/>
  <c r="Q363" i="8"/>
  <c r="Q364" i="8"/>
  <c r="Q365" i="8"/>
  <c r="Q366" i="8"/>
  <c r="Q367" i="8"/>
  <c r="Q368" i="8"/>
  <c r="Q369" i="8"/>
  <c r="Q370" i="8"/>
  <c r="Q371" i="8"/>
  <c r="Q372" i="8"/>
  <c r="Q373" i="8"/>
  <c r="Q374" i="8"/>
  <c r="Q375" i="8"/>
  <c r="Q376" i="8"/>
  <c r="Q377" i="8"/>
  <c r="Q378" i="8"/>
  <c r="Q379" i="8"/>
  <c r="Q380" i="8"/>
  <c r="Q381" i="8"/>
  <c r="Q382" i="8"/>
  <c r="Q383" i="8"/>
  <c r="Q384" i="8"/>
  <c r="Q385" i="8"/>
  <c r="Q386" i="8"/>
  <c r="Q387" i="8"/>
  <c r="Q388" i="8"/>
  <c r="Q389" i="8"/>
  <c r="Q390" i="8"/>
  <c r="Q391" i="8"/>
  <c r="Q392" i="8"/>
  <c r="Q393" i="8"/>
  <c r="Q394" i="8"/>
  <c r="Q395" i="8"/>
  <c r="Q396" i="8"/>
  <c r="Q397" i="8"/>
  <c r="Q398" i="8"/>
  <c r="Q399" i="8"/>
  <c r="Q400" i="8"/>
  <c r="Q401" i="8"/>
  <c r="Q402" i="8"/>
  <c r="Q3" i="8"/>
  <c r="P4" i="8"/>
  <c r="P5" i="8"/>
  <c r="P6"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3" i="8"/>
  <c r="P144" i="8"/>
  <c r="P145" i="8"/>
  <c r="P146" i="8"/>
  <c r="P147" i="8"/>
  <c r="P148" i="8"/>
  <c r="P149" i="8"/>
  <c r="P150" i="8"/>
  <c r="P151" i="8"/>
  <c r="P152" i="8"/>
  <c r="P153" i="8"/>
  <c r="P154" i="8"/>
  <c r="P155" i="8"/>
  <c r="P156" i="8"/>
  <c r="P157" i="8"/>
  <c r="P158" i="8"/>
  <c r="P159" i="8"/>
  <c r="P160" i="8"/>
  <c r="P161" i="8"/>
  <c r="P162" i="8"/>
  <c r="P163" i="8"/>
  <c r="P164" i="8"/>
  <c r="P165" i="8"/>
  <c r="P166" i="8"/>
  <c r="P167" i="8"/>
  <c r="P168" i="8"/>
  <c r="P169" i="8"/>
  <c r="P170" i="8"/>
  <c r="P171" i="8"/>
  <c r="P172" i="8"/>
  <c r="P173" i="8"/>
  <c r="P174" i="8"/>
  <c r="P175" i="8"/>
  <c r="P176" i="8"/>
  <c r="P177" i="8"/>
  <c r="P178" i="8"/>
  <c r="P179" i="8"/>
  <c r="P180" i="8"/>
  <c r="P181" i="8"/>
  <c r="P182" i="8"/>
  <c r="P183" i="8"/>
  <c r="P184" i="8"/>
  <c r="P185" i="8"/>
  <c r="P186" i="8"/>
  <c r="P187" i="8"/>
  <c r="P188" i="8"/>
  <c r="P189" i="8"/>
  <c r="P190" i="8"/>
  <c r="P191" i="8"/>
  <c r="P192" i="8"/>
  <c r="P193" i="8"/>
  <c r="P194" i="8"/>
  <c r="P195" i="8"/>
  <c r="P196" i="8"/>
  <c r="P197" i="8"/>
  <c r="P198" i="8"/>
  <c r="P199" i="8"/>
  <c r="P200" i="8"/>
  <c r="P201" i="8"/>
  <c r="P202" i="8"/>
  <c r="P203" i="8"/>
  <c r="P204" i="8"/>
  <c r="P205" i="8"/>
  <c r="P206" i="8"/>
  <c r="P207" i="8"/>
  <c r="P208" i="8"/>
  <c r="P209" i="8"/>
  <c r="P210" i="8"/>
  <c r="P211" i="8"/>
  <c r="P212" i="8"/>
  <c r="P213" i="8"/>
  <c r="P214" i="8"/>
  <c r="P215" i="8"/>
  <c r="P216" i="8"/>
  <c r="P217" i="8"/>
  <c r="P218" i="8"/>
  <c r="P219" i="8"/>
  <c r="P220" i="8"/>
  <c r="P221" i="8"/>
  <c r="P222" i="8"/>
  <c r="P223" i="8"/>
  <c r="P224" i="8"/>
  <c r="P225" i="8"/>
  <c r="P226" i="8"/>
  <c r="P227" i="8"/>
  <c r="P228" i="8"/>
  <c r="P229" i="8"/>
  <c r="P230" i="8"/>
  <c r="P231" i="8"/>
  <c r="P232" i="8"/>
  <c r="P233" i="8"/>
  <c r="P234" i="8"/>
  <c r="P235" i="8"/>
  <c r="P236" i="8"/>
  <c r="P237" i="8"/>
  <c r="P238" i="8"/>
  <c r="P239" i="8"/>
  <c r="P240" i="8"/>
  <c r="P241" i="8"/>
  <c r="P242" i="8"/>
  <c r="P243" i="8"/>
  <c r="P244" i="8"/>
  <c r="P245" i="8"/>
  <c r="P246" i="8"/>
  <c r="P247" i="8"/>
  <c r="P248" i="8"/>
  <c r="P249" i="8"/>
  <c r="P250" i="8"/>
  <c r="P251" i="8"/>
  <c r="P252" i="8"/>
  <c r="P253" i="8"/>
  <c r="P254" i="8"/>
  <c r="P255" i="8"/>
  <c r="P256" i="8"/>
  <c r="P257" i="8"/>
  <c r="P258" i="8"/>
  <c r="P259" i="8"/>
  <c r="P260" i="8"/>
  <c r="P261" i="8"/>
  <c r="P262" i="8"/>
  <c r="P263" i="8"/>
  <c r="P264" i="8"/>
  <c r="P265" i="8"/>
  <c r="P266" i="8"/>
  <c r="P267" i="8"/>
  <c r="P268" i="8"/>
  <c r="P269" i="8"/>
  <c r="P270" i="8"/>
  <c r="P271" i="8"/>
  <c r="P272" i="8"/>
  <c r="P273" i="8"/>
  <c r="P274" i="8"/>
  <c r="P275" i="8"/>
  <c r="P276" i="8"/>
  <c r="P277" i="8"/>
  <c r="P278" i="8"/>
  <c r="P279" i="8"/>
  <c r="P280" i="8"/>
  <c r="P281" i="8"/>
  <c r="P282" i="8"/>
  <c r="P283" i="8"/>
  <c r="P284" i="8"/>
  <c r="P285" i="8"/>
  <c r="P286" i="8"/>
  <c r="P287" i="8"/>
  <c r="P288" i="8"/>
  <c r="P289" i="8"/>
  <c r="P290" i="8"/>
  <c r="P291" i="8"/>
  <c r="P292" i="8"/>
  <c r="P293" i="8"/>
  <c r="P294" i="8"/>
  <c r="P295" i="8"/>
  <c r="P296" i="8"/>
  <c r="P297" i="8"/>
  <c r="P298" i="8"/>
  <c r="P299" i="8"/>
  <c r="P300" i="8"/>
  <c r="P301" i="8"/>
  <c r="P302" i="8"/>
  <c r="P303" i="8"/>
  <c r="P304" i="8"/>
  <c r="P305" i="8"/>
  <c r="P306" i="8"/>
  <c r="P307" i="8"/>
  <c r="P308" i="8"/>
  <c r="P309" i="8"/>
  <c r="P310" i="8"/>
  <c r="P311" i="8"/>
  <c r="P312" i="8"/>
  <c r="P313" i="8"/>
  <c r="P314" i="8"/>
  <c r="P315" i="8"/>
  <c r="P316" i="8"/>
  <c r="P317" i="8"/>
  <c r="P318" i="8"/>
  <c r="P319" i="8"/>
  <c r="P320" i="8"/>
  <c r="P321" i="8"/>
  <c r="P322" i="8"/>
  <c r="P323" i="8"/>
  <c r="P324" i="8"/>
  <c r="P325" i="8"/>
  <c r="P326" i="8"/>
  <c r="P327" i="8"/>
  <c r="P328" i="8"/>
  <c r="P329" i="8"/>
  <c r="P330" i="8"/>
  <c r="P331" i="8"/>
  <c r="P332" i="8"/>
  <c r="P333" i="8"/>
  <c r="P334" i="8"/>
  <c r="P335" i="8"/>
  <c r="P336" i="8"/>
  <c r="P337" i="8"/>
  <c r="P338" i="8"/>
  <c r="P339" i="8"/>
  <c r="P340" i="8"/>
  <c r="P341" i="8"/>
  <c r="P342" i="8"/>
  <c r="P343" i="8"/>
  <c r="P344" i="8"/>
  <c r="P345" i="8"/>
  <c r="P346" i="8"/>
  <c r="P347" i="8"/>
  <c r="P348" i="8"/>
  <c r="P349" i="8"/>
  <c r="P350" i="8"/>
  <c r="P351" i="8"/>
  <c r="P352" i="8"/>
  <c r="P353" i="8"/>
  <c r="P354" i="8"/>
  <c r="P355" i="8"/>
  <c r="P356" i="8"/>
  <c r="P357" i="8"/>
  <c r="P358" i="8"/>
  <c r="P359" i="8"/>
  <c r="P360" i="8"/>
  <c r="P361" i="8"/>
  <c r="P362" i="8"/>
  <c r="P363" i="8"/>
  <c r="P364" i="8"/>
  <c r="P365" i="8"/>
  <c r="P366" i="8"/>
  <c r="P367" i="8"/>
  <c r="P368" i="8"/>
  <c r="P369" i="8"/>
  <c r="P370" i="8"/>
  <c r="P371" i="8"/>
  <c r="P372" i="8"/>
  <c r="P373" i="8"/>
  <c r="P374" i="8"/>
  <c r="P375" i="8"/>
  <c r="P376" i="8"/>
  <c r="P377" i="8"/>
  <c r="P378" i="8"/>
  <c r="P379" i="8"/>
  <c r="P380" i="8"/>
  <c r="P381" i="8"/>
  <c r="P382" i="8"/>
  <c r="P383" i="8"/>
  <c r="P384" i="8"/>
  <c r="P385" i="8"/>
  <c r="P386" i="8"/>
  <c r="P387" i="8"/>
  <c r="P388" i="8"/>
  <c r="P389" i="8"/>
  <c r="P390" i="8"/>
  <c r="P391" i="8"/>
  <c r="P392" i="8"/>
  <c r="P393" i="8"/>
  <c r="P394" i="8"/>
  <c r="P395" i="8"/>
  <c r="P396" i="8"/>
  <c r="P397" i="8"/>
  <c r="P398" i="8"/>
  <c r="P399" i="8"/>
  <c r="P400" i="8"/>
  <c r="P401" i="8"/>
  <c r="P402" i="8"/>
  <c r="P3" i="8"/>
  <c r="O4" i="8"/>
  <c r="T4" i="8" s="1" a="1"/>
  <c r="T4" i="8" s="1"/>
  <c r="O5" i="8"/>
  <c r="T5" i="8" s="1" a="1"/>
  <c r="T5" i="8" s="1"/>
  <c r="O6" i="8"/>
  <c r="T6" i="8" s="1" a="1"/>
  <c r="T6" i="8" s="1"/>
  <c r="O7" i="8"/>
  <c r="T7" i="8" s="1" a="1"/>
  <c r="T7" i="8" s="1"/>
  <c r="O8" i="8"/>
  <c r="T8" i="8" s="1" a="1"/>
  <c r="T8" i="8" s="1"/>
  <c r="O9" i="8"/>
  <c r="T9" i="8" s="1" a="1"/>
  <c r="T9" i="8" s="1"/>
  <c r="O10" i="8"/>
  <c r="T10" i="8" s="1" a="1"/>
  <c r="T10" i="8" s="1"/>
  <c r="O11" i="8"/>
  <c r="T11" i="8" s="1" a="1"/>
  <c r="T11" i="8" s="1"/>
  <c r="O12" i="8"/>
  <c r="T12" i="8" s="1" a="1"/>
  <c r="T12" i="8" s="1"/>
  <c r="O13" i="8"/>
  <c r="T13" i="8" s="1" a="1"/>
  <c r="T13" i="8" s="1"/>
  <c r="O14" i="8"/>
  <c r="T14" i="8" s="1" a="1"/>
  <c r="T14" i="8" s="1"/>
  <c r="O15" i="8"/>
  <c r="T15" i="8" s="1" a="1"/>
  <c r="T15" i="8" s="1"/>
  <c r="O16" i="8"/>
  <c r="T16" i="8" s="1" a="1"/>
  <c r="T16" i="8" s="1"/>
  <c r="O17" i="8"/>
  <c r="T17" i="8" s="1" a="1"/>
  <c r="T17" i="8" s="1"/>
  <c r="O18" i="8"/>
  <c r="T18" i="8" s="1" a="1"/>
  <c r="T18" i="8" s="1"/>
  <c r="O19" i="8"/>
  <c r="T19" i="8" s="1" a="1"/>
  <c r="T19" i="8" s="1"/>
  <c r="O20" i="8"/>
  <c r="T20" i="8" s="1" a="1"/>
  <c r="T20" i="8" s="1"/>
  <c r="O21" i="8"/>
  <c r="T21" i="8" s="1" a="1"/>
  <c r="T21" i="8" s="1"/>
  <c r="O22" i="8"/>
  <c r="T22" i="8" s="1" a="1"/>
  <c r="T22" i="8" s="1"/>
  <c r="O23" i="8"/>
  <c r="T23" i="8" s="1" a="1"/>
  <c r="T23" i="8" s="1"/>
  <c r="O24" i="8"/>
  <c r="T24" i="8" s="1" a="1"/>
  <c r="T24" i="8" s="1"/>
  <c r="O25" i="8"/>
  <c r="T25" i="8" s="1" a="1"/>
  <c r="T25" i="8" s="1"/>
  <c r="O26" i="8"/>
  <c r="T26" i="8" s="1" a="1"/>
  <c r="T26" i="8" s="1"/>
  <c r="O27" i="8"/>
  <c r="T27" i="8" s="1" a="1"/>
  <c r="T27" i="8" s="1"/>
  <c r="O28" i="8"/>
  <c r="T28" i="8" s="1" a="1"/>
  <c r="T28" i="8" s="1"/>
  <c r="O29" i="8"/>
  <c r="T29" i="8" s="1" a="1"/>
  <c r="T29" i="8" s="1"/>
  <c r="O30" i="8"/>
  <c r="T30" i="8" s="1" a="1"/>
  <c r="T30" i="8" s="1"/>
  <c r="O31" i="8"/>
  <c r="T31" i="8" s="1" a="1"/>
  <c r="T31" i="8" s="1"/>
  <c r="O32" i="8"/>
  <c r="T32" i="8" s="1" a="1"/>
  <c r="T32" i="8" s="1"/>
  <c r="O33" i="8"/>
  <c r="T33" i="8" s="1" a="1"/>
  <c r="T33" i="8" s="1"/>
  <c r="O34" i="8"/>
  <c r="T34" i="8" s="1" a="1"/>
  <c r="T34" i="8" s="1"/>
  <c r="O35" i="8"/>
  <c r="T35" i="8" s="1" a="1"/>
  <c r="T35" i="8" s="1"/>
  <c r="O36" i="8"/>
  <c r="T36" i="8" s="1" a="1"/>
  <c r="T36" i="8" s="1"/>
  <c r="O37" i="8"/>
  <c r="T37" i="8" s="1" a="1"/>
  <c r="T37" i="8" s="1"/>
  <c r="O38" i="8"/>
  <c r="T38" i="8" s="1" a="1"/>
  <c r="T38" i="8" s="1"/>
  <c r="O39" i="8"/>
  <c r="T39" i="8" s="1" a="1"/>
  <c r="T39" i="8" s="1"/>
  <c r="O40" i="8"/>
  <c r="T40" i="8" s="1" a="1"/>
  <c r="T40" i="8" s="1"/>
  <c r="O41" i="8"/>
  <c r="T41" i="8" s="1" a="1"/>
  <c r="T41" i="8" s="1"/>
  <c r="O42" i="8"/>
  <c r="T42" i="8" s="1" a="1"/>
  <c r="T42" i="8" s="1"/>
  <c r="O43" i="8"/>
  <c r="T43" i="8" s="1" a="1"/>
  <c r="T43" i="8" s="1"/>
  <c r="O44" i="8"/>
  <c r="T44" i="8" s="1" a="1"/>
  <c r="T44" i="8" s="1"/>
  <c r="O45" i="8"/>
  <c r="T45" i="8" s="1" a="1"/>
  <c r="T45" i="8" s="1"/>
  <c r="O46" i="8"/>
  <c r="T46" i="8" s="1" a="1"/>
  <c r="T46" i="8" s="1"/>
  <c r="O47" i="8"/>
  <c r="T47" i="8" s="1" a="1"/>
  <c r="T47" i="8" s="1"/>
  <c r="O48" i="8"/>
  <c r="T48" i="8" s="1" a="1"/>
  <c r="T48" i="8" s="1"/>
  <c r="O49" i="8"/>
  <c r="T49" i="8" s="1" a="1"/>
  <c r="T49" i="8" s="1"/>
  <c r="O50" i="8"/>
  <c r="T50" i="8" s="1" a="1"/>
  <c r="T50" i="8" s="1"/>
  <c r="O51" i="8"/>
  <c r="T51" i="8" s="1" a="1"/>
  <c r="T51" i="8" s="1"/>
  <c r="O52" i="8"/>
  <c r="T52" i="8" s="1" a="1"/>
  <c r="T52" i="8" s="1"/>
  <c r="O53" i="8"/>
  <c r="T53" i="8" s="1" a="1"/>
  <c r="T53" i="8" s="1"/>
  <c r="O54" i="8"/>
  <c r="T54" i="8" s="1" a="1"/>
  <c r="T54" i="8" s="1"/>
  <c r="O55" i="8"/>
  <c r="T55" i="8" s="1" a="1"/>
  <c r="T55" i="8" s="1"/>
  <c r="O56" i="8"/>
  <c r="T56" i="8" s="1" a="1"/>
  <c r="T56" i="8" s="1"/>
  <c r="O57" i="8"/>
  <c r="T57" i="8" s="1" a="1"/>
  <c r="T57" i="8" s="1"/>
  <c r="O58" i="8"/>
  <c r="T58" i="8" s="1" a="1"/>
  <c r="T58" i="8" s="1"/>
  <c r="O59" i="8"/>
  <c r="T59" i="8" s="1" a="1"/>
  <c r="T59" i="8" s="1"/>
  <c r="O60" i="8"/>
  <c r="T60" i="8" s="1" a="1"/>
  <c r="T60" i="8" s="1"/>
  <c r="O61" i="8"/>
  <c r="T61" i="8" s="1" a="1"/>
  <c r="T61" i="8" s="1"/>
  <c r="O62" i="8"/>
  <c r="T62" i="8" s="1" a="1"/>
  <c r="T62" i="8" s="1"/>
  <c r="O63" i="8"/>
  <c r="T63" i="8" s="1" a="1"/>
  <c r="T63" i="8" s="1"/>
  <c r="O64" i="8"/>
  <c r="T64" i="8" s="1" a="1"/>
  <c r="T64" i="8" s="1"/>
  <c r="O65" i="8"/>
  <c r="T65" i="8" s="1" a="1"/>
  <c r="T65" i="8" s="1"/>
  <c r="O66" i="8"/>
  <c r="T66" i="8" s="1" a="1"/>
  <c r="T66" i="8" s="1"/>
  <c r="O67" i="8"/>
  <c r="T67" i="8" s="1" a="1"/>
  <c r="T67" i="8" s="1"/>
  <c r="O68" i="8"/>
  <c r="T68" i="8" s="1" a="1"/>
  <c r="T68" i="8" s="1"/>
  <c r="O69" i="8"/>
  <c r="T69" i="8" s="1" a="1"/>
  <c r="T69" i="8" s="1"/>
  <c r="O70" i="8"/>
  <c r="T70" i="8" s="1" a="1"/>
  <c r="T70" i="8" s="1"/>
  <c r="O71" i="8"/>
  <c r="T71" i="8" s="1" a="1"/>
  <c r="T71" i="8" s="1"/>
  <c r="O72" i="8"/>
  <c r="T72" i="8" s="1" a="1"/>
  <c r="T72" i="8" s="1"/>
  <c r="O73" i="8"/>
  <c r="T73" i="8" s="1" a="1"/>
  <c r="T73" i="8" s="1"/>
  <c r="O74" i="8"/>
  <c r="T74" i="8" s="1" a="1"/>
  <c r="T74" i="8" s="1"/>
  <c r="O75" i="8"/>
  <c r="T75" i="8" s="1" a="1"/>
  <c r="T75" i="8" s="1"/>
  <c r="O76" i="8"/>
  <c r="T76" i="8" s="1" a="1"/>
  <c r="T76" i="8" s="1"/>
  <c r="O77" i="8"/>
  <c r="T77" i="8" s="1" a="1"/>
  <c r="T77" i="8" s="1"/>
  <c r="O78" i="8"/>
  <c r="T78" i="8" s="1" a="1"/>
  <c r="T78" i="8" s="1"/>
  <c r="O79" i="8"/>
  <c r="T79" i="8" s="1" a="1"/>
  <c r="T79" i="8" s="1"/>
  <c r="O80" i="8"/>
  <c r="T80" i="8" s="1" a="1"/>
  <c r="T80" i="8" s="1"/>
  <c r="O81" i="8"/>
  <c r="T81" i="8" s="1" a="1"/>
  <c r="T81" i="8" s="1"/>
  <c r="O82" i="8"/>
  <c r="T82" i="8" s="1" a="1"/>
  <c r="T82" i="8" s="1"/>
  <c r="O83" i="8"/>
  <c r="T83" i="8" s="1" a="1"/>
  <c r="T83" i="8" s="1"/>
  <c r="O84" i="8"/>
  <c r="T84" i="8" s="1" a="1"/>
  <c r="T84" i="8" s="1"/>
  <c r="O85" i="8"/>
  <c r="T85" i="8" s="1" a="1"/>
  <c r="T85" i="8" s="1"/>
  <c r="O86" i="8"/>
  <c r="T86" i="8" s="1" a="1"/>
  <c r="T86" i="8" s="1"/>
  <c r="O87" i="8"/>
  <c r="T87" i="8" s="1" a="1"/>
  <c r="T87" i="8" s="1"/>
  <c r="O88" i="8"/>
  <c r="T88" i="8" s="1" a="1"/>
  <c r="T88" i="8" s="1"/>
  <c r="O89" i="8"/>
  <c r="T89" i="8" s="1" a="1"/>
  <c r="T89" i="8" s="1"/>
  <c r="O90" i="8"/>
  <c r="T90" i="8" s="1" a="1"/>
  <c r="T90" i="8" s="1"/>
  <c r="O91" i="8"/>
  <c r="T91" i="8" s="1" a="1"/>
  <c r="T91" i="8" s="1"/>
  <c r="O92" i="8"/>
  <c r="T92" i="8" s="1" a="1"/>
  <c r="T92" i="8" s="1"/>
  <c r="O93" i="8"/>
  <c r="T93" i="8" s="1" a="1"/>
  <c r="T93" i="8" s="1"/>
  <c r="O94" i="8"/>
  <c r="T94" i="8" s="1" a="1"/>
  <c r="T94" i="8" s="1"/>
  <c r="O95" i="8"/>
  <c r="T95" i="8" s="1" a="1"/>
  <c r="T95" i="8" s="1"/>
  <c r="O96" i="8"/>
  <c r="T96" i="8" s="1" a="1"/>
  <c r="T96" i="8" s="1"/>
  <c r="O97" i="8"/>
  <c r="T97" i="8" s="1" a="1"/>
  <c r="T97" i="8" s="1"/>
  <c r="O98" i="8"/>
  <c r="T98" i="8" s="1" a="1"/>
  <c r="T98" i="8" s="1"/>
  <c r="O99" i="8"/>
  <c r="T99" i="8" s="1" a="1"/>
  <c r="T99" i="8" s="1"/>
  <c r="O100" i="8"/>
  <c r="T100" i="8" s="1" a="1"/>
  <c r="T100" i="8" s="1"/>
  <c r="O101" i="8"/>
  <c r="T101" i="8" s="1" a="1"/>
  <c r="T101" i="8" s="1"/>
  <c r="O102" i="8"/>
  <c r="T102" i="8" s="1" a="1"/>
  <c r="T102" i="8" s="1"/>
  <c r="O103" i="8"/>
  <c r="T103" i="8" s="1" a="1"/>
  <c r="T103" i="8" s="1"/>
  <c r="O104" i="8"/>
  <c r="T104" i="8" s="1" a="1"/>
  <c r="T104" i="8" s="1"/>
  <c r="O105" i="8"/>
  <c r="T105" i="8" s="1" a="1"/>
  <c r="T105" i="8" s="1"/>
  <c r="O106" i="8"/>
  <c r="T106" i="8" s="1" a="1"/>
  <c r="T106" i="8" s="1"/>
  <c r="O107" i="8"/>
  <c r="T107" i="8" s="1" a="1"/>
  <c r="T107" i="8" s="1"/>
  <c r="O108" i="8"/>
  <c r="T108" i="8" s="1" a="1"/>
  <c r="T108" i="8" s="1"/>
  <c r="O109" i="8"/>
  <c r="T109" i="8" s="1" a="1"/>
  <c r="T109" i="8" s="1"/>
  <c r="O110" i="8"/>
  <c r="T110" i="8" s="1" a="1"/>
  <c r="T110" i="8" s="1"/>
  <c r="O111" i="8"/>
  <c r="T111" i="8" s="1" a="1"/>
  <c r="T111" i="8" s="1"/>
  <c r="O112" i="8"/>
  <c r="T112" i="8" s="1" a="1"/>
  <c r="T112" i="8" s="1"/>
  <c r="O113" i="8"/>
  <c r="T113" i="8" s="1" a="1"/>
  <c r="T113" i="8" s="1"/>
  <c r="O114" i="8"/>
  <c r="T114" i="8" s="1" a="1"/>
  <c r="T114" i="8" s="1"/>
  <c r="O115" i="8"/>
  <c r="T115" i="8" s="1" a="1"/>
  <c r="T115" i="8" s="1"/>
  <c r="O116" i="8"/>
  <c r="T116" i="8" s="1" a="1"/>
  <c r="T116" i="8" s="1"/>
  <c r="O117" i="8"/>
  <c r="T117" i="8" s="1" a="1"/>
  <c r="T117" i="8" s="1"/>
  <c r="O118" i="8"/>
  <c r="T118" i="8" s="1" a="1"/>
  <c r="T118" i="8" s="1"/>
  <c r="O119" i="8"/>
  <c r="T119" i="8" s="1" a="1"/>
  <c r="T119" i="8" s="1"/>
  <c r="O120" i="8"/>
  <c r="T120" i="8" s="1" a="1"/>
  <c r="T120" i="8" s="1"/>
  <c r="O121" i="8"/>
  <c r="T121" i="8" s="1" a="1"/>
  <c r="T121" i="8" s="1"/>
  <c r="O122" i="8"/>
  <c r="T122" i="8" s="1" a="1"/>
  <c r="T122" i="8" s="1"/>
  <c r="O123" i="8"/>
  <c r="T123" i="8" s="1" a="1"/>
  <c r="T123" i="8" s="1"/>
  <c r="O124" i="8"/>
  <c r="T124" i="8" s="1" a="1"/>
  <c r="T124" i="8" s="1"/>
  <c r="O125" i="8"/>
  <c r="T125" i="8" s="1" a="1"/>
  <c r="T125" i="8" s="1"/>
  <c r="O126" i="8"/>
  <c r="T126" i="8" s="1" a="1"/>
  <c r="T126" i="8" s="1"/>
  <c r="O127" i="8"/>
  <c r="T127" i="8" s="1" a="1"/>
  <c r="T127" i="8" s="1"/>
  <c r="O128" i="8"/>
  <c r="T128" i="8" s="1" a="1"/>
  <c r="T128" i="8" s="1"/>
  <c r="O129" i="8"/>
  <c r="T129" i="8" s="1" a="1"/>
  <c r="T129" i="8" s="1"/>
  <c r="O130" i="8"/>
  <c r="T130" i="8" s="1" a="1"/>
  <c r="T130" i="8" s="1"/>
  <c r="O131" i="8"/>
  <c r="T131" i="8" s="1" a="1"/>
  <c r="T131" i="8" s="1"/>
  <c r="O132" i="8"/>
  <c r="T132" i="8" s="1" a="1"/>
  <c r="T132" i="8" s="1"/>
  <c r="O133" i="8"/>
  <c r="T133" i="8" s="1" a="1"/>
  <c r="T133" i="8" s="1"/>
  <c r="O134" i="8"/>
  <c r="T134" i="8" s="1" a="1"/>
  <c r="T134" i="8" s="1"/>
  <c r="O135" i="8"/>
  <c r="T135" i="8" s="1" a="1"/>
  <c r="T135" i="8" s="1"/>
  <c r="O136" i="8"/>
  <c r="T136" i="8" s="1" a="1"/>
  <c r="T136" i="8" s="1"/>
  <c r="O137" i="8"/>
  <c r="T137" i="8" s="1" a="1"/>
  <c r="T137" i="8" s="1"/>
  <c r="O138" i="8"/>
  <c r="T138" i="8" s="1" a="1"/>
  <c r="T138" i="8" s="1"/>
  <c r="O139" i="8"/>
  <c r="T139" i="8" s="1" a="1"/>
  <c r="T139" i="8" s="1"/>
  <c r="O140" i="8"/>
  <c r="T140" i="8" s="1" a="1"/>
  <c r="T140" i="8" s="1"/>
  <c r="O141" i="8"/>
  <c r="T141" i="8" s="1" a="1"/>
  <c r="T141" i="8" s="1"/>
  <c r="O142" i="8"/>
  <c r="T142" i="8" s="1" a="1"/>
  <c r="T142" i="8" s="1"/>
  <c r="O143" i="8"/>
  <c r="T143" i="8" s="1" a="1"/>
  <c r="T143" i="8" s="1"/>
  <c r="O144" i="8"/>
  <c r="T144" i="8" s="1" a="1"/>
  <c r="T144" i="8" s="1"/>
  <c r="O145" i="8"/>
  <c r="T145" i="8" s="1" a="1"/>
  <c r="T145" i="8" s="1"/>
  <c r="O146" i="8"/>
  <c r="T146" i="8" s="1" a="1"/>
  <c r="T146" i="8" s="1"/>
  <c r="O147" i="8"/>
  <c r="T147" i="8" s="1" a="1"/>
  <c r="T147" i="8" s="1"/>
  <c r="O148" i="8"/>
  <c r="T148" i="8" s="1" a="1"/>
  <c r="T148" i="8" s="1"/>
  <c r="O149" i="8"/>
  <c r="T149" i="8" s="1" a="1"/>
  <c r="T149" i="8" s="1"/>
  <c r="O150" i="8"/>
  <c r="T150" i="8" s="1" a="1"/>
  <c r="T150" i="8" s="1"/>
  <c r="O151" i="8"/>
  <c r="T151" i="8" s="1" a="1"/>
  <c r="T151" i="8" s="1"/>
  <c r="O152" i="8"/>
  <c r="T152" i="8" s="1" a="1"/>
  <c r="T152" i="8" s="1"/>
  <c r="O153" i="8"/>
  <c r="T153" i="8" s="1" a="1"/>
  <c r="T153" i="8" s="1"/>
  <c r="O154" i="8"/>
  <c r="T154" i="8" s="1" a="1"/>
  <c r="T154" i="8" s="1"/>
  <c r="O155" i="8"/>
  <c r="T155" i="8" s="1" a="1"/>
  <c r="T155" i="8" s="1"/>
  <c r="O156" i="8"/>
  <c r="T156" i="8" s="1" a="1"/>
  <c r="T156" i="8" s="1"/>
  <c r="O157" i="8"/>
  <c r="T157" i="8" s="1" a="1"/>
  <c r="T157" i="8" s="1"/>
  <c r="O158" i="8"/>
  <c r="T158" i="8" s="1" a="1"/>
  <c r="T158" i="8" s="1"/>
  <c r="O159" i="8"/>
  <c r="T159" i="8" s="1" a="1"/>
  <c r="T159" i="8" s="1"/>
  <c r="O160" i="8"/>
  <c r="T160" i="8" s="1" a="1"/>
  <c r="T160" i="8" s="1"/>
  <c r="O161" i="8"/>
  <c r="T161" i="8" s="1" a="1"/>
  <c r="T161" i="8" s="1"/>
  <c r="O162" i="8"/>
  <c r="T162" i="8" s="1" a="1"/>
  <c r="T162" i="8" s="1"/>
  <c r="O163" i="8"/>
  <c r="T163" i="8" s="1" a="1"/>
  <c r="T163" i="8" s="1"/>
  <c r="O164" i="8"/>
  <c r="T164" i="8" s="1" a="1"/>
  <c r="T164" i="8" s="1"/>
  <c r="O165" i="8"/>
  <c r="T165" i="8" s="1" a="1"/>
  <c r="T165" i="8" s="1"/>
  <c r="O166" i="8"/>
  <c r="T166" i="8" s="1" a="1"/>
  <c r="T166" i="8" s="1"/>
  <c r="O167" i="8"/>
  <c r="T167" i="8" s="1" a="1"/>
  <c r="T167" i="8" s="1"/>
  <c r="O168" i="8"/>
  <c r="T168" i="8" s="1" a="1"/>
  <c r="T168" i="8" s="1"/>
  <c r="O169" i="8"/>
  <c r="T169" i="8" s="1" a="1"/>
  <c r="T169" i="8" s="1"/>
  <c r="O170" i="8"/>
  <c r="T170" i="8" s="1" a="1"/>
  <c r="T170" i="8" s="1"/>
  <c r="O171" i="8"/>
  <c r="T171" i="8" s="1" a="1"/>
  <c r="T171" i="8" s="1"/>
  <c r="O172" i="8"/>
  <c r="T172" i="8" s="1" a="1"/>
  <c r="T172" i="8" s="1"/>
  <c r="O173" i="8"/>
  <c r="T173" i="8" s="1" a="1"/>
  <c r="T173" i="8" s="1"/>
  <c r="O174" i="8"/>
  <c r="T174" i="8" s="1" a="1"/>
  <c r="T174" i="8" s="1"/>
  <c r="O175" i="8"/>
  <c r="T175" i="8" s="1" a="1"/>
  <c r="T175" i="8" s="1"/>
  <c r="O176" i="8"/>
  <c r="T176" i="8" s="1" a="1"/>
  <c r="T176" i="8" s="1"/>
  <c r="O177" i="8"/>
  <c r="T177" i="8" s="1" a="1"/>
  <c r="T177" i="8" s="1"/>
  <c r="O178" i="8"/>
  <c r="T178" i="8" s="1" a="1"/>
  <c r="T178" i="8" s="1"/>
  <c r="O179" i="8"/>
  <c r="T179" i="8" s="1" a="1"/>
  <c r="T179" i="8" s="1"/>
  <c r="O180" i="8"/>
  <c r="T180" i="8" s="1" a="1"/>
  <c r="T180" i="8" s="1"/>
  <c r="O181" i="8"/>
  <c r="T181" i="8" s="1" a="1"/>
  <c r="T181" i="8" s="1"/>
  <c r="O182" i="8"/>
  <c r="T182" i="8" s="1" a="1"/>
  <c r="T182" i="8" s="1"/>
  <c r="O183" i="8"/>
  <c r="T183" i="8" s="1" a="1"/>
  <c r="T183" i="8" s="1"/>
  <c r="O184" i="8"/>
  <c r="T184" i="8" s="1" a="1"/>
  <c r="T184" i="8" s="1"/>
  <c r="O185" i="8"/>
  <c r="T185" i="8" s="1" a="1"/>
  <c r="T185" i="8" s="1"/>
  <c r="O186" i="8"/>
  <c r="T186" i="8" s="1" a="1"/>
  <c r="T186" i="8" s="1"/>
  <c r="O187" i="8"/>
  <c r="T187" i="8" s="1" a="1"/>
  <c r="T187" i="8" s="1"/>
  <c r="O188" i="8"/>
  <c r="T188" i="8" s="1" a="1"/>
  <c r="T188" i="8" s="1"/>
  <c r="O189" i="8"/>
  <c r="T189" i="8" s="1" a="1"/>
  <c r="T189" i="8" s="1"/>
  <c r="O190" i="8"/>
  <c r="T190" i="8" s="1" a="1"/>
  <c r="T190" i="8" s="1"/>
  <c r="O191" i="8"/>
  <c r="T191" i="8" s="1" a="1"/>
  <c r="T191" i="8" s="1"/>
  <c r="O192" i="8"/>
  <c r="T192" i="8" s="1" a="1"/>
  <c r="T192" i="8" s="1"/>
  <c r="O193" i="8"/>
  <c r="T193" i="8" s="1" a="1"/>
  <c r="T193" i="8" s="1"/>
  <c r="O194" i="8"/>
  <c r="T194" i="8" s="1" a="1"/>
  <c r="T194" i="8" s="1"/>
  <c r="O195" i="8"/>
  <c r="T195" i="8" s="1" a="1"/>
  <c r="T195" i="8" s="1"/>
  <c r="O196" i="8"/>
  <c r="T196" i="8" s="1" a="1"/>
  <c r="T196" i="8" s="1"/>
  <c r="O197" i="8"/>
  <c r="T197" i="8" s="1" a="1"/>
  <c r="T197" i="8" s="1"/>
  <c r="O198" i="8"/>
  <c r="T198" i="8" s="1" a="1"/>
  <c r="T198" i="8" s="1"/>
  <c r="O199" i="8"/>
  <c r="T199" i="8" s="1" a="1"/>
  <c r="T199" i="8" s="1"/>
  <c r="O200" i="8"/>
  <c r="T200" i="8" s="1" a="1"/>
  <c r="T200" i="8" s="1"/>
  <c r="O201" i="8"/>
  <c r="T201" i="8" s="1" a="1"/>
  <c r="T201" i="8" s="1"/>
  <c r="O202" i="8"/>
  <c r="T202" i="8" s="1" a="1"/>
  <c r="T202" i="8" s="1"/>
  <c r="O203" i="8"/>
  <c r="T203" i="8" s="1" a="1"/>
  <c r="T203" i="8" s="1"/>
  <c r="O204" i="8"/>
  <c r="T204" i="8" s="1" a="1"/>
  <c r="T204" i="8" s="1"/>
  <c r="O205" i="8"/>
  <c r="T205" i="8" s="1" a="1"/>
  <c r="T205" i="8" s="1"/>
  <c r="O206" i="8"/>
  <c r="T206" i="8" s="1" a="1"/>
  <c r="T206" i="8" s="1"/>
  <c r="O207" i="8"/>
  <c r="T207" i="8" s="1" a="1"/>
  <c r="T207" i="8" s="1"/>
  <c r="O208" i="8"/>
  <c r="T208" i="8" s="1" a="1"/>
  <c r="T208" i="8" s="1"/>
  <c r="O209" i="8"/>
  <c r="T209" i="8" s="1" a="1"/>
  <c r="T209" i="8" s="1"/>
  <c r="O210" i="8"/>
  <c r="T210" i="8" s="1" a="1"/>
  <c r="T210" i="8" s="1"/>
  <c r="O211" i="8"/>
  <c r="T211" i="8" s="1" a="1"/>
  <c r="T211" i="8" s="1"/>
  <c r="O212" i="8"/>
  <c r="T212" i="8" s="1" a="1"/>
  <c r="T212" i="8" s="1"/>
  <c r="O213" i="8"/>
  <c r="T213" i="8" s="1" a="1"/>
  <c r="T213" i="8" s="1"/>
  <c r="O214" i="8"/>
  <c r="T214" i="8" s="1" a="1"/>
  <c r="T214" i="8" s="1"/>
  <c r="O215" i="8"/>
  <c r="T215" i="8" s="1" a="1"/>
  <c r="T215" i="8" s="1"/>
  <c r="O216" i="8"/>
  <c r="T216" i="8" s="1" a="1"/>
  <c r="T216" i="8" s="1"/>
  <c r="O217" i="8"/>
  <c r="T217" i="8" s="1" a="1"/>
  <c r="T217" i="8" s="1"/>
  <c r="O218" i="8"/>
  <c r="T218" i="8" s="1" a="1"/>
  <c r="T218" i="8" s="1"/>
  <c r="O219" i="8"/>
  <c r="T219" i="8" s="1" a="1"/>
  <c r="T219" i="8" s="1"/>
  <c r="O220" i="8"/>
  <c r="T220" i="8" s="1" a="1"/>
  <c r="T220" i="8" s="1"/>
  <c r="O221" i="8"/>
  <c r="T221" i="8" s="1" a="1"/>
  <c r="T221" i="8" s="1"/>
  <c r="O222" i="8"/>
  <c r="T222" i="8" s="1" a="1"/>
  <c r="T222" i="8" s="1"/>
  <c r="O223" i="8"/>
  <c r="T223" i="8" s="1" a="1"/>
  <c r="T223" i="8" s="1"/>
  <c r="O224" i="8"/>
  <c r="T224" i="8" s="1" a="1"/>
  <c r="T224" i="8" s="1"/>
  <c r="O225" i="8"/>
  <c r="T225" i="8" s="1" a="1"/>
  <c r="T225" i="8" s="1"/>
  <c r="O226" i="8"/>
  <c r="T226" i="8" s="1" a="1"/>
  <c r="T226" i="8" s="1"/>
  <c r="O227" i="8"/>
  <c r="T227" i="8" s="1" a="1"/>
  <c r="T227" i="8" s="1"/>
  <c r="O228" i="8"/>
  <c r="T228" i="8" s="1" a="1"/>
  <c r="T228" i="8" s="1"/>
  <c r="O229" i="8"/>
  <c r="T229" i="8" s="1" a="1"/>
  <c r="T229" i="8" s="1"/>
  <c r="O230" i="8"/>
  <c r="T230" i="8" s="1" a="1"/>
  <c r="T230" i="8" s="1"/>
  <c r="O231" i="8"/>
  <c r="T231" i="8" s="1" a="1"/>
  <c r="T231" i="8" s="1"/>
  <c r="O232" i="8"/>
  <c r="T232" i="8" s="1" a="1"/>
  <c r="T232" i="8" s="1"/>
  <c r="O233" i="8"/>
  <c r="T233" i="8" s="1" a="1"/>
  <c r="T233" i="8" s="1"/>
  <c r="O234" i="8"/>
  <c r="T234" i="8" s="1" a="1"/>
  <c r="T234" i="8" s="1"/>
  <c r="O235" i="8"/>
  <c r="T235" i="8" s="1" a="1"/>
  <c r="T235" i="8" s="1"/>
  <c r="O236" i="8"/>
  <c r="T236" i="8" s="1" a="1"/>
  <c r="T236" i="8" s="1"/>
  <c r="O237" i="8"/>
  <c r="T237" i="8" s="1" a="1"/>
  <c r="T237" i="8" s="1"/>
  <c r="O238" i="8"/>
  <c r="T238" i="8" s="1" a="1"/>
  <c r="T238" i="8" s="1"/>
  <c r="O239" i="8"/>
  <c r="T239" i="8" s="1" a="1"/>
  <c r="T239" i="8" s="1"/>
  <c r="O240" i="8"/>
  <c r="T240" i="8" s="1" a="1"/>
  <c r="T240" i="8" s="1"/>
  <c r="O241" i="8"/>
  <c r="T241" i="8" s="1" a="1"/>
  <c r="T241" i="8" s="1"/>
  <c r="O242" i="8"/>
  <c r="T242" i="8" s="1" a="1"/>
  <c r="T242" i="8" s="1"/>
  <c r="O243" i="8"/>
  <c r="T243" i="8" s="1" a="1"/>
  <c r="T243" i="8" s="1"/>
  <c r="O244" i="8"/>
  <c r="T244" i="8" s="1" a="1"/>
  <c r="T244" i="8" s="1"/>
  <c r="O245" i="8"/>
  <c r="T245" i="8" s="1" a="1"/>
  <c r="T245" i="8" s="1"/>
  <c r="O246" i="8"/>
  <c r="T246" i="8" s="1" a="1"/>
  <c r="T246" i="8" s="1"/>
  <c r="O247" i="8"/>
  <c r="T247" i="8" s="1" a="1"/>
  <c r="T247" i="8" s="1"/>
  <c r="O248" i="8"/>
  <c r="T248" i="8" s="1" a="1"/>
  <c r="T248" i="8" s="1"/>
  <c r="O249" i="8"/>
  <c r="T249" i="8" s="1" a="1"/>
  <c r="T249" i="8" s="1"/>
  <c r="O250" i="8"/>
  <c r="T250" i="8" s="1" a="1"/>
  <c r="T250" i="8" s="1"/>
  <c r="O251" i="8"/>
  <c r="T251" i="8" s="1" a="1"/>
  <c r="T251" i="8" s="1"/>
  <c r="O252" i="8"/>
  <c r="T252" i="8" s="1" a="1"/>
  <c r="T252" i="8" s="1"/>
  <c r="O253" i="8"/>
  <c r="T253" i="8" s="1" a="1"/>
  <c r="T253" i="8" s="1"/>
  <c r="O254" i="8"/>
  <c r="T254" i="8" s="1" a="1"/>
  <c r="T254" i="8" s="1"/>
  <c r="O255" i="8"/>
  <c r="T255" i="8" s="1" a="1"/>
  <c r="T255" i="8" s="1"/>
  <c r="O256" i="8"/>
  <c r="T256" i="8" s="1" a="1"/>
  <c r="T256" i="8" s="1"/>
  <c r="O257" i="8"/>
  <c r="T257" i="8" s="1" a="1"/>
  <c r="T257" i="8" s="1"/>
  <c r="O258" i="8"/>
  <c r="T258" i="8" s="1" a="1"/>
  <c r="T258" i="8" s="1"/>
  <c r="O259" i="8"/>
  <c r="T259" i="8" s="1" a="1"/>
  <c r="T259" i="8" s="1"/>
  <c r="O260" i="8"/>
  <c r="T260" i="8" s="1" a="1"/>
  <c r="T260" i="8" s="1"/>
  <c r="O261" i="8"/>
  <c r="T261" i="8" s="1" a="1"/>
  <c r="T261" i="8" s="1"/>
  <c r="O262" i="8"/>
  <c r="O263" i="8"/>
  <c r="T263" i="8" s="1" a="1"/>
  <c r="T263" i="8" s="1"/>
  <c r="O264" i="8"/>
  <c r="T264" i="8" s="1" a="1"/>
  <c r="T264" i="8" s="1"/>
  <c r="O265" i="8"/>
  <c r="T265" i="8" s="1" a="1"/>
  <c r="T265" i="8" s="1"/>
  <c r="O266" i="8"/>
  <c r="T266" i="8" s="1" a="1"/>
  <c r="T266" i="8" s="1"/>
  <c r="O267" i="8"/>
  <c r="T267" i="8" s="1" a="1"/>
  <c r="T267" i="8" s="1"/>
  <c r="O268" i="8"/>
  <c r="T268" i="8" s="1" a="1"/>
  <c r="T268" i="8" s="1"/>
  <c r="O269" i="8"/>
  <c r="T269" i="8" s="1" a="1"/>
  <c r="T269" i="8" s="1"/>
  <c r="O270" i="8"/>
  <c r="T270" i="8" s="1" a="1"/>
  <c r="T270" i="8" s="1"/>
  <c r="O271" i="8"/>
  <c r="T271" i="8" s="1" a="1"/>
  <c r="T271" i="8" s="1"/>
  <c r="O272" i="8"/>
  <c r="T272" i="8" s="1" a="1"/>
  <c r="T272" i="8" s="1"/>
  <c r="O273" i="8"/>
  <c r="T273" i="8" s="1" a="1"/>
  <c r="T273" i="8" s="1"/>
  <c r="O274" i="8"/>
  <c r="T274" i="8" s="1" a="1"/>
  <c r="T274" i="8" s="1"/>
  <c r="O275" i="8"/>
  <c r="T275" i="8" s="1" a="1"/>
  <c r="T275" i="8" s="1"/>
  <c r="O276" i="8"/>
  <c r="T276" i="8" s="1" a="1"/>
  <c r="T276" i="8" s="1"/>
  <c r="O277" i="8"/>
  <c r="T277" i="8" s="1" a="1"/>
  <c r="T277" i="8" s="1"/>
  <c r="O278" i="8"/>
  <c r="T278" i="8" s="1" a="1"/>
  <c r="T278" i="8" s="1"/>
  <c r="O279" i="8"/>
  <c r="T279" i="8" s="1" a="1"/>
  <c r="T279" i="8" s="1"/>
  <c r="O280" i="8"/>
  <c r="T280" i="8" s="1" a="1"/>
  <c r="T280" i="8" s="1"/>
  <c r="O281" i="8"/>
  <c r="T281" i="8" s="1" a="1"/>
  <c r="T281" i="8" s="1"/>
  <c r="O282" i="8"/>
  <c r="T282" i="8" s="1" a="1"/>
  <c r="T282" i="8" s="1"/>
  <c r="O283" i="8"/>
  <c r="T283" i="8" s="1" a="1"/>
  <c r="T283" i="8" s="1"/>
  <c r="O284" i="8"/>
  <c r="T284" i="8" s="1" a="1"/>
  <c r="T284" i="8" s="1"/>
  <c r="O285" i="8"/>
  <c r="T285" i="8" s="1" a="1"/>
  <c r="T285" i="8" s="1"/>
  <c r="O286" i="8"/>
  <c r="T286" i="8" s="1" a="1"/>
  <c r="T286" i="8" s="1"/>
  <c r="O287" i="8"/>
  <c r="T287" i="8" s="1" a="1"/>
  <c r="T287" i="8" s="1"/>
  <c r="O288" i="8"/>
  <c r="T288" i="8" s="1" a="1"/>
  <c r="T288" i="8" s="1"/>
  <c r="O289" i="8"/>
  <c r="T289" i="8" s="1" a="1"/>
  <c r="T289" i="8" s="1"/>
  <c r="O290" i="8"/>
  <c r="T290" i="8" s="1" a="1"/>
  <c r="T290" i="8" s="1"/>
  <c r="O291" i="8"/>
  <c r="T291" i="8" s="1" a="1"/>
  <c r="T291" i="8" s="1"/>
  <c r="O292" i="8"/>
  <c r="T292" i="8" s="1" a="1"/>
  <c r="T292" i="8" s="1"/>
  <c r="O293" i="8"/>
  <c r="T293" i="8" s="1" a="1"/>
  <c r="T293" i="8" s="1"/>
  <c r="O294" i="8"/>
  <c r="T294" i="8" s="1" a="1"/>
  <c r="T294" i="8" s="1"/>
  <c r="O295" i="8"/>
  <c r="T295" i="8" s="1" a="1"/>
  <c r="T295" i="8" s="1"/>
  <c r="O296" i="8"/>
  <c r="T296" i="8" s="1" a="1"/>
  <c r="T296" i="8" s="1"/>
  <c r="O297" i="8"/>
  <c r="T297" i="8" s="1" a="1"/>
  <c r="T297" i="8" s="1"/>
  <c r="O298" i="8"/>
  <c r="T298" i="8" s="1" a="1"/>
  <c r="T298" i="8" s="1"/>
  <c r="O299" i="8"/>
  <c r="T299" i="8" s="1" a="1"/>
  <c r="T299" i="8" s="1"/>
  <c r="O300" i="8"/>
  <c r="T300" i="8" s="1" a="1"/>
  <c r="T300" i="8" s="1"/>
  <c r="O301" i="8"/>
  <c r="T301" i="8" s="1" a="1"/>
  <c r="T301" i="8" s="1"/>
  <c r="O302" i="8"/>
  <c r="T302" i="8" s="1" a="1"/>
  <c r="T302" i="8" s="1"/>
  <c r="O303" i="8"/>
  <c r="T303" i="8" s="1" a="1"/>
  <c r="T303" i="8" s="1"/>
  <c r="O304" i="8"/>
  <c r="T304" i="8" s="1" a="1"/>
  <c r="T304" i="8" s="1"/>
  <c r="O305" i="8"/>
  <c r="T305" i="8" s="1" a="1"/>
  <c r="T305" i="8" s="1"/>
  <c r="O306" i="8"/>
  <c r="T306" i="8" s="1" a="1"/>
  <c r="T306" i="8" s="1"/>
  <c r="O307" i="8"/>
  <c r="T307" i="8" s="1" a="1"/>
  <c r="T307" i="8" s="1"/>
  <c r="O308" i="8"/>
  <c r="T308" i="8" s="1" a="1"/>
  <c r="T308" i="8" s="1"/>
  <c r="O309" i="8"/>
  <c r="T309" i="8" s="1" a="1"/>
  <c r="T309" i="8" s="1"/>
  <c r="O310" i="8"/>
  <c r="T310" i="8" s="1" a="1"/>
  <c r="T310" i="8" s="1"/>
  <c r="O311" i="8"/>
  <c r="T311" i="8" s="1" a="1"/>
  <c r="T311" i="8" s="1"/>
  <c r="O312" i="8"/>
  <c r="T312" i="8" s="1" a="1"/>
  <c r="T312" i="8" s="1"/>
  <c r="O313" i="8"/>
  <c r="T313" i="8" s="1" a="1"/>
  <c r="T313" i="8" s="1"/>
  <c r="O314" i="8"/>
  <c r="T314" i="8" s="1" a="1"/>
  <c r="T314" i="8" s="1"/>
  <c r="O315" i="8"/>
  <c r="T315" i="8" s="1" a="1"/>
  <c r="T315" i="8" s="1"/>
  <c r="O316" i="8"/>
  <c r="T316" i="8" s="1" a="1"/>
  <c r="T316" i="8" s="1"/>
  <c r="O317" i="8"/>
  <c r="T317" i="8" s="1" a="1"/>
  <c r="T317" i="8" s="1"/>
  <c r="O318" i="8"/>
  <c r="T318" i="8" s="1" a="1"/>
  <c r="T318" i="8" s="1"/>
  <c r="O319" i="8"/>
  <c r="T319" i="8" s="1" a="1"/>
  <c r="T319" i="8" s="1"/>
  <c r="O320" i="8"/>
  <c r="T320" i="8" s="1" a="1"/>
  <c r="T320" i="8" s="1"/>
  <c r="O321" i="8"/>
  <c r="T321" i="8" s="1" a="1"/>
  <c r="T321" i="8" s="1"/>
  <c r="O322" i="8"/>
  <c r="T322" i="8" s="1" a="1"/>
  <c r="T322" i="8" s="1"/>
  <c r="O323" i="8"/>
  <c r="T323" i="8" s="1" a="1"/>
  <c r="T323" i="8" s="1"/>
  <c r="O324" i="8"/>
  <c r="T324" i="8" s="1" a="1"/>
  <c r="T324" i="8" s="1"/>
  <c r="O325" i="8"/>
  <c r="T325" i="8" s="1" a="1"/>
  <c r="T325" i="8" s="1"/>
  <c r="O326" i="8"/>
  <c r="T326" i="8" s="1" a="1"/>
  <c r="T326" i="8" s="1"/>
  <c r="O327" i="8"/>
  <c r="T327" i="8" s="1" a="1"/>
  <c r="T327" i="8" s="1"/>
  <c r="O328" i="8"/>
  <c r="T328" i="8" s="1" a="1"/>
  <c r="T328" i="8" s="1"/>
  <c r="O329" i="8"/>
  <c r="T329" i="8" s="1" a="1"/>
  <c r="T329" i="8" s="1"/>
  <c r="O330" i="8"/>
  <c r="T330" i="8" s="1" a="1"/>
  <c r="T330" i="8" s="1"/>
  <c r="O331" i="8"/>
  <c r="T331" i="8" s="1" a="1"/>
  <c r="T331" i="8" s="1"/>
  <c r="O332" i="8"/>
  <c r="T332" i="8" s="1" a="1"/>
  <c r="T332" i="8" s="1"/>
  <c r="O333" i="8"/>
  <c r="T333" i="8" s="1" a="1"/>
  <c r="T333" i="8" s="1"/>
  <c r="O334" i="8"/>
  <c r="T334" i="8" s="1" a="1"/>
  <c r="T334" i="8" s="1"/>
  <c r="O335" i="8"/>
  <c r="T335" i="8" s="1" a="1"/>
  <c r="T335" i="8" s="1"/>
  <c r="O336" i="8"/>
  <c r="T336" i="8" s="1" a="1"/>
  <c r="T336" i="8" s="1"/>
  <c r="O337" i="8"/>
  <c r="T337" i="8" s="1" a="1"/>
  <c r="T337" i="8" s="1"/>
  <c r="O338" i="8"/>
  <c r="T338" i="8" s="1" a="1"/>
  <c r="T338" i="8" s="1"/>
  <c r="O339" i="8"/>
  <c r="T339" i="8" s="1" a="1"/>
  <c r="T339" i="8" s="1"/>
  <c r="O340" i="8"/>
  <c r="T340" i="8" s="1" a="1"/>
  <c r="T340" i="8" s="1"/>
  <c r="O341" i="8"/>
  <c r="T341" i="8" s="1" a="1"/>
  <c r="T341" i="8" s="1"/>
  <c r="O342" i="8"/>
  <c r="T342" i="8" s="1" a="1"/>
  <c r="T342" i="8" s="1"/>
  <c r="O343" i="8"/>
  <c r="T343" i="8" s="1" a="1"/>
  <c r="T343" i="8" s="1"/>
  <c r="O344" i="8"/>
  <c r="T344" i="8" s="1" a="1"/>
  <c r="T344" i="8" s="1"/>
  <c r="O345" i="8"/>
  <c r="T345" i="8" s="1" a="1"/>
  <c r="T345" i="8" s="1"/>
  <c r="O346" i="8"/>
  <c r="T346" i="8" s="1" a="1"/>
  <c r="T346" i="8" s="1"/>
  <c r="O347" i="8"/>
  <c r="T347" i="8" s="1" a="1"/>
  <c r="T347" i="8" s="1"/>
  <c r="O348" i="8"/>
  <c r="T348" i="8" s="1" a="1"/>
  <c r="T348" i="8" s="1"/>
  <c r="O349" i="8"/>
  <c r="T349" i="8" s="1" a="1"/>
  <c r="T349" i="8" s="1"/>
  <c r="O350" i="8"/>
  <c r="T350" i="8" s="1" a="1"/>
  <c r="T350" i="8" s="1"/>
  <c r="O351" i="8"/>
  <c r="T351" i="8" s="1" a="1"/>
  <c r="T351" i="8" s="1"/>
  <c r="O352" i="8"/>
  <c r="T352" i="8" s="1" a="1"/>
  <c r="T352" i="8" s="1"/>
  <c r="O353" i="8"/>
  <c r="T353" i="8" s="1" a="1"/>
  <c r="T353" i="8" s="1"/>
  <c r="O354" i="8"/>
  <c r="T354" i="8" s="1" a="1"/>
  <c r="T354" i="8" s="1"/>
  <c r="O355" i="8"/>
  <c r="T355" i="8" s="1" a="1"/>
  <c r="T355" i="8" s="1"/>
  <c r="O356" i="8"/>
  <c r="T356" i="8" s="1" a="1"/>
  <c r="T356" i="8" s="1"/>
  <c r="O357" i="8"/>
  <c r="T357" i="8" s="1" a="1"/>
  <c r="T357" i="8" s="1"/>
  <c r="O358" i="8"/>
  <c r="T358" i="8" s="1" a="1"/>
  <c r="T358" i="8" s="1"/>
  <c r="O359" i="8"/>
  <c r="T359" i="8" s="1" a="1"/>
  <c r="T359" i="8" s="1"/>
  <c r="O360" i="8"/>
  <c r="T360" i="8" s="1" a="1"/>
  <c r="T360" i="8" s="1"/>
  <c r="O361" i="8"/>
  <c r="T361" i="8" s="1" a="1"/>
  <c r="T361" i="8" s="1"/>
  <c r="O362" i="8"/>
  <c r="T362" i="8" s="1" a="1"/>
  <c r="T362" i="8" s="1"/>
  <c r="O363" i="8"/>
  <c r="T363" i="8" s="1" a="1"/>
  <c r="T363" i="8" s="1"/>
  <c r="O364" i="8"/>
  <c r="T364" i="8" s="1" a="1"/>
  <c r="T364" i="8" s="1"/>
  <c r="O365" i="8"/>
  <c r="T365" i="8" s="1" a="1"/>
  <c r="T365" i="8" s="1"/>
  <c r="O366" i="8"/>
  <c r="T366" i="8" s="1" a="1"/>
  <c r="T366" i="8" s="1"/>
  <c r="O367" i="8"/>
  <c r="T367" i="8" s="1" a="1"/>
  <c r="T367" i="8" s="1"/>
  <c r="O368" i="8"/>
  <c r="T368" i="8" s="1" a="1"/>
  <c r="T368" i="8" s="1"/>
  <c r="O369" i="8"/>
  <c r="T369" i="8" s="1" a="1"/>
  <c r="T369" i="8" s="1"/>
  <c r="O370" i="8"/>
  <c r="T370" i="8" s="1" a="1"/>
  <c r="T370" i="8" s="1"/>
  <c r="O371" i="8"/>
  <c r="T371" i="8" s="1" a="1"/>
  <c r="T371" i="8" s="1"/>
  <c r="O372" i="8"/>
  <c r="T372" i="8" s="1" a="1"/>
  <c r="T372" i="8" s="1"/>
  <c r="O373" i="8"/>
  <c r="T373" i="8" s="1" a="1"/>
  <c r="T373" i="8" s="1"/>
  <c r="O374" i="8"/>
  <c r="T374" i="8" s="1" a="1"/>
  <c r="T374" i="8" s="1"/>
  <c r="O375" i="8"/>
  <c r="T375" i="8" s="1" a="1"/>
  <c r="T375" i="8" s="1"/>
  <c r="O376" i="8"/>
  <c r="T376" i="8" s="1" a="1"/>
  <c r="T376" i="8" s="1"/>
  <c r="O377" i="8"/>
  <c r="T377" i="8" s="1" a="1"/>
  <c r="T377" i="8" s="1"/>
  <c r="O378" i="8"/>
  <c r="T378" i="8" s="1" a="1"/>
  <c r="T378" i="8" s="1"/>
  <c r="O379" i="8"/>
  <c r="T379" i="8" s="1" a="1"/>
  <c r="T379" i="8" s="1"/>
  <c r="O380" i="8"/>
  <c r="T380" i="8" s="1" a="1"/>
  <c r="T380" i="8" s="1"/>
  <c r="O381" i="8"/>
  <c r="T381" i="8" s="1" a="1"/>
  <c r="T381" i="8" s="1"/>
  <c r="O382" i="8"/>
  <c r="T382" i="8" s="1" a="1"/>
  <c r="T382" i="8" s="1"/>
  <c r="O383" i="8"/>
  <c r="T383" i="8" s="1" a="1"/>
  <c r="T383" i="8" s="1"/>
  <c r="O384" i="8"/>
  <c r="T384" i="8" s="1" a="1"/>
  <c r="T384" i="8" s="1"/>
  <c r="O385" i="8"/>
  <c r="T385" i="8" s="1" a="1"/>
  <c r="T385" i="8" s="1"/>
  <c r="O386" i="8"/>
  <c r="T386" i="8" s="1" a="1"/>
  <c r="T386" i="8" s="1"/>
  <c r="O387" i="8"/>
  <c r="T387" i="8" s="1" a="1"/>
  <c r="T387" i="8" s="1"/>
  <c r="O388" i="8"/>
  <c r="T388" i="8" s="1" a="1"/>
  <c r="T388" i="8" s="1"/>
  <c r="O389" i="8"/>
  <c r="T389" i="8" s="1" a="1"/>
  <c r="T389" i="8" s="1"/>
  <c r="O390" i="8"/>
  <c r="T390" i="8" s="1" a="1"/>
  <c r="T390" i="8" s="1"/>
  <c r="O391" i="8"/>
  <c r="T391" i="8" s="1" a="1"/>
  <c r="T391" i="8" s="1"/>
  <c r="O392" i="8"/>
  <c r="T392" i="8" s="1" a="1"/>
  <c r="T392" i="8" s="1"/>
  <c r="O393" i="8"/>
  <c r="T393" i="8" s="1" a="1"/>
  <c r="T393" i="8" s="1"/>
  <c r="O394" i="8"/>
  <c r="T394" i="8" s="1" a="1"/>
  <c r="T394" i="8" s="1"/>
  <c r="O395" i="8"/>
  <c r="T395" i="8" s="1" a="1"/>
  <c r="T395" i="8" s="1"/>
  <c r="O396" i="8"/>
  <c r="T396" i="8" s="1" a="1"/>
  <c r="T396" i="8" s="1"/>
  <c r="O397" i="8"/>
  <c r="T397" i="8" s="1" a="1"/>
  <c r="T397" i="8" s="1"/>
  <c r="O398" i="8"/>
  <c r="T398" i="8" s="1" a="1"/>
  <c r="T398" i="8" s="1"/>
  <c r="O399" i="8"/>
  <c r="T399" i="8" s="1" a="1"/>
  <c r="T399" i="8" s="1"/>
  <c r="O400" i="8"/>
  <c r="T400" i="8" s="1" a="1"/>
  <c r="T400" i="8" s="1"/>
  <c r="O401" i="8"/>
  <c r="T401" i="8" s="1" a="1"/>
  <c r="T401" i="8" s="1"/>
  <c r="O402" i="8"/>
  <c r="T402" i="8" s="1" a="1"/>
  <c r="T402" i="8" s="1"/>
  <c r="O3" i="8"/>
  <c r="T3" i="8" s="1" a="1"/>
  <c r="T3" i="8" s="1"/>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300" i="8"/>
  <c r="N301" i="8"/>
  <c r="N302" i="8"/>
  <c r="N303" i="8"/>
  <c r="N304" i="8"/>
  <c r="N305" i="8"/>
  <c r="N306" i="8"/>
  <c r="N307" i="8"/>
  <c r="N308" i="8"/>
  <c r="N309" i="8"/>
  <c r="N310" i="8"/>
  <c r="N311" i="8"/>
  <c r="N312" i="8"/>
  <c r="N313" i="8"/>
  <c r="N314" i="8"/>
  <c r="N315" i="8"/>
  <c r="N316" i="8"/>
  <c r="N317" i="8"/>
  <c r="N318" i="8"/>
  <c r="N319" i="8"/>
  <c r="N320" i="8"/>
  <c r="N321" i="8"/>
  <c r="N322" i="8"/>
  <c r="N323" i="8"/>
  <c r="N324" i="8"/>
  <c r="N325" i="8"/>
  <c r="N326" i="8"/>
  <c r="N327" i="8"/>
  <c r="N328" i="8"/>
  <c r="N329" i="8"/>
  <c r="N330" i="8"/>
  <c r="N331" i="8"/>
  <c r="N332" i="8"/>
  <c r="N333" i="8"/>
  <c r="N334" i="8"/>
  <c r="N335" i="8"/>
  <c r="N336" i="8"/>
  <c r="N337" i="8"/>
  <c r="N338" i="8"/>
  <c r="N339" i="8"/>
  <c r="N340" i="8"/>
  <c r="N341" i="8"/>
  <c r="N342" i="8"/>
  <c r="N343" i="8"/>
  <c r="N344" i="8"/>
  <c r="N345" i="8"/>
  <c r="N346" i="8"/>
  <c r="N347" i="8"/>
  <c r="N348" i="8"/>
  <c r="N349" i="8"/>
  <c r="N350" i="8"/>
  <c r="N351" i="8"/>
  <c r="N352" i="8"/>
  <c r="N353" i="8"/>
  <c r="N354" i="8"/>
  <c r="N355" i="8"/>
  <c r="N356" i="8"/>
  <c r="N357" i="8"/>
  <c r="N358" i="8"/>
  <c r="N359" i="8"/>
  <c r="N360" i="8"/>
  <c r="N361" i="8"/>
  <c r="N362" i="8"/>
  <c r="N363" i="8"/>
  <c r="N364" i="8"/>
  <c r="N365" i="8"/>
  <c r="N366" i="8"/>
  <c r="N367" i="8"/>
  <c r="N368" i="8"/>
  <c r="N369" i="8"/>
  <c r="N370" i="8"/>
  <c r="N371" i="8"/>
  <c r="N372" i="8"/>
  <c r="N373" i="8"/>
  <c r="N374" i="8"/>
  <c r="N375" i="8"/>
  <c r="N376" i="8"/>
  <c r="N377" i="8"/>
  <c r="N378" i="8"/>
  <c r="N379" i="8"/>
  <c r="N380" i="8"/>
  <c r="N381" i="8"/>
  <c r="N382" i="8"/>
  <c r="N383" i="8"/>
  <c r="N384" i="8"/>
  <c r="N385" i="8"/>
  <c r="N386" i="8"/>
  <c r="N387" i="8"/>
  <c r="N388" i="8"/>
  <c r="N389" i="8"/>
  <c r="N390" i="8"/>
  <c r="N391" i="8"/>
  <c r="N392" i="8"/>
  <c r="N393" i="8"/>
  <c r="N394" i="8"/>
  <c r="N395" i="8"/>
  <c r="N396" i="8"/>
  <c r="N397" i="8"/>
  <c r="N398" i="8"/>
  <c r="N399" i="8"/>
  <c r="N400" i="8"/>
  <c r="N401" i="8"/>
  <c r="N402"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M201" i="8"/>
  <c r="M202" i="8"/>
  <c r="M203" i="8"/>
  <c r="M204" i="8"/>
  <c r="M205" i="8"/>
  <c r="M206" i="8"/>
  <c r="M207" i="8"/>
  <c r="M208" i="8"/>
  <c r="M209" i="8"/>
  <c r="M210" i="8"/>
  <c r="M211" i="8"/>
  <c r="M212" i="8"/>
  <c r="M213" i="8"/>
  <c r="M214" i="8"/>
  <c r="M215" i="8"/>
  <c r="M216" i="8"/>
  <c r="M217" i="8"/>
  <c r="M218" i="8"/>
  <c r="M219" i="8"/>
  <c r="M220" i="8"/>
  <c r="M221" i="8"/>
  <c r="M222" i="8"/>
  <c r="M223" i="8"/>
  <c r="M224" i="8"/>
  <c r="M225" i="8"/>
  <c r="M226" i="8"/>
  <c r="M227" i="8"/>
  <c r="M228" i="8"/>
  <c r="M229" i="8"/>
  <c r="M230" i="8"/>
  <c r="M231" i="8"/>
  <c r="M232" i="8"/>
  <c r="M233" i="8"/>
  <c r="M234" i="8"/>
  <c r="M235" i="8"/>
  <c r="M236" i="8"/>
  <c r="M237" i="8"/>
  <c r="M238" i="8"/>
  <c r="M239" i="8"/>
  <c r="M240" i="8"/>
  <c r="M241" i="8"/>
  <c r="M242" i="8"/>
  <c r="M243" i="8"/>
  <c r="M244" i="8"/>
  <c r="M245" i="8"/>
  <c r="M246" i="8"/>
  <c r="M247" i="8"/>
  <c r="M248" i="8"/>
  <c r="M249" i="8"/>
  <c r="M250" i="8"/>
  <c r="M251" i="8"/>
  <c r="M252" i="8"/>
  <c r="M253" i="8"/>
  <c r="M254" i="8"/>
  <c r="M255" i="8"/>
  <c r="M256" i="8"/>
  <c r="M257" i="8"/>
  <c r="M258" i="8"/>
  <c r="M259" i="8"/>
  <c r="M260" i="8"/>
  <c r="M261" i="8"/>
  <c r="M262" i="8"/>
  <c r="M263" i="8"/>
  <c r="M264" i="8"/>
  <c r="M265" i="8"/>
  <c r="M266" i="8"/>
  <c r="M267" i="8"/>
  <c r="M268" i="8"/>
  <c r="M269" i="8"/>
  <c r="M270" i="8"/>
  <c r="M271" i="8"/>
  <c r="M272" i="8"/>
  <c r="M273" i="8"/>
  <c r="M274" i="8"/>
  <c r="M275" i="8"/>
  <c r="M276" i="8"/>
  <c r="M277" i="8"/>
  <c r="M278" i="8"/>
  <c r="M279" i="8"/>
  <c r="M280" i="8"/>
  <c r="M281" i="8"/>
  <c r="M282" i="8"/>
  <c r="M283" i="8"/>
  <c r="M284" i="8"/>
  <c r="M285" i="8"/>
  <c r="M286" i="8"/>
  <c r="M287" i="8"/>
  <c r="M288" i="8"/>
  <c r="M289" i="8"/>
  <c r="M290" i="8"/>
  <c r="M291" i="8"/>
  <c r="M292" i="8"/>
  <c r="M293" i="8"/>
  <c r="M294" i="8"/>
  <c r="M295" i="8"/>
  <c r="M296" i="8"/>
  <c r="M297" i="8"/>
  <c r="M298" i="8"/>
  <c r="M299" i="8"/>
  <c r="M300" i="8"/>
  <c r="M301" i="8"/>
  <c r="M302" i="8"/>
  <c r="M303" i="8"/>
  <c r="M304" i="8"/>
  <c r="M305" i="8"/>
  <c r="M306" i="8"/>
  <c r="M307" i="8"/>
  <c r="M308" i="8"/>
  <c r="M309" i="8"/>
  <c r="M310" i="8"/>
  <c r="M311" i="8"/>
  <c r="M312" i="8"/>
  <c r="M313" i="8"/>
  <c r="M314" i="8"/>
  <c r="M315" i="8"/>
  <c r="M316" i="8"/>
  <c r="M317" i="8"/>
  <c r="M318" i="8"/>
  <c r="M319" i="8"/>
  <c r="M320" i="8"/>
  <c r="M321" i="8"/>
  <c r="M322" i="8"/>
  <c r="M323" i="8"/>
  <c r="M324" i="8"/>
  <c r="M325" i="8"/>
  <c r="M326" i="8"/>
  <c r="M327" i="8"/>
  <c r="M328" i="8"/>
  <c r="M329" i="8"/>
  <c r="M330" i="8"/>
  <c r="M331" i="8"/>
  <c r="M332" i="8"/>
  <c r="M333" i="8"/>
  <c r="M334" i="8"/>
  <c r="M335" i="8"/>
  <c r="M336" i="8"/>
  <c r="M337" i="8"/>
  <c r="M338" i="8"/>
  <c r="M339" i="8"/>
  <c r="M340" i="8"/>
  <c r="M341" i="8"/>
  <c r="M342" i="8"/>
  <c r="M343" i="8"/>
  <c r="M344" i="8"/>
  <c r="M345" i="8"/>
  <c r="M346" i="8"/>
  <c r="M347" i="8"/>
  <c r="M348" i="8"/>
  <c r="M349" i="8"/>
  <c r="M350" i="8"/>
  <c r="M351" i="8"/>
  <c r="M352" i="8"/>
  <c r="M353" i="8"/>
  <c r="M354" i="8"/>
  <c r="M355" i="8"/>
  <c r="M356" i="8"/>
  <c r="M357" i="8"/>
  <c r="M358" i="8"/>
  <c r="M359" i="8"/>
  <c r="M360" i="8"/>
  <c r="M361" i="8"/>
  <c r="M362" i="8"/>
  <c r="M363" i="8"/>
  <c r="M364" i="8"/>
  <c r="M365" i="8"/>
  <c r="M366" i="8"/>
  <c r="M367" i="8"/>
  <c r="M368" i="8"/>
  <c r="M369" i="8"/>
  <c r="M370" i="8"/>
  <c r="M371" i="8"/>
  <c r="M372" i="8"/>
  <c r="M373" i="8"/>
  <c r="M374" i="8"/>
  <c r="M375" i="8"/>
  <c r="M376" i="8"/>
  <c r="M377" i="8"/>
  <c r="M378" i="8"/>
  <c r="M379" i="8"/>
  <c r="M380" i="8"/>
  <c r="M381" i="8"/>
  <c r="M382" i="8"/>
  <c r="M383" i="8"/>
  <c r="M384" i="8"/>
  <c r="M385" i="8"/>
  <c r="M386" i="8"/>
  <c r="M387" i="8"/>
  <c r="M388" i="8"/>
  <c r="M389" i="8"/>
  <c r="M390" i="8"/>
  <c r="M391" i="8"/>
  <c r="M392" i="8"/>
  <c r="M393" i="8"/>
  <c r="M394" i="8"/>
  <c r="M395" i="8"/>
  <c r="M396" i="8"/>
  <c r="M397" i="8"/>
  <c r="M398" i="8"/>
  <c r="M399" i="8"/>
  <c r="M400" i="8"/>
  <c r="M401" i="8"/>
  <c r="M402" i="8"/>
  <c r="M3" i="8"/>
  <c r="L4" i="8"/>
  <c r="S4" i="8" s="1" a="1"/>
  <c r="S4" i="8" s="1"/>
  <c r="L5" i="8"/>
  <c r="S5" i="8" s="1" a="1"/>
  <c r="S5" i="8" s="1"/>
  <c r="L6" i="8"/>
  <c r="S6" i="8" s="1" a="1"/>
  <c r="S6" i="8" s="1"/>
  <c r="L7" i="8"/>
  <c r="S7" i="8" s="1" a="1"/>
  <c r="S7" i="8" s="1"/>
  <c r="L8" i="8"/>
  <c r="S8" i="8" s="1" a="1"/>
  <c r="S8" i="8" s="1"/>
  <c r="L9" i="8"/>
  <c r="S9" i="8" s="1" a="1"/>
  <c r="S9" i="8" s="1"/>
  <c r="L10" i="8"/>
  <c r="S10" i="8" s="1" a="1"/>
  <c r="S10" i="8" s="1"/>
  <c r="L11" i="8"/>
  <c r="S11" i="8" s="1" a="1"/>
  <c r="S11" i="8" s="1"/>
  <c r="L12" i="8"/>
  <c r="S12" i="8" s="1" a="1"/>
  <c r="S12" i="8" s="1"/>
  <c r="L13" i="8"/>
  <c r="S13" i="8" s="1" a="1"/>
  <c r="S13" i="8" s="1"/>
  <c r="L14" i="8"/>
  <c r="S14" i="8" s="1" a="1"/>
  <c r="S14" i="8" s="1"/>
  <c r="L15" i="8"/>
  <c r="S15" i="8" s="1" a="1"/>
  <c r="S15" i="8" s="1"/>
  <c r="L16" i="8"/>
  <c r="S16" i="8" s="1" a="1"/>
  <c r="S16" i="8" s="1"/>
  <c r="L17" i="8"/>
  <c r="S17" i="8" s="1" a="1"/>
  <c r="S17" i="8" s="1"/>
  <c r="L18" i="8"/>
  <c r="S18" i="8" s="1" a="1"/>
  <c r="S18" i="8" s="1"/>
  <c r="L19" i="8"/>
  <c r="S19" i="8" s="1" a="1"/>
  <c r="S19" i="8" s="1"/>
  <c r="L20" i="8"/>
  <c r="S20" i="8" s="1" a="1"/>
  <c r="S20" i="8" s="1"/>
  <c r="L21" i="8"/>
  <c r="S21" i="8" s="1" a="1"/>
  <c r="S21" i="8" s="1"/>
  <c r="L22" i="8"/>
  <c r="S22" i="8" s="1" a="1"/>
  <c r="S22" i="8" s="1"/>
  <c r="L23" i="8"/>
  <c r="S23" i="8" s="1" a="1"/>
  <c r="S23" i="8" s="1"/>
  <c r="L24" i="8"/>
  <c r="S24" i="8" s="1" a="1"/>
  <c r="S24" i="8" s="1"/>
  <c r="L25" i="8"/>
  <c r="S25" i="8" s="1" a="1"/>
  <c r="S25" i="8" s="1"/>
  <c r="L26" i="8"/>
  <c r="S26" i="8" s="1" a="1"/>
  <c r="S26" i="8" s="1"/>
  <c r="L27" i="8"/>
  <c r="S27" i="8" s="1" a="1"/>
  <c r="S27" i="8" s="1"/>
  <c r="L28" i="8"/>
  <c r="S28" i="8" s="1" a="1"/>
  <c r="S28" i="8" s="1"/>
  <c r="L29" i="8"/>
  <c r="S29" i="8" s="1" a="1"/>
  <c r="S29" i="8" s="1"/>
  <c r="L30" i="8"/>
  <c r="S30" i="8" s="1" a="1"/>
  <c r="S30" i="8" s="1"/>
  <c r="L31" i="8"/>
  <c r="S31" i="8" s="1" a="1"/>
  <c r="S31" i="8" s="1"/>
  <c r="L32" i="8"/>
  <c r="S32" i="8" s="1" a="1"/>
  <c r="S32" i="8" s="1"/>
  <c r="L33" i="8"/>
  <c r="S33" i="8" s="1" a="1"/>
  <c r="S33" i="8" s="1"/>
  <c r="L34" i="8"/>
  <c r="S34" i="8" s="1" a="1"/>
  <c r="S34" i="8" s="1"/>
  <c r="L35" i="8"/>
  <c r="S35" i="8" s="1" a="1"/>
  <c r="S35" i="8" s="1"/>
  <c r="L36" i="8"/>
  <c r="S36" i="8" s="1" a="1"/>
  <c r="S36" i="8" s="1"/>
  <c r="L37" i="8"/>
  <c r="S37" i="8" s="1" a="1"/>
  <c r="S37" i="8" s="1"/>
  <c r="L38" i="8"/>
  <c r="S38" i="8" s="1" a="1"/>
  <c r="S38" i="8" s="1"/>
  <c r="L39" i="8"/>
  <c r="S39" i="8" s="1" a="1"/>
  <c r="S39" i="8" s="1"/>
  <c r="L40" i="8"/>
  <c r="S40" i="8" s="1" a="1"/>
  <c r="S40" i="8" s="1"/>
  <c r="L41" i="8"/>
  <c r="S41" i="8" s="1" a="1"/>
  <c r="S41" i="8" s="1"/>
  <c r="L42" i="8"/>
  <c r="S42" i="8" s="1" a="1"/>
  <c r="S42" i="8" s="1"/>
  <c r="L43" i="8"/>
  <c r="S43" i="8" s="1" a="1"/>
  <c r="S43" i="8" s="1"/>
  <c r="L44" i="8"/>
  <c r="S44" i="8" s="1" a="1"/>
  <c r="S44" i="8" s="1"/>
  <c r="L45" i="8"/>
  <c r="S45" i="8" s="1" a="1"/>
  <c r="S45" i="8" s="1"/>
  <c r="L46" i="8"/>
  <c r="S46" i="8" s="1" a="1"/>
  <c r="S46" i="8" s="1"/>
  <c r="L47" i="8"/>
  <c r="S47" i="8" s="1" a="1"/>
  <c r="S47" i="8" s="1"/>
  <c r="L48" i="8"/>
  <c r="S48" i="8" s="1" a="1"/>
  <c r="S48" i="8" s="1"/>
  <c r="L49" i="8"/>
  <c r="S49" i="8" s="1" a="1"/>
  <c r="S49" i="8" s="1"/>
  <c r="L50" i="8"/>
  <c r="S50" i="8" s="1" a="1"/>
  <c r="S50" i="8" s="1"/>
  <c r="L51" i="8"/>
  <c r="S51" i="8" s="1" a="1"/>
  <c r="S51" i="8" s="1"/>
  <c r="L52" i="8"/>
  <c r="S52" i="8" s="1" a="1"/>
  <c r="S52" i="8" s="1"/>
  <c r="L53" i="8"/>
  <c r="S53" i="8" s="1" a="1"/>
  <c r="S53" i="8" s="1"/>
  <c r="L54" i="8"/>
  <c r="S54" i="8" s="1" a="1"/>
  <c r="S54" i="8" s="1"/>
  <c r="L55" i="8"/>
  <c r="S55" i="8" s="1" a="1"/>
  <c r="S55" i="8" s="1"/>
  <c r="L56" i="8"/>
  <c r="S56" i="8" s="1" a="1"/>
  <c r="S56" i="8" s="1"/>
  <c r="L57" i="8"/>
  <c r="S57" i="8" s="1" a="1"/>
  <c r="S57" i="8" s="1"/>
  <c r="L58" i="8"/>
  <c r="S58" i="8" s="1" a="1"/>
  <c r="S58" i="8" s="1"/>
  <c r="L59" i="8"/>
  <c r="S59" i="8" s="1" a="1"/>
  <c r="S59" i="8" s="1"/>
  <c r="L60" i="8"/>
  <c r="S60" i="8" s="1" a="1"/>
  <c r="S60" i="8" s="1"/>
  <c r="L61" i="8"/>
  <c r="S61" i="8" s="1" a="1"/>
  <c r="S61" i="8" s="1"/>
  <c r="L62" i="8"/>
  <c r="S62" i="8" s="1" a="1"/>
  <c r="S62" i="8" s="1"/>
  <c r="L63" i="8"/>
  <c r="S63" i="8" s="1" a="1"/>
  <c r="S63" i="8" s="1"/>
  <c r="L64" i="8"/>
  <c r="S64" i="8" s="1" a="1"/>
  <c r="S64" i="8" s="1"/>
  <c r="L65" i="8"/>
  <c r="S65" i="8" s="1" a="1"/>
  <c r="S65" i="8" s="1"/>
  <c r="L66" i="8"/>
  <c r="S66" i="8" s="1" a="1"/>
  <c r="S66" i="8" s="1"/>
  <c r="L67" i="8"/>
  <c r="S67" i="8" s="1" a="1"/>
  <c r="S67" i="8" s="1"/>
  <c r="L68" i="8"/>
  <c r="S68" i="8" s="1" a="1"/>
  <c r="S68" i="8" s="1"/>
  <c r="L69" i="8"/>
  <c r="S69" i="8" s="1" a="1"/>
  <c r="S69" i="8" s="1"/>
  <c r="L70" i="8"/>
  <c r="S70" i="8" s="1" a="1"/>
  <c r="S70" i="8" s="1"/>
  <c r="L71" i="8"/>
  <c r="S71" i="8" s="1" a="1"/>
  <c r="S71" i="8" s="1"/>
  <c r="L72" i="8"/>
  <c r="S72" i="8" s="1" a="1"/>
  <c r="S72" i="8" s="1"/>
  <c r="L73" i="8"/>
  <c r="S73" i="8" s="1" a="1"/>
  <c r="S73" i="8" s="1"/>
  <c r="L74" i="8"/>
  <c r="S74" i="8" s="1" a="1"/>
  <c r="S74" i="8" s="1"/>
  <c r="L75" i="8"/>
  <c r="S75" i="8" s="1" a="1"/>
  <c r="S75" i="8" s="1"/>
  <c r="L76" i="8"/>
  <c r="S76" i="8" s="1" a="1"/>
  <c r="S76" i="8" s="1"/>
  <c r="L77" i="8"/>
  <c r="S77" i="8" s="1" a="1"/>
  <c r="S77" i="8" s="1"/>
  <c r="L78" i="8"/>
  <c r="S78" i="8" s="1" a="1"/>
  <c r="S78" i="8" s="1"/>
  <c r="L79" i="8"/>
  <c r="S79" i="8" s="1" a="1"/>
  <c r="S79" i="8" s="1"/>
  <c r="L80" i="8"/>
  <c r="S80" i="8" s="1" a="1"/>
  <c r="S80" i="8" s="1"/>
  <c r="L81" i="8"/>
  <c r="S81" i="8" s="1" a="1"/>
  <c r="S81" i="8" s="1"/>
  <c r="L82" i="8"/>
  <c r="S82" i="8" s="1" a="1"/>
  <c r="S82" i="8" s="1"/>
  <c r="L83" i="8"/>
  <c r="S83" i="8" s="1" a="1"/>
  <c r="S83" i="8" s="1"/>
  <c r="L84" i="8"/>
  <c r="S84" i="8" s="1" a="1"/>
  <c r="S84" i="8" s="1"/>
  <c r="L85" i="8"/>
  <c r="S85" i="8" s="1" a="1"/>
  <c r="S85" i="8" s="1"/>
  <c r="L86" i="8"/>
  <c r="S86" i="8" s="1" a="1"/>
  <c r="S86" i="8" s="1"/>
  <c r="L87" i="8"/>
  <c r="S87" i="8" s="1" a="1"/>
  <c r="S87" i="8" s="1"/>
  <c r="L88" i="8"/>
  <c r="S88" i="8" s="1" a="1"/>
  <c r="S88" i="8" s="1"/>
  <c r="L89" i="8"/>
  <c r="S89" i="8" s="1" a="1"/>
  <c r="S89" i="8" s="1"/>
  <c r="L90" i="8"/>
  <c r="S90" i="8" s="1" a="1"/>
  <c r="S90" i="8" s="1"/>
  <c r="L91" i="8"/>
  <c r="S91" i="8" s="1" a="1"/>
  <c r="S91" i="8" s="1"/>
  <c r="L92" i="8"/>
  <c r="S92" i="8" s="1" a="1"/>
  <c r="S92" i="8" s="1"/>
  <c r="L93" i="8"/>
  <c r="S93" i="8" s="1" a="1"/>
  <c r="S93" i="8" s="1"/>
  <c r="L94" i="8"/>
  <c r="S94" i="8" s="1" a="1"/>
  <c r="S94" i="8" s="1"/>
  <c r="L95" i="8"/>
  <c r="S95" i="8" s="1" a="1"/>
  <c r="S95" i="8" s="1"/>
  <c r="L96" i="8"/>
  <c r="S96" i="8" s="1" a="1"/>
  <c r="S96" i="8" s="1"/>
  <c r="L97" i="8"/>
  <c r="S97" i="8" s="1" a="1"/>
  <c r="S97" i="8" s="1"/>
  <c r="L98" i="8"/>
  <c r="S98" i="8" s="1" a="1"/>
  <c r="S98" i="8" s="1"/>
  <c r="L99" i="8"/>
  <c r="S99" i="8" s="1" a="1"/>
  <c r="S99" i="8" s="1"/>
  <c r="L100" i="8"/>
  <c r="S100" i="8" s="1" a="1"/>
  <c r="S100" i="8" s="1"/>
  <c r="L101" i="8"/>
  <c r="S101" i="8" s="1" a="1"/>
  <c r="S101" i="8" s="1"/>
  <c r="L102" i="8"/>
  <c r="S102" i="8" s="1" a="1"/>
  <c r="S102" i="8" s="1"/>
  <c r="L103" i="8"/>
  <c r="S103" i="8" s="1" a="1"/>
  <c r="S103" i="8" s="1"/>
  <c r="L104" i="8"/>
  <c r="S104" i="8" s="1" a="1"/>
  <c r="S104" i="8" s="1"/>
  <c r="L105" i="8"/>
  <c r="S105" i="8" s="1" a="1"/>
  <c r="S105" i="8" s="1"/>
  <c r="L106" i="8"/>
  <c r="S106" i="8" s="1" a="1"/>
  <c r="S106" i="8" s="1"/>
  <c r="L107" i="8"/>
  <c r="S107" i="8" s="1" a="1"/>
  <c r="S107" i="8" s="1"/>
  <c r="L108" i="8"/>
  <c r="S108" i="8" s="1" a="1"/>
  <c r="S108" i="8" s="1"/>
  <c r="L109" i="8"/>
  <c r="S109" i="8" s="1" a="1"/>
  <c r="S109" i="8" s="1"/>
  <c r="L110" i="8"/>
  <c r="S110" i="8" s="1" a="1"/>
  <c r="S110" i="8" s="1"/>
  <c r="L111" i="8"/>
  <c r="S111" i="8" s="1" a="1"/>
  <c r="S111" i="8" s="1"/>
  <c r="L112" i="8"/>
  <c r="S112" i="8" s="1" a="1"/>
  <c r="S112" i="8" s="1"/>
  <c r="L113" i="8"/>
  <c r="S113" i="8" s="1" a="1"/>
  <c r="S113" i="8" s="1"/>
  <c r="L114" i="8"/>
  <c r="S114" i="8" s="1" a="1"/>
  <c r="S114" i="8" s="1"/>
  <c r="L115" i="8"/>
  <c r="S115" i="8" s="1" a="1"/>
  <c r="S115" i="8" s="1"/>
  <c r="L116" i="8"/>
  <c r="S116" i="8" s="1" a="1"/>
  <c r="S116" i="8" s="1"/>
  <c r="L117" i="8"/>
  <c r="S117" i="8" s="1" a="1"/>
  <c r="S117" i="8" s="1"/>
  <c r="L118" i="8"/>
  <c r="S118" i="8" s="1" a="1"/>
  <c r="S118" i="8" s="1"/>
  <c r="L119" i="8"/>
  <c r="S119" i="8" s="1" a="1"/>
  <c r="S119" i="8" s="1"/>
  <c r="L120" i="8"/>
  <c r="S120" i="8" s="1" a="1"/>
  <c r="S120" i="8" s="1"/>
  <c r="L121" i="8"/>
  <c r="S121" i="8" s="1" a="1"/>
  <c r="S121" i="8" s="1"/>
  <c r="L122" i="8"/>
  <c r="S122" i="8" s="1" a="1"/>
  <c r="S122" i="8" s="1"/>
  <c r="L123" i="8"/>
  <c r="S123" i="8" s="1" a="1"/>
  <c r="S123" i="8" s="1"/>
  <c r="L124" i="8"/>
  <c r="L125" i="8"/>
  <c r="S125" i="8" s="1" a="1"/>
  <c r="S125" i="8" s="1"/>
  <c r="L126" i="8"/>
  <c r="S126" i="8" s="1" a="1"/>
  <c r="S126" i="8" s="1"/>
  <c r="L127" i="8"/>
  <c r="S127" i="8" s="1" a="1"/>
  <c r="S127" i="8" s="1"/>
  <c r="L128" i="8"/>
  <c r="S128" i="8" s="1" a="1"/>
  <c r="S128" i="8" s="1"/>
  <c r="L129" i="8"/>
  <c r="S129" i="8" s="1" a="1"/>
  <c r="S129" i="8" s="1"/>
  <c r="L130" i="8"/>
  <c r="S130" i="8" s="1" a="1"/>
  <c r="S130" i="8" s="1"/>
  <c r="L131" i="8"/>
  <c r="S131" i="8" s="1" a="1"/>
  <c r="S131" i="8" s="1"/>
  <c r="L132" i="8"/>
  <c r="S132" i="8" s="1" a="1"/>
  <c r="S132" i="8" s="1"/>
  <c r="L133" i="8"/>
  <c r="S133" i="8" s="1" a="1"/>
  <c r="S133" i="8" s="1"/>
  <c r="L134" i="8"/>
  <c r="S134" i="8" s="1" a="1"/>
  <c r="S134" i="8" s="1"/>
  <c r="L135" i="8"/>
  <c r="S135" i="8" s="1" a="1"/>
  <c r="S135" i="8" s="1"/>
  <c r="L136" i="8"/>
  <c r="S136" i="8" s="1" a="1"/>
  <c r="S136" i="8" s="1"/>
  <c r="L137" i="8"/>
  <c r="S137" i="8" s="1" a="1"/>
  <c r="S137" i="8" s="1"/>
  <c r="L138" i="8"/>
  <c r="S138" i="8" s="1" a="1"/>
  <c r="S138" i="8" s="1"/>
  <c r="L139" i="8"/>
  <c r="S139" i="8" s="1" a="1"/>
  <c r="S139" i="8" s="1"/>
  <c r="L140" i="8"/>
  <c r="S140" i="8" s="1" a="1"/>
  <c r="S140" i="8" s="1"/>
  <c r="L141" i="8"/>
  <c r="S141" i="8" s="1" a="1"/>
  <c r="S141" i="8" s="1"/>
  <c r="L142" i="8"/>
  <c r="S142" i="8" s="1" a="1"/>
  <c r="S142" i="8" s="1"/>
  <c r="L143" i="8"/>
  <c r="S143" i="8" s="1" a="1"/>
  <c r="S143" i="8" s="1"/>
  <c r="L144" i="8"/>
  <c r="S144" i="8" s="1" a="1"/>
  <c r="S144" i="8" s="1"/>
  <c r="L145" i="8"/>
  <c r="S145" i="8" s="1" a="1"/>
  <c r="S145" i="8" s="1"/>
  <c r="L146" i="8"/>
  <c r="S146" i="8" s="1" a="1"/>
  <c r="S146" i="8" s="1"/>
  <c r="L147" i="8"/>
  <c r="S147" i="8" s="1" a="1"/>
  <c r="S147" i="8" s="1"/>
  <c r="L148" i="8"/>
  <c r="S148" i="8" s="1" a="1"/>
  <c r="S148" i="8" s="1"/>
  <c r="L149" i="8"/>
  <c r="S149" i="8" s="1" a="1"/>
  <c r="S149" i="8" s="1"/>
  <c r="L150" i="8"/>
  <c r="S150" i="8" s="1" a="1"/>
  <c r="S150" i="8" s="1"/>
  <c r="L151" i="8"/>
  <c r="S151" i="8" s="1" a="1"/>
  <c r="S151" i="8" s="1"/>
  <c r="L152" i="8"/>
  <c r="S152" i="8" s="1" a="1"/>
  <c r="S152" i="8" s="1"/>
  <c r="L153" i="8"/>
  <c r="S153" i="8" s="1" a="1"/>
  <c r="S153" i="8" s="1"/>
  <c r="L154" i="8"/>
  <c r="S154" i="8" s="1" a="1"/>
  <c r="S154" i="8" s="1"/>
  <c r="L155" i="8"/>
  <c r="S155" i="8" s="1" a="1"/>
  <c r="S155" i="8" s="1"/>
  <c r="L156" i="8"/>
  <c r="S156" i="8" s="1" a="1"/>
  <c r="S156" i="8" s="1"/>
  <c r="L157" i="8"/>
  <c r="S157" i="8" s="1" a="1"/>
  <c r="S157" i="8" s="1"/>
  <c r="L158" i="8"/>
  <c r="S158" i="8" s="1" a="1"/>
  <c r="S158" i="8" s="1"/>
  <c r="L159" i="8"/>
  <c r="S159" i="8" s="1" a="1"/>
  <c r="S159" i="8" s="1"/>
  <c r="L160" i="8"/>
  <c r="S160" i="8" s="1" a="1"/>
  <c r="S160" i="8" s="1"/>
  <c r="L161" i="8"/>
  <c r="S161" i="8" s="1" a="1"/>
  <c r="S161" i="8" s="1"/>
  <c r="L162" i="8"/>
  <c r="S162" i="8" s="1" a="1"/>
  <c r="S162" i="8" s="1"/>
  <c r="L163" i="8"/>
  <c r="S163" i="8" s="1" a="1"/>
  <c r="S163" i="8" s="1"/>
  <c r="L164" i="8"/>
  <c r="S164" i="8" s="1" a="1"/>
  <c r="S164" i="8" s="1"/>
  <c r="L165" i="8"/>
  <c r="S165" i="8" s="1" a="1"/>
  <c r="S165" i="8" s="1"/>
  <c r="L166" i="8"/>
  <c r="S166" i="8" s="1" a="1"/>
  <c r="S166" i="8" s="1"/>
  <c r="L167" i="8"/>
  <c r="S167" i="8" s="1" a="1"/>
  <c r="S167" i="8" s="1"/>
  <c r="L168" i="8"/>
  <c r="S168" i="8" s="1" a="1"/>
  <c r="S168" i="8" s="1"/>
  <c r="L169" i="8"/>
  <c r="S169" i="8" s="1" a="1"/>
  <c r="S169" i="8" s="1"/>
  <c r="L170" i="8"/>
  <c r="S170" i="8" s="1" a="1"/>
  <c r="S170" i="8" s="1"/>
  <c r="L171" i="8"/>
  <c r="S171" i="8" s="1" a="1"/>
  <c r="S171" i="8" s="1"/>
  <c r="L172" i="8"/>
  <c r="S172" i="8" s="1" a="1"/>
  <c r="S172" i="8" s="1"/>
  <c r="L173" i="8"/>
  <c r="S173" i="8" s="1" a="1"/>
  <c r="S173" i="8" s="1"/>
  <c r="L174" i="8"/>
  <c r="S174" i="8" s="1" a="1"/>
  <c r="S174" i="8" s="1"/>
  <c r="L175" i="8"/>
  <c r="S175" i="8" s="1" a="1"/>
  <c r="S175" i="8" s="1"/>
  <c r="L176" i="8"/>
  <c r="S176" i="8" s="1" a="1"/>
  <c r="S176" i="8" s="1"/>
  <c r="L177" i="8"/>
  <c r="S177" i="8" s="1" a="1"/>
  <c r="S177" i="8" s="1"/>
  <c r="L178" i="8"/>
  <c r="S178" i="8" s="1" a="1"/>
  <c r="S178" i="8" s="1"/>
  <c r="L179" i="8"/>
  <c r="S179" i="8" s="1" a="1"/>
  <c r="S179" i="8" s="1"/>
  <c r="L180" i="8"/>
  <c r="S180" i="8" s="1" a="1"/>
  <c r="S180" i="8" s="1"/>
  <c r="L181" i="8"/>
  <c r="S181" i="8" s="1" a="1"/>
  <c r="S181" i="8" s="1"/>
  <c r="L182" i="8"/>
  <c r="S182" i="8" s="1" a="1"/>
  <c r="S182" i="8" s="1"/>
  <c r="L183" i="8"/>
  <c r="S183" i="8" s="1" a="1"/>
  <c r="S183" i="8" s="1"/>
  <c r="L184" i="8"/>
  <c r="S184" i="8" s="1" a="1"/>
  <c r="S184" i="8" s="1"/>
  <c r="L185" i="8"/>
  <c r="S185" i="8" s="1" a="1"/>
  <c r="S185" i="8" s="1"/>
  <c r="L186" i="8"/>
  <c r="S186" i="8" s="1" a="1"/>
  <c r="S186" i="8" s="1"/>
  <c r="L187" i="8"/>
  <c r="S187" i="8" s="1" a="1"/>
  <c r="S187" i="8" s="1"/>
  <c r="L188" i="8"/>
  <c r="S188" i="8" s="1" a="1"/>
  <c r="S188" i="8" s="1"/>
  <c r="L189" i="8"/>
  <c r="S189" i="8" s="1" a="1"/>
  <c r="S189" i="8" s="1"/>
  <c r="L190" i="8"/>
  <c r="S190" i="8" s="1" a="1"/>
  <c r="S190" i="8" s="1"/>
  <c r="L191" i="8"/>
  <c r="S191" i="8" s="1" a="1"/>
  <c r="S191" i="8" s="1"/>
  <c r="L192" i="8"/>
  <c r="S192" i="8" s="1" a="1"/>
  <c r="S192" i="8" s="1"/>
  <c r="L193" i="8"/>
  <c r="S193" i="8" s="1" a="1"/>
  <c r="S193" i="8" s="1"/>
  <c r="L194" i="8"/>
  <c r="S194" i="8" s="1" a="1"/>
  <c r="S194" i="8" s="1"/>
  <c r="L195" i="8"/>
  <c r="S195" i="8" s="1" a="1"/>
  <c r="S195" i="8" s="1"/>
  <c r="L196" i="8"/>
  <c r="S196" i="8" s="1" a="1"/>
  <c r="S196" i="8" s="1"/>
  <c r="L197" i="8"/>
  <c r="S197" i="8" s="1" a="1"/>
  <c r="S197" i="8" s="1"/>
  <c r="L198" i="8"/>
  <c r="S198" i="8" s="1" a="1"/>
  <c r="S198" i="8" s="1"/>
  <c r="L199" i="8"/>
  <c r="S199" i="8" s="1" a="1"/>
  <c r="S199" i="8" s="1"/>
  <c r="L200" i="8"/>
  <c r="S200" i="8" s="1" a="1"/>
  <c r="S200" i="8" s="1"/>
  <c r="L201" i="8"/>
  <c r="S201" i="8" s="1" a="1"/>
  <c r="S201" i="8" s="1"/>
  <c r="L202" i="8"/>
  <c r="S202" i="8" s="1" a="1"/>
  <c r="S202" i="8" s="1"/>
  <c r="L203" i="8"/>
  <c r="S203" i="8" s="1" a="1"/>
  <c r="S203" i="8" s="1"/>
  <c r="L204" i="8"/>
  <c r="S204" i="8" s="1" a="1"/>
  <c r="S204" i="8" s="1"/>
  <c r="L205" i="8"/>
  <c r="S205" i="8" s="1" a="1"/>
  <c r="S205" i="8" s="1"/>
  <c r="L206" i="8"/>
  <c r="S206" i="8" s="1" a="1"/>
  <c r="S206" i="8" s="1"/>
  <c r="L207" i="8"/>
  <c r="S207" i="8" s="1" a="1"/>
  <c r="S207" i="8" s="1"/>
  <c r="L208" i="8"/>
  <c r="S208" i="8" s="1" a="1"/>
  <c r="S208" i="8" s="1"/>
  <c r="L209" i="8"/>
  <c r="S209" i="8" s="1" a="1"/>
  <c r="S209" i="8" s="1"/>
  <c r="L210" i="8"/>
  <c r="S210" i="8" s="1" a="1"/>
  <c r="S210" i="8" s="1"/>
  <c r="L211" i="8"/>
  <c r="S211" i="8" s="1" a="1"/>
  <c r="S211" i="8" s="1"/>
  <c r="L212" i="8"/>
  <c r="S212" i="8" s="1" a="1"/>
  <c r="S212" i="8" s="1"/>
  <c r="L213" i="8"/>
  <c r="S213" i="8" s="1" a="1"/>
  <c r="S213" i="8" s="1"/>
  <c r="L214" i="8"/>
  <c r="S214" i="8" s="1" a="1"/>
  <c r="S214" i="8" s="1"/>
  <c r="L215" i="8"/>
  <c r="S215" i="8" s="1" a="1"/>
  <c r="S215" i="8" s="1"/>
  <c r="L216" i="8"/>
  <c r="S216" i="8" s="1" a="1"/>
  <c r="S216" i="8" s="1"/>
  <c r="L217" i="8"/>
  <c r="S217" i="8" s="1" a="1"/>
  <c r="S217" i="8" s="1"/>
  <c r="L218" i="8"/>
  <c r="S218" i="8" s="1" a="1"/>
  <c r="S218" i="8" s="1"/>
  <c r="L219" i="8"/>
  <c r="S219" i="8" s="1" a="1"/>
  <c r="S219" i="8" s="1"/>
  <c r="L220" i="8"/>
  <c r="S220" i="8" s="1" a="1"/>
  <c r="S220" i="8" s="1"/>
  <c r="L221" i="8"/>
  <c r="S221" i="8" s="1" a="1"/>
  <c r="S221" i="8" s="1"/>
  <c r="L222" i="8"/>
  <c r="S222" i="8" s="1" a="1"/>
  <c r="S222" i="8" s="1"/>
  <c r="L223" i="8"/>
  <c r="S223" i="8" s="1" a="1"/>
  <c r="S223" i="8" s="1"/>
  <c r="L224" i="8"/>
  <c r="S224" i="8" s="1" a="1"/>
  <c r="S224" i="8" s="1"/>
  <c r="L225" i="8"/>
  <c r="S225" i="8" s="1" a="1"/>
  <c r="S225" i="8" s="1"/>
  <c r="L226" i="8"/>
  <c r="S226" i="8" s="1" a="1"/>
  <c r="S226" i="8" s="1"/>
  <c r="L227" i="8"/>
  <c r="S227" i="8" s="1" a="1"/>
  <c r="S227" i="8" s="1"/>
  <c r="L228" i="8"/>
  <c r="S228" i="8" s="1" a="1"/>
  <c r="S228" i="8" s="1"/>
  <c r="L229" i="8"/>
  <c r="S229" i="8" s="1" a="1"/>
  <c r="S229" i="8" s="1"/>
  <c r="L230" i="8"/>
  <c r="S230" i="8" s="1" a="1"/>
  <c r="S230" i="8" s="1"/>
  <c r="L231" i="8"/>
  <c r="S231" i="8" s="1" a="1"/>
  <c r="S231" i="8" s="1"/>
  <c r="L232" i="8"/>
  <c r="S232" i="8" s="1" a="1"/>
  <c r="S232" i="8" s="1"/>
  <c r="L233" i="8"/>
  <c r="S233" i="8" s="1" a="1"/>
  <c r="S233" i="8" s="1"/>
  <c r="L234" i="8"/>
  <c r="S234" i="8" s="1" a="1"/>
  <c r="S234" i="8" s="1"/>
  <c r="L235" i="8"/>
  <c r="S235" i="8" s="1" a="1"/>
  <c r="S235" i="8" s="1"/>
  <c r="L236" i="8"/>
  <c r="S236" i="8" s="1" a="1"/>
  <c r="S236" i="8" s="1"/>
  <c r="L237" i="8"/>
  <c r="S237" i="8" s="1" a="1"/>
  <c r="S237" i="8" s="1"/>
  <c r="L238" i="8"/>
  <c r="S238" i="8" s="1" a="1"/>
  <c r="S238" i="8" s="1"/>
  <c r="L239" i="8"/>
  <c r="S239" i="8" s="1" a="1"/>
  <c r="S239" i="8" s="1"/>
  <c r="L240" i="8"/>
  <c r="S240" i="8" s="1" a="1"/>
  <c r="S240" i="8" s="1"/>
  <c r="L241" i="8"/>
  <c r="S241" i="8" s="1" a="1"/>
  <c r="S241" i="8" s="1"/>
  <c r="L242" i="8"/>
  <c r="S242" i="8" s="1" a="1"/>
  <c r="S242" i="8" s="1"/>
  <c r="L243" i="8"/>
  <c r="S243" i="8" s="1" a="1"/>
  <c r="S243" i="8" s="1"/>
  <c r="L244" i="8"/>
  <c r="S244" i="8" s="1" a="1"/>
  <c r="S244" i="8" s="1"/>
  <c r="L245" i="8"/>
  <c r="S245" i="8" s="1" a="1"/>
  <c r="S245" i="8" s="1"/>
  <c r="L246" i="8"/>
  <c r="S246" i="8" s="1" a="1"/>
  <c r="S246" i="8" s="1"/>
  <c r="L247" i="8"/>
  <c r="S247" i="8" s="1" a="1"/>
  <c r="S247" i="8" s="1"/>
  <c r="L248" i="8"/>
  <c r="S248" i="8" s="1" a="1"/>
  <c r="S248" i="8" s="1"/>
  <c r="L249" i="8"/>
  <c r="S249" i="8" s="1" a="1"/>
  <c r="S249" i="8" s="1"/>
  <c r="L250" i="8"/>
  <c r="S250" i="8" s="1" a="1"/>
  <c r="S250" i="8" s="1"/>
  <c r="L251" i="8"/>
  <c r="S251" i="8" s="1" a="1"/>
  <c r="S251" i="8" s="1"/>
  <c r="L252" i="8"/>
  <c r="S252" i="8" s="1" a="1"/>
  <c r="S252" i="8" s="1"/>
  <c r="L253" i="8"/>
  <c r="S253" i="8" s="1" a="1"/>
  <c r="S253" i="8" s="1"/>
  <c r="L254" i="8"/>
  <c r="S254" i="8" s="1" a="1"/>
  <c r="S254" i="8" s="1"/>
  <c r="L255" i="8"/>
  <c r="S255" i="8" s="1" a="1"/>
  <c r="S255" i="8" s="1"/>
  <c r="L256" i="8"/>
  <c r="S256" i="8" s="1" a="1"/>
  <c r="S256" i="8" s="1"/>
  <c r="L257" i="8"/>
  <c r="S257" i="8" s="1" a="1"/>
  <c r="S257" i="8" s="1"/>
  <c r="L258" i="8"/>
  <c r="S258" i="8" s="1" a="1"/>
  <c r="S258" i="8" s="1"/>
  <c r="L259" i="8"/>
  <c r="S259" i="8" s="1" a="1"/>
  <c r="S259" i="8" s="1"/>
  <c r="L260" i="8"/>
  <c r="S260" i="8" s="1" a="1"/>
  <c r="S260" i="8" s="1"/>
  <c r="L261" i="8"/>
  <c r="S261" i="8" s="1" a="1"/>
  <c r="S261" i="8" s="1"/>
  <c r="L262" i="8"/>
  <c r="S262" i="8" s="1" a="1"/>
  <c r="S262" i="8" s="1"/>
  <c r="L263" i="8"/>
  <c r="S263" i="8" s="1" a="1"/>
  <c r="S263" i="8" s="1"/>
  <c r="L264" i="8"/>
  <c r="S264" i="8" s="1" a="1"/>
  <c r="S264" i="8" s="1"/>
  <c r="L265" i="8"/>
  <c r="S265" i="8" s="1" a="1"/>
  <c r="S265" i="8" s="1"/>
  <c r="L266" i="8"/>
  <c r="S266" i="8" s="1" a="1"/>
  <c r="S266" i="8" s="1"/>
  <c r="L267" i="8"/>
  <c r="S267" i="8" s="1" a="1"/>
  <c r="S267" i="8" s="1"/>
  <c r="L268" i="8"/>
  <c r="S268" i="8" s="1" a="1"/>
  <c r="S268" i="8" s="1"/>
  <c r="L269" i="8"/>
  <c r="S269" i="8" s="1" a="1"/>
  <c r="S269" i="8" s="1"/>
  <c r="L270" i="8"/>
  <c r="S270" i="8" s="1" a="1"/>
  <c r="S270" i="8" s="1"/>
  <c r="L271" i="8"/>
  <c r="S271" i="8" s="1" a="1"/>
  <c r="S271" i="8" s="1"/>
  <c r="L272" i="8"/>
  <c r="S272" i="8" s="1" a="1"/>
  <c r="S272" i="8" s="1"/>
  <c r="L273" i="8"/>
  <c r="S273" i="8" s="1" a="1"/>
  <c r="S273" i="8" s="1"/>
  <c r="L274" i="8"/>
  <c r="S274" i="8" s="1" a="1"/>
  <c r="S274" i="8" s="1"/>
  <c r="L275" i="8"/>
  <c r="S275" i="8" s="1" a="1"/>
  <c r="S275" i="8" s="1"/>
  <c r="L276" i="8"/>
  <c r="S276" i="8" s="1" a="1"/>
  <c r="S276" i="8" s="1"/>
  <c r="L277" i="8"/>
  <c r="S277" i="8" s="1" a="1"/>
  <c r="S277" i="8" s="1"/>
  <c r="L278" i="8"/>
  <c r="S278" i="8" s="1" a="1"/>
  <c r="S278" i="8" s="1"/>
  <c r="L279" i="8"/>
  <c r="S279" i="8" s="1" a="1"/>
  <c r="S279" i="8" s="1"/>
  <c r="L280" i="8"/>
  <c r="S280" i="8" s="1" a="1"/>
  <c r="S280" i="8" s="1"/>
  <c r="L281" i="8"/>
  <c r="S281" i="8" s="1" a="1"/>
  <c r="S281" i="8" s="1"/>
  <c r="L282" i="8"/>
  <c r="S282" i="8" s="1" a="1"/>
  <c r="S282" i="8" s="1"/>
  <c r="L283" i="8"/>
  <c r="S283" i="8" s="1" a="1"/>
  <c r="S283" i="8" s="1"/>
  <c r="L284" i="8"/>
  <c r="S284" i="8" s="1" a="1"/>
  <c r="S284" i="8" s="1"/>
  <c r="L285" i="8"/>
  <c r="S285" i="8" s="1" a="1"/>
  <c r="S285" i="8" s="1"/>
  <c r="L286" i="8"/>
  <c r="S286" i="8" s="1" a="1"/>
  <c r="S286" i="8" s="1"/>
  <c r="L287" i="8"/>
  <c r="S287" i="8" s="1" a="1"/>
  <c r="S287" i="8" s="1"/>
  <c r="L288" i="8"/>
  <c r="S288" i="8" s="1" a="1"/>
  <c r="S288" i="8" s="1"/>
  <c r="L289" i="8"/>
  <c r="S289" i="8" s="1" a="1"/>
  <c r="S289" i="8" s="1"/>
  <c r="L290" i="8"/>
  <c r="S290" i="8" s="1" a="1"/>
  <c r="S290" i="8" s="1"/>
  <c r="L291" i="8"/>
  <c r="S291" i="8" s="1" a="1"/>
  <c r="S291" i="8" s="1"/>
  <c r="L292" i="8"/>
  <c r="S292" i="8" s="1" a="1"/>
  <c r="S292" i="8" s="1"/>
  <c r="L293" i="8"/>
  <c r="S293" i="8" s="1" a="1"/>
  <c r="S293" i="8" s="1"/>
  <c r="L294" i="8"/>
  <c r="S294" i="8" s="1" a="1"/>
  <c r="S294" i="8" s="1"/>
  <c r="L295" i="8"/>
  <c r="S295" i="8" s="1" a="1"/>
  <c r="S295" i="8" s="1"/>
  <c r="L296" i="8"/>
  <c r="S296" i="8" s="1" a="1"/>
  <c r="S296" i="8" s="1"/>
  <c r="L297" i="8"/>
  <c r="S297" i="8" s="1" a="1"/>
  <c r="S297" i="8" s="1"/>
  <c r="L298" i="8"/>
  <c r="S298" i="8" s="1" a="1"/>
  <c r="S298" i="8" s="1"/>
  <c r="L299" i="8"/>
  <c r="S299" i="8" s="1" a="1"/>
  <c r="S299" i="8" s="1"/>
  <c r="L300" i="8"/>
  <c r="S300" i="8" s="1" a="1"/>
  <c r="S300" i="8" s="1"/>
  <c r="L301" i="8"/>
  <c r="S301" i="8" s="1" a="1"/>
  <c r="S301" i="8" s="1"/>
  <c r="L302" i="8"/>
  <c r="S302" i="8" s="1" a="1"/>
  <c r="S302" i="8" s="1"/>
  <c r="L303" i="8"/>
  <c r="S303" i="8" s="1" a="1"/>
  <c r="S303" i="8" s="1"/>
  <c r="L304" i="8"/>
  <c r="S304" i="8" s="1" a="1"/>
  <c r="S304" i="8" s="1"/>
  <c r="L305" i="8"/>
  <c r="S305" i="8" s="1" a="1"/>
  <c r="S305" i="8" s="1"/>
  <c r="L306" i="8"/>
  <c r="S306" i="8" s="1" a="1"/>
  <c r="S306" i="8" s="1"/>
  <c r="L307" i="8"/>
  <c r="S307" i="8" s="1" a="1"/>
  <c r="S307" i="8" s="1"/>
  <c r="L308" i="8"/>
  <c r="S308" i="8" s="1" a="1"/>
  <c r="S308" i="8" s="1"/>
  <c r="L309" i="8"/>
  <c r="S309" i="8" s="1" a="1"/>
  <c r="S309" i="8" s="1"/>
  <c r="L310" i="8"/>
  <c r="S310" i="8" s="1" a="1"/>
  <c r="S310" i="8" s="1"/>
  <c r="L311" i="8"/>
  <c r="S311" i="8" s="1" a="1"/>
  <c r="S311" i="8" s="1"/>
  <c r="L312" i="8"/>
  <c r="S312" i="8" s="1" a="1"/>
  <c r="S312" i="8" s="1"/>
  <c r="L313" i="8"/>
  <c r="S313" i="8" s="1" a="1"/>
  <c r="S313" i="8" s="1"/>
  <c r="L314" i="8"/>
  <c r="S314" i="8" s="1" a="1"/>
  <c r="S314" i="8" s="1"/>
  <c r="L315" i="8"/>
  <c r="S315" i="8" s="1" a="1"/>
  <c r="S315" i="8" s="1"/>
  <c r="L316" i="8"/>
  <c r="S316" i="8" s="1" a="1"/>
  <c r="S316" i="8" s="1"/>
  <c r="L317" i="8"/>
  <c r="S317" i="8" s="1" a="1"/>
  <c r="S317" i="8" s="1"/>
  <c r="L318" i="8"/>
  <c r="S318" i="8" s="1" a="1"/>
  <c r="S318" i="8" s="1"/>
  <c r="L319" i="8"/>
  <c r="S319" i="8" s="1" a="1"/>
  <c r="S319" i="8" s="1"/>
  <c r="L320" i="8"/>
  <c r="S320" i="8" s="1" a="1"/>
  <c r="S320" i="8" s="1"/>
  <c r="L321" i="8"/>
  <c r="S321" i="8" s="1" a="1"/>
  <c r="S321" i="8" s="1"/>
  <c r="L322" i="8"/>
  <c r="S322" i="8" s="1" a="1"/>
  <c r="S322" i="8" s="1"/>
  <c r="L323" i="8"/>
  <c r="S323" i="8" s="1" a="1"/>
  <c r="S323" i="8" s="1"/>
  <c r="L324" i="8"/>
  <c r="S324" i="8" s="1" a="1"/>
  <c r="S324" i="8" s="1"/>
  <c r="L325" i="8"/>
  <c r="S325" i="8" s="1" a="1"/>
  <c r="S325" i="8" s="1"/>
  <c r="L326" i="8"/>
  <c r="S326" i="8" s="1" a="1"/>
  <c r="S326" i="8" s="1"/>
  <c r="L327" i="8"/>
  <c r="S327" i="8" s="1" a="1"/>
  <c r="S327" i="8" s="1"/>
  <c r="L328" i="8"/>
  <c r="S328" i="8" s="1" a="1"/>
  <c r="S328" i="8" s="1"/>
  <c r="L329" i="8"/>
  <c r="S329" i="8" s="1" a="1"/>
  <c r="S329" i="8" s="1"/>
  <c r="L330" i="8"/>
  <c r="S330" i="8" s="1" a="1"/>
  <c r="S330" i="8" s="1"/>
  <c r="L331" i="8"/>
  <c r="S331" i="8" s="1" a="1"/>
  <c r="S331" i="8" s="1"/>
  <c r="L332" i="8"/>
  <c r="S332" i="8" s="1" a="1"/>
  <c r="S332" i="8" s="1"/>
  <c r="L333" i="8"/>
  <c r="S333" i="8" s="1" a="1"/>
  <c r="S333" i="8" s="1"/>
  <c r="L334" i="8"/>
  <c r="S334" i="8" s="1" a="1"/>
  <c r="S334" i="8" s="1"/>
  <c r="L335" i="8"/>
  <c r="S335" i="8" s="1" a="1"/>
  <c r="S335" i="8" s="1"/>
  <c r="L336" i="8"/>
  <c r="S336" i="8" s="1" a="1"/>
  <c r="S336" i="8" s="1"/>
  <c r="L337" i="8"/>
  <c r="S337" i="8" s="1" a="1"/>
  <c r="S337" i="8" s="1"/>
  <c r="L338" i="8"/>
  <c r="S338" i="8" s="1" a="1"/>
  <c r="S338" i="8" s="1"/>
  <c r="L339" i="8"/>
  <c r="S339" i="8" s="1" a="1"/>
  <c r="S339" i="8" s="1"/>
  <c r="L340" i="8"/>
  <c r="S340" i="8" s="1" a="1"/>
  <c r="S340" i="8" s="1"/>
  <c r="L341" i="8"/>
  <c r="S341" i="8" s="1" a="1"/>
  <c r="S341" i="8" s="1"/>
  <c r="L342" i="8"/>
  <c r="S342" i="8" s="1" a="1"/>
  <c r="S342" i="8" s="1"/>
  <c r="L343" i="8"/>
  <c r="S343" i="8" s="1" a="1"/>
  <c r="S343" i="8" s="1"/>
  <c r="L344" i="8"/>
  <c r="S344" i="8" s="1" a="1"/>
  <c r="S344" i="8" s="1"/>
  <c r="L345" i="8"/>
  <c r="S345" i="8" s="1" a="1"/>
  <c r="S345" i="8" s="1"/>
  <c r="L346" i="8"/>
  <c r="S346" i="8" s="1" a="1"/>
  <c r="S346" i="8" s="1"/>
  <c r="L347" i="8"/>
  <c r="S347" i="8" s="1" a="1"/>
  <c r="S347" i="8" s="1"/>
  <c r="L348" i="8"/>
  <c r="S348" i="8" s="1" a="1"/>
  <c r="S348" i="8" s="1"/>
  <c r="L349" i="8"/>
  <c r="S349" i="8" s="1" a="1"/>
  <c r="S349" i="8" s="1"/>
  <c r="L350" i="8"/>
  <c r="S350" i="8" s="1" a="1"/>
  <c r="S350" i="8" s="1"/>
  <c r="L351" i="8"/>
  <c r="S351" i="8" s="1" a="1"/>
  <c r="S351" i="8" s="1"/>
  <c r="L352" i="8"/>
  <c r="S352" i="8" s="1" a="1"/>
  <c r="S352" i="8" s="1"/>
  <c r="L353" i="8"/>
  <c r="S353" i="8" s="1" a="1"/>
  <c r="S353" i="8" s="1"/>
  <c r="L354" i="8"/>
  <c r="S354" i="8" s="1" a="1"/>
  <c r="S354" i="8" s="1"/>
  <c r="L355" i="8"/>
  <c r="S355" i="8" s="1" a="1"/>
  <c r="S355" i="8" s="1"/>
  <c r="L356" i="8"/>
  <c r="S356" i="8" s="1" a="1"/>
  <c r="S356" i="8" s="1"/>
  <c r="L357" i="8"/>
  <c r="S357" i="8" s="1" a="1"/>
  <c r="S357" i="8" s="1"/>
  <c r="L358" i="8"/>
  <c r="S358" i="8" s="1" a="1"/>
  <c r="S358" i="8" s="1"/>
  <c r="L359" i="8"/>
  <c r="S359" i="8" s="1" a="1"/>
  <c r="S359" i="8" s="1"/>
  <c r="L360" i="8"/>
  <c r="S360" i="8" s="1" a="1"/>
  <c r="S360" i="8" s="1"/>
  <c r="L361" i="8"/>
  <c r="S361" i="8" s="1" a="1"/>
  <c r="S361" i="8" s="1"/>
  <c r="L362" i="8"/>
  <c r="S362" i="8" s="1" a="1"/>
  <c r="S362" i="8" s="1"/>
  <c r="L363" i="8"/>
  <c r="S363" i="8" s="1" a="1"/>
  <c r="S363" i="8" s="1"/>
  <c r="L364" i="8"/>
  <c r="S364" i="8" s="1" a="1"/>
  <c r="S364" i="8" s="1"/>
  <c r="L365" i="8"/>
  <c r="S365" i="8" s="1" a="1"/>
  <c r="S365" i="8" s="1"/>
  <c r="L366" i="8"/>
  <c r="S366" i="8" s="1" a="1"/>
  <c r="S366" i="8" s="1"/>
  <c r="L367" i="8"/>
  <c r="S367" i="8" s="1" a="1"/>
  <c r="S367" i="8" s="1"/>
  <c r="L368" i="8"/>
  <c r="S368" i="8" s="1" a="1"/>
  <c r="S368" i="8" s="1"/>
  <c r="L369" i="8"/>
  <c r="S369" i="8" s="1" a="1"/>
  <c r="S369" i="8" s="1"/>
  <c r="L370" i="8"/>
  <c r="S370" i="8" s="1" a="1"/>
  <c r="S370" i="8" s="1"/>
  <c r="L371" i="8"/>
  <c r="S371" i="8" s="1" a="1"/>
  <c r="S371" i="8" s="1"/>
  <c r="L372" i="8"/>
  <c r="S372" i="8" s="1" a="1"/>
  <c r="S372" i="8" s="1"/>
  <c r="L373" i="8"/>
  <c r="S373" i="8" s="1" a="1"/>
  <c r="S373" i="8" s="1"/>
  <c r="L374" i="8"/>
  <c r="S374" i="8" s="1" a="1"/>
  <c r="S374" i="8" s="1"/>
  <c r="L375" i="8"/>
  <c r="S375" i="8" s="1" a="1"/>
  <c r="S375" i="8" s="1"/>
  <c r="L376" i="8"/>
  <c r="S376" i="8" s="1" a="1"/>
  <c r="S376" i="8" s="1"/>
  <c r="L377" i="8"/>
  <c r="S377" i="8" s="1" a="1"/>
  <c r="S377" i="8" s="1"/>
  <c r="L378" i="8"/>
  <c r="S378" i="8" s="1" a="1"/>
  <c r="S378" i="8" s="1"/>
  <c r="L379" i="8"/>
  <c r="S379" i="8" s="1" a="1"/>
  <c r="S379" i="8" s="1"/>
  <c r="L380" i="8"/>
  <c r="S380" i="8" s="1" a="1"/>
  <c r="S380" i="8" s="1"/>
  <c r="L381" i="8"/>
  <c r="S381" i="8" s="1" a="1"/>
  <c r="S381" i="8" s="1"/>
  <c r="L382" i="8"/>
  <c r="S382" i="8" s="1" a="1"/>
  <c r="S382" i="8" s="1"/>
  <c r="L383" i="8"/>
  <c r="S383" i="8" s="1" a="1"/>
  <c r="S383" i="8" s="1"/>
  <c r="L384" i="8"/>
  <c r="S384" i="8" s="1" a="1"/>
  <c r="S384" i="8" s="1"/>
  <c r="L385" i="8"/>
  <c r="S385" i="8" s="1" a="1"/>
  <c r="S385" i="8" s="1"/>
  <c r="L386" i="8"/>
  <c r="S386" i="8" s="1" a="1"/>
  <c r="S386" i="8" s="1"/>
  <c r="L387" i="8"/>
  <c r="S387" i="8" s="1" a="1"/>
  <c r="S387" i="8" s="1"/>
  <c r="L388" i="8"/>
  <c r="S388" i="8" s="1" a="1"/>
  <c r="S388" i="8" s="1"/>
  <c r="L389" i="8"/>
  <c r="S389" i="8" s="1" a="1"/>
  <c r="S389" i="8" s="1"/>
  <c r="L390" i="8"/>
  <c r="S390" i="8" s="1" a="1"/>
  <c r="S390" i="8" s="1"/>
  <c r="L391" i="8"/>
  <c r="S391" i="8" s="1" a="1"/>
  <c r="S391" i="8" s="1"/>
  <c r="L392" i="8"/>
  <c r="S392" i="8" s="1" a="1"/>
  <c r="S392" i="8" s="1"/>
  <c r="L393" i="8"/>
  <c r="S393" i="8" s="1" a="1"/>
  <c r="S393" i="8" s="1"/>
  <c r="L394" i="8"/>
  <c r="S394" i="8" s="1" a="1"/>
  <c r="S394" i="8" s="1"/>
  <c r="L395" i="8"/>
  <c r="S395" i="8" s="1" a="1"/>
  <c r="S395" i="8" s="1"/>
  <c r="L396" i="8"/>
  <c r="S396" i="8" s="1" a="1"/>
  <c r="S396" i="8" s="1"/>
  <c r="L397" i="8"/>
  <c r="S397" i="8" s="1" a="1"/>
  <c r="S397" i="8" s="1"/>
  <c r="L398" i="8"/>
  <c r="S398" i="8" s="1" a="1"/>
  <c r="S398" i="8" s="1"/>
  <c r="L399" i="8"/>
  <c r="S399" i="8" s="1" a="1"/>
  <c r="S399" i="8" s="1"/>
  <c r="L400" i="8"/>
  <c r="S400" i="8" s="1" a="1"/>
  <c r="S400" i="8" s="1"/>
  <c r="L401" i="8"/>
  <c r="S401" i="8" s="1" a="1"/>
  <c r="S401" i="8" s="1"/>
  <c r="L402" i="8"/>
  <c r="S402" i="8" s="1" a="1"/>
  <c r="S402" i="8" s="1"/>
  <c r="L3" i="8"/>
  <c r="S3" i="8" s="1" a="1"/>
  <c r="S3" i="8" s="1"/>
  <c r="K4" i="8"/>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3" i="8"/>
  <c r="J4" i="8"/>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3" i="8"/>
  <c r="I4" i="8"/>
  <c r="R4" i="8" s="1" a="1"/>
  <c r="R4" i="8" s="1"/>
  <c r="U4" i="8" s="1" a="1"/>
  <c r="U4" i="8" s="1"/>
  <c r="I5" i="8"/>
  <c r="R5" i="8" s="1" a="1"/>
  <c r="R5" i="8" s="1"/>
  <c r="U5" i="8" s="1" a="1"/>
  <c r="U5" i="8" s="1"/>
  <c r="I6" i="8"/>
  <c r="R6" i="8" s="1" a="1"/>
  <c r="R6" i="8" s="1"/>
  <c r="U6" i="8" s="1" a="1"/>
  <c r="U6" i="8" s="1"/>
  <c r="I7" i="8"/>
  <c r="R7" i="8" s="1" a="1"/>
  <c r="R7" i="8" s="1"/>
  <c r="U7" i="8" s="1" a="1"/>
  <c r="U7" i="8" s="1"/>
  <c r="I8" i="8"/>
  <c r="R8" i="8" s="1" a="1"/>
  <c r="R8" i="8" s="1"/>
  <c r="U8" i="8" s="1" a="1"/>
  <c r="U8" i="8" s="1"/>
  <c r="I9" i="8"/>
  <c r="R9" i="8" s="1" a="1"/>
  <c r="R9" i="8" s="1"/>
  <c r="U9" i="8" s="1" a="1"/>
  <c r="U9" i="8" s="1"/>
  <c r="I10" i="8"/>
  <c r="R10" i="8" s="1" a="1"/>
  <c r="R10" i="8" s="1"/>
  <c r="U10" i="8" s="1" a="1"/>
  <c r="U10" i="8" s="1"/>
  <c r="I11" i="8"/>
  <c r="R11" i="8" s="1" a="1"/>
  <c r="R11" i="8" s="1"/>
  <c r="U11" i="8" s="1" a="1"/>
  <c r="U11" i="8" s="1"/>
  <c r="I12" i="8"/>
  <c r="R12" i="8" s="1" a="1"/>
  <c r="R12" i="8" s="1"/>
  <c r="U12" i="8" s="1" a="1"/>
  <c r="U12" i="8" s="1"/>
  <c r="I13" i="8"/>
  <c r="R13" i="8" s="1" a="1"/>
  <c r="R13" i="8" s="1"/>
  <c r="U13" i="8" s="1" a="1"/>
  <c r="U13" i="8" s="1"/>
  <c r="I14" i="8"/>
  <c r="R14" i="8" s="1" a="1"/>
  <c r="R14" i="8" s="1"/>
  <c r="I15" i="8"/>
  <c r="R15" i="8" s="1" a="1"/>
  <c r="R15" i="8" s="1"/>
  <c r="I16" i="8"/>
  <c r="R16" i="8" s="1" a="1"/>
  <c r="R16" i="8" s="1"/>
  <c r="U16" i="8" s="1" a="1"/>
  <c r="U16" i="8" s="1"/>
  <c r="I17" i="8"/>
  <c r="R17" i="8" s="1" a="1"/>
  <c r="R17" i="8" s="1"/>
  <c r="U17" i="8" s="1" a="1"/>
  <c r="U17" i="8" s="1"/>
  <c r="I18" i="8"/>
  <c r="R18" i="8" s="1" a="1"/>
  <c r="R18" i="8" s="1"/>
  <c r="U18" i="8" s="1" a="1"/>
  <c r="U18" i="8" s="1"/>
  <c r="I19" i="8"/>
  <c r="R19" i="8" s="1" a="1"/>
  <c r="R19" i="8" s="1"/>
  <c r="U19" i="8" s="1" a="1"/>
  <c r="U19" i="8" s="1"/>
  <c r="I20" i="8"/>
  <c r="R20" i="8" s="1" a="1"/>
  <c r="R20" i="8" s="1"/>
  <c r="U20" i="8" s="1" a="1"/>
  <c r="U20" i="8" s="1"/>
  <c r="I21" i="8"/>
  <c r="R21" i="8" s="1" a="1"/>
  <c r="R21" i="8" s="1"/>
  <c r="U21" i="8" s="1" a="1"/>
  <c r="U21" i="8" s="1"/>
  <c r="I22" i="8"/>
  <c r="R22" i="8" s="1" a="1"/>
  <c r="R22" i="8" s="1"/>
  <c r="U22" i="8" s="1" a="1"/>
  <c r="U22" i="8" s="1"/>
  <c r="I23" i="8"/>
  <c r="R23" i="8" s="1" a="1"/>
  <c r="R23" i="8" s="1"/>
  <c r="U23" i="8" s="1" a="1"/>
  <c r="U23" i="8" s="1"/>
  <c r="I24" i="8"/>
  <c r="R24" i="8" s="1" a="1"/>
  <c r="R24" i="8" s="1"/>
  <c r="U24" i="8" s="1" a="1"/>
  <c r="U24" i="8" s="1"/>
  <c r="I25" i="8"/>
  <c r="R25" i="8" s="1" a="1"/>
  <c r="R25" i="8" s="1"/>
  <c r="U25" i="8" s="1" a="1"/>
  <c r="U25" i="8" s="1"/>
  <c r="I26" i="8"/>
  <c r="R26" i="8" s="1" a="1"/>
  <c r="R26" i="8" s="1"/>
  <c r="I27" i="8"/>
  <c r="R27" i="8" s="1" a="1"/>
  <c r="R27" i="8" s="1"/>
  <c r="U27" i="8" s="1" a="1"/>
  <c r="U27" i="8" s="1"/>
  <c r="I28" i="8"/>
  <c r="R28" i="8" s="1" a="1"/>
  <c r="R28" i="8" s="1"/>
  <c r="U28" i="8" s="1" a="1"/>
  <c r="U28" i="8" s="1"/>
  <c r="I29" i="8"/>
  <c r="R29" i="8" s="1" a="1"/>
  <c r="R29" i="8" s="1"/>
  <c r="I30" i="8"/>
  <c r="R30" i="8" s="1" a="1"/>
  <c r="R30" i="8" s="1"/>
  <c r="I31" i="8"/>
  <c r="R31" i="8" s="1" a="1"/>
  <c r="R31" i="8" s="1"/>
  <c r="U31" i="8" s="1" a="1"/>
  <c r="U31" i="8" s="1"/>
  <c r="I32" i="8"/>
  <c r="R32" i="8" s="1" a="1"/>
  <c r="R32" i="8" s="1"/>
  <c r="U32" i="8" s="1" a="1"/>
  <c r="U32" i="8" s="1"/>
  <c r="I33" i="8"/>
  <c r="R33" i="8" s="1" a="1"/>
  <c r="R33" i="8" s="1"/>
  <c r="U33" i="8" s="1" a="1"/>
  <c r="U33" i="8" s="1"/>
  <c r="I34" i="8"/>
  <c r="R34" i="8" s="1" a="1"/>
  <c r="R34" i="8" s="1"/>
  <c r="U34" i="8" s="1" a="1"/>
  <c r="U34" i="8" s="1"/>
  <c r="I35" i="8"/>
  <c r="R35" i="8" s="1" a="1"/>
  <c r="R35" i="8" s="1"/>
  <c r="U35" i="8" s="1" a="1"/>
  <c r="U35" i="8" s="1"/>
  <c r="I36" i="8"/>
  <c r="R36" i="8" s="1" a="1"/>
  <c r="R36" i="8" s="1"/>
  <c r="U36" i="8" s="1" a="1"/>
  <c r="U36" i="8" s="1"/>
  <c r="I37" i="8"/>
  <c r="R37" i="8" s="1" a="1"/>
  <c r="R37" i="8" s="1"/>
  <c r="U37" i="8" s="1" a="1"/>
  <c r="U37" i="8" s="1"/>
  <c r="I38" i="8"/>
  <c r="R38" i="8" s="1" a="1"/>
  <c r="R38" i="8" s="1"/>
  <c r="U38" i="8" s="1" a="1"/>
  <c r="U38" i="8" s="1"/>
  <c r="I39" i="8"/>
  <c r="R39" i="8" s="1" a="1"/>
  <c r="R39" i="8" s="1"/>
  <c r="U39" i="8" s="1" a="1"/>
  <c r="U39" i="8" s="1"/>
  <c r="I40" i="8"/>
  <c r="R40" i="8" s="1" a="1"/>
  <c r="R40" i="8" s="1"/>
  <c r="U40" i="8" s="1" a="1"/>
  <c r="U40" i="8" s="1"/>
  <c r="I41" i="8"/>
  <c r="R41" i="8" s="1" a="1"/>
  <c r="R41" i="8" s="1"/>
  <c r="I42" i="8"/>
  <c r="R42" i="8" s="1" a="1"/>
  <c r="R42" i="8" s="1"/>
  <c r="I43" i="8"/>
  <c r="R43" i="8" s="1" a="1"/>
  <c r="R43" i="8" s="1"/>
  <c r="I44" i="8"/>
  <c r="R44" i="8" s="1" a="1"/>
  <c r="R44" i="8" s="1"/>
  <c r="U44" i="8" s="1" a="1"/>
  <c r="U44" i="8" s="1"/>
  <c r="I45" i="8"/>
  <c r="R45" i="8" s="1" a="1"/>
  <c r="R45" i="8" s="1"/>
  <c r="U45" i="8" s="1" a="1"/>
  <c r="U45" i="8" s="1"/>
  <c r="I46" i="8"/>
  <c r="R46" i="8" s="1" a="1"/>
  <c r="R46" i="8" s="1"/>
  <c r="U46" i="8" s="1" a="1"/>
  <c r="U46" i="8" s="1"/>
  <c r="I47" i="8"/>
  <c r="R47" i="8" s="1" a="1"/>
  <c r="R47" i="8" s="1"/>
  <c r="U47" i="8" s="1" a="1"/>
  <c r="U47" i="8" s="1"/>
  <c r="I48" i="8"/>
  <c r="R48" i="8" s="1" a="1"/>
  <c r="R48" i="8" s="1"/>
  <c r="U48" i="8" s="1" a="1"/>
  <c r="U48" i="8" s="1"/>
  <c r="I49" i="8"/>
  <c r="R49" i="8" s="1" a="1"/>
  <c r="R49" i="8" s="1"/>
  <c r="U49" i="8" s="1" a="1"/>
  <c r="U49" i="8" s="1"/>
  <c r="I50" i="8"/>
  <c r="R50" i="8" s="1" a="1"/>
  <c r="R50" i="8" s="1"/>
  <c r="U50" i="8" s="1" a="1"/>
  <c r="U50" i="8" s="1"/>
  <c r="I51" i="8"/>
  <c r="R51" i="8" s="1" a="1"/>
  <c r="R51" i="8" s="1"/>
  <c r="U51" i="8" s="1" a="1"/>
  <c r="U51" i="8" s="1"/>
  <c r="I52" i="8"/>
  <c r="R52" i="8" s="1" a="1"/>
  <c r="R52" i="8" s="1"/>
  <c r="U52" i="8" s="1" a="1"/>
  <c r="U52" i="8" s="1"/>
  <c r="I53" i="8"/>
  <c r="R53" i="8" s="1" a="1"/>
  <c r="R53" i="8" s="1"/>
  <c r="U53" i="8" s="1" a="1"/>
  <c r="U53" i="8" s="1"/>
  <c r="I54" i="8"/>
  <c r="R54" i="8" s="1" a="1"/>
  <c r="R54" i="8" s="1"/>
  <c r="U54" i="8" s="1" a="1"/>
  <c r="U54" i="8" s="1"/>
  <c r="I55" i="8"/>
  <c r="R55" i="8" s="1" a="1"/>
  <c r="R55" i="8" s="1"/>
  <c r="I56" i="8"/>
  <c r="R56" i="8" s="1" a="1"/>
  <c r="R56" i="8" s="1"/>
  <c r="U56" i="8" s="1" a="1"/>
  <c r="U56" i="8" s="1"/>
  <c r="I57" i="8"/>
  <c r="R57" i="8" s="1" a="1"/>
  <c r="R57" i="8" s="1"/>
  <c r="U57" i="8" s="1" a="1"/>
  <c r="U57" i="8" s="1"/>
  <c r="I58" i="8"/>
  <c r="R58" i="8" s="1" a="1"/>
  <c r="R58" i="8" s="1"/>
  <c r="U58" i="8" s="1" a="1"/>
  <c r="U58" i="8" s="1"/>
  <c r="I59" i="8"/>
  <c r="R59" i="8" s="1" a="1"/>
  <c r="R59" i="8" s="1"/>
  <c r="U59" i="8" s="1" a="1"/>
  <c r="U59" i="8" s="1"/>
  <c r="I60" i="8"/>
  <c r="R60" i="8" s="1" a="1"/>
  <c r="R60" i="8" s="1"/>
  <c r="U60" i="8" s="1" a="1"/>
  <c r="U60" i="8" s="1"/>
  <c r="I61" i="8"/>
  <c r="R61" i="8" s="1" a="1"/>
  <c r="R61" i="8" s="1"/>
  <c r="U61" i="8" s="1" a="1"/>
  <c r="U61" i="8" s="1"/>
  <c r="I62" i="8"/>
  <c r="R62" i="8" s="1" a="1"/>
  <c r="R62" i="8" s="1"/>
  <c r="U62" i="8" s="1" a="1"/>
  <c r="U62" i="8" s="1"/>
  <c r="I63" i="8"/>
  <c r="R63" i="8" s="1" a="1"/>
  <c r="R63" i="8" s="1"/>
  <c r="U63" i="8" s="1" a="1"/>
  <c r="U63" i="8" s="1"/>
  <c r="I64" i="8"/>
  <c r="R64" i="8" s="1" a="1"/>
  <c r="R64" i="8" s="1"/>
  <c r="U64" i="8" s="1" a="1"/>
  <c r="U64" i="8" s="1"/>
  <c r="I65" i="8"/>
  <c r="R65" i="8" s="1" a="1"/>
  <c r="R65" i="8" s="1"/>
  <c r="I66" i="8"/>
  <c r="R66" i="8" s="1" a="1"/>
  <c r="R66" i="8" s="1"/>
  <c r="I67" i="8"/>
  <c r="R67" i="8" s="1" a="1"/>
  <c r="R67" i="8" s="1"/>
  <c r="U67" i="8" s="1" a="1"/>
  <c r="U67" i="8" s="1"/>
  <c r="I68" i="8"/>
  <c r="R68" i="8" s="1" a="1"/>
  <c r="R68" i="8" s="1"/>
  <c r="U68" i="8" s="1" a="1"/>
  <c r="U68" i="8" s="1"/>
  <c r="I69" i="8"/>
  <c r="R69" i="8" s="1" a="1"/>
  <c r="R69" i="8" s="1"/>
  <c r="U69" i="8" s="1" a="1"/>
  <c r="U69" i="8" s="1"/>
  <c r="I70" i="8"/>
  <c r="R70" i="8" s="1" a="1"/>
  <c r="R70" i="8" s="1"/>
  <c r="U70" i="8" s="1" a="1"/>
  <c r="U70" i="8" s="1"/>
  <c r="I71" i="8"/>
  <c r="R71" i="8" s="1" a="1"/>
  <c r="R71" i="8" s="1"/>
  <c r="U71" i="8" s="1" a="1"/>
  <c r="U71" i="8" s="1"/>
  <c r="I72" i="8"/>
  <c r="R72" i="8" s="1" a="1"/>
  <c r="R72" i="8" s="1"/>
  <c r="U72" i="8" s="1" a="1"/>
  <c r="U72" i="8" s="1"/>
  <c r="I73" i="8"/>
  <c r="R73" i="8" s="1" a="1"/>
  <c r="R73" i="8" s="1"/>
  <c r="U73" i="8" s="1" a="1"/>
  <c r="U73" i="8" s="1"/>
  <c r="I74" i="8"/>
  <c r="R74" i="8" s="1" a="1"/>
  <c r="R74" i="8" s="1"/>
  <c r="U74" i="8" s="1" a="1"/>
  <c r="U74" i="8" s="1"/>
  <c r="I75" i="8"/>
  <c r="R75" i="8" s="1" a="1"/>
  <c r="R75" i="8" s="1"/>
  <c r="I76" i="8"/>
  <c r="R76" i="8" s="1" a="1"/>
  <c r="R76" i="8" s="1"/>
  <c r="U76" i="8" s="1" a="1"/>
  <c r="U76" i="8" s="1"/>
  <c r="I77" i="8"/>
  <c r="R77" i="8" s="1" a="1"/>
  <c r="R77" i="8" s="1"/>
  <c r="I78" i="8"/>
  <c r="R78" i="8" s="1" a="1"/>
  <c r="R78" i="8" s="1"/>
  <c r="I79" i="8"/>
  <c r="R79" i="8" s="1" a="1"/>
  <c r="R79" i="8" s="1"/>
  <c r="U79" i="8" s="1" a="1"/>
  <c r="U79" i="8" s="1"/>
  <c r="I80" i="8"/>
  <c r="R80" i="8" s="1" a="1"/>
  <c r="R80" i="8" s="1"/>
  <c r="U80" i="8" s="1" a="1"/>
  <c r="U80" i="8" s="1"/>
  <c r="I81" i="8"/>
  <c r="R81" i="8" s="1" a="1"/>
  <c r="R81" i="8" s="1"/>
  <c r="U81" i="8" s="1" a="1"/>
  <c r="U81" i="8" s="1"/>
  <c r="I82" i="8"/>
  <c r="R82" i="8" s="1" a="1"/>
  <c r="R82" i="8" s="1"/>
  <c r="U82" i="8" s="1" a="1"/>
  <c r="U82" i="8" s="1"/>
  <c r="I83" i="8"/>
  <c r="R83" i="8" s="1" a="1"/>
  <c r="R83" i="8" s="1"/>
  <c r="U83" i="8" s="1" a="1"/>
  <c r="U83" i="8" s="1"/>
  <c r="I84" i="8"/>
  <c r="R84" i="8" s="1" a="1"/>
  <c r="R84" i="8" s="1"/>
  <c r="U84" i="8" s="1" a="1"/>
  <c r="U84" i="8" s="1"/>
  <c r="I85" i="8"/>
  <c r="R85" i="8" s="1" a="1"/>
  <c r="R85" i="8" s="1"/>
  <c r="U85" i="8" s="1" a="1"/>
  <c r="U85" i="8" s="1"/>
  <c r="I86" i="8"/>
  <c r="R86" i="8" s="1" a="1"/>
  <c r="R86" i="8" s="1"/>
  <c r="U86" i="8" s="1" a="1"/>
  <c r="U86" i="8" s="1"/>
  <c r="I87" i="8"/>
  <c r="R87" i="8" s="1" a="1"/>
  <c r="R87" i="8" s="1"/>
  <c r="U87" i="8" s="1" a="1"/>
  <c r="U87" i="8" s="1"/>
  <c r="I88" i="8"/>
  <c r="R88" i="8" s="1" a="1"/>
  <c r="R88" i="8" s="1"/>
  <c r="U88" i="8" s="1" a="1"/>
  <c r="U88" i="8" s="1"/>
  <c r="I89" i="8"/>
  <c r="R89" i="8" s="1" a="1"/>
  <c r="R89" i="8" s="1"/>
  <c r="I90" i="8"/>
  <c r="R90" i="8" s="1" a="1"/>
  <c r="R90" i="8" s="1"/>
  <c r="U90" i="8" s="1" a="1"/>
  <c r="U90" i="8" s="1"/>
  <c r="I91" i="8"/>
  <c r="R91" i="8" s="1" a="1"/>
  <c r="R91" i="8" s="1"/>
  <c r="U91" i="8" s="1" a="1"/>
  <c r="U91" i="8" s="1"/>
  <c r="I92" i="8"/>
  <c r="R92" i="8" s="1" a="1"/>
  <c r="R92" i="8" s="1"/>
  <c r="U92" i="8" s="1" a="1"/>
  <c r="U92" i="8" s="1"/>
  <c r="I93" i="8"/>
  <c r="R93" i="8" s="1" a="1"/>
  <c r="R93" i="8" s="1"/>
  <c r="U93" i="8" s="1" a="1"/>
  <c r="U93" i="8" s="1"/>
  <c r="I94" i="8"/>
  <c r="R94" i="8" s="1" a="1"/>
  <c r="R94" i="8" s="1"/>
  <c r="U94" i="8" s="1" a="1"/>
  <c r="U94" i="8" s="1"/>
  <c r="I95" i="8"/>
  <c r="R95" i="8" s="1" a="1"/>
  <c r="R95" i="8" s="1"/>
  <c r="U95" i="8" s="1" a="1"/>
  <c r="U95" i="8" s="1"/>
  <c r="I96" i="8"/>
  <c r="R96" i="8" s="1" a="1"/>
  <c r="R96" i="8" s="1"/>
  <c r="U96" i="8" s="1" a="1"/>
  <c r="U96" i="8" s="1"/>
  <c r="I97" i="8"/>
  <c r="R97" i="8" s="1" a="1"/>
  <c r="R97" i="8" s="1"/>
  <c r="U97" i="8" s="1" a="1"/>
  <c r="U97" i="8" s="1"/>
  <c r="I98" i="8"/>
  <c r="R98" i="8" s="1" a="1"/>
  <c r="R98" i="8" s="1"/>
  <c r="I99" i="8"/>
  <c r="R99" i="8" s="1" a="1"/>
  <c r="R99" i="8" s="1"/>
  <c r="I100" i="8"/>
  <c r="R100" i="8" s="1" a="1"/>
  <c r="R100" i="8" s="1"/>
  <c r="I101" i="8"/>
  <c r="R101" i="8" s="1" a="1"/>
  <c r="R101" i="8" s="1"/>
  <c r="U101" i="8" s="1" a="1"/>
  <c r="U101" i="8" s="1"/>
  <c r="I102" i="8"/>
  <c r="R102" i="8" s="1" a="1"/>
  <c r="R102" i="8" s="1"/>
  <c r="U102" i="8" s="1" a="1"/>
  <c r="U102" i="8" s="1"/>
  <c r="I103" i="8"/>
  <c r="R103" i="8" s="1" a="1"/>
  <c r="R103" i="8" s="1"/>
  <c r="U103" i="8" s="1" a="1"/>
  <c r="U103" i="8" s="1"/>
  <c r="I104" i="8"/>
  <c r="R104" i="8" s="1" a="1"/>
  <c r="R104" i="8" s="1"/>
  <c r="U104" i="8" s="1" a="1"/>
  <c r="U104" i="8" s="1"/>
  <c r="I105" i="8"/>
  <c r="R105" i="8" s="1" a="1"/>
  <c r="R105" i="8" s="1"/>
  <c r="U105" i="8" s="1" a="1"/>
  <c r="U105" i="8" s="1"/>
  <c r="I106" i="8"/>
  <c r="R106" i="8" s="1" a="1"/>
  <c r="R106" i="8" s="1"/>
  <c r="U106" i="8" s="1" a="1"/>
  <c r="U106" i="8" s="1"/>
  <c r="I107" i="8"/>
  <c r="R107" i="8" s="1" a="1"/>
  <c r="R107" i="8" s="1"/>
  <c r="U107" i="8" s="1" a="1"/>
  <c r="U107" i="8" s="1"/>
  <c r="I108" i="8"/>
  <c r="R108" i="8" s="1" a="1"/>
  <c r="R108" i="8" s="1"/>
  <c r="U108" i="8" s="1" a="1"/>
  <c r="U108" i="8" s="1"/>
  <c r="I109" i="8"/>
  <c r="R109" i="8" s="1" a="1"/>
  <c r="R109" i="8" s="1"/>
  <c r="U109" i="8" s="1" a="1"/>
  <c r="U109" i="8" s="1"/>
  <c r="I110" i="8"/>
  <c r="R110" i="8" s="1" a="1"/>
  <c r="R110" i="8" s="1"/>
  <c r="I111" i="8"/>
  <c r="R111" i="8" s="1" a="1"/>
  <c r="R111" i="8" s="1"/>
  <c r="U111" i="8" s="1" a="1"/>
  <c r="U111" i="8" s="1"/>
  <c r="I112" i="8"/>
  <c r="R112" i="8" s="1" a="1"/>
  <c r="R112" i="8" s="1"/>
  <c r="I113" i="8"/>
  <c r="R113" i="8" s="1" a="1"/>
  <c r="R113" i="8" s="1"/>
  <c r="I114" i="8"/>
  <c r="R114" i="8" s="1" a="1"/>
  <c r="R114" i="8" s="1"/>
  <c r="U114" i="8" s="1" a="1"/>
  <c r="U114" i="8" s="1"/>
  <c r="I115" i="8"/>
  <c r="R115" i="8" s="1" a="1"/>
  <c r="R115" i="8" s="1"/>
  <c r="U115" i="8" s="1" a="1"/>
  <c r="U115" i="8" s="1"/>
  <c r="I116" i="8"/>
  <c r="R116" i="8" s="1" a="1"/>
  <c r="R116" i="8" s="1"/>
  <c r="U116" i="8" s="1" a="1"/>
  <c r="U116" i="8" s="1"/>
  <c r="I117" i="8"/>
  <c r="R117" i="8" s="1" a="1"/>
  <c r="R117" i="8" s="1"/>
  <c r="U117" i="8" s="1" a="1"/>
  <c r="U117" i="8" s="1"/>
  <c r="I118" i="8"/>
  <c r="R118" i="8" s="1" a="1"/>
  <c r="R118" i="8" s="1"/>
  <c r="U118" i="8" s="1" a="1"/>
  <c r="U118" i="8" s="1"/>
  <c r="I119" i="8"/>
  <c r="R119" i="8" s="1" a="1"/>
  <c r="R119" i="8" s="1"/>
  <c r="U119" i="8" s="1" a="1"/>
  <c r="U119" i="8" s="1"/>
  <c r="I120" i="8"/>
  <c r="R120" i="8" s="1" a="1"/>
  <c r="R120" i="8" s="1"/>
  <c r="U120" i="8" s="1" a="1"/>
  <c r="U120" i="8" s="1"/>
  <c r="I121" i="8"/>
  <c r="R121" i="8" s="1" a="1"/>
  <c r="R121" i="8" s="1"/>
  <c r="U121" i="8" s="1" a="1"/>
  <c r="U121" i="8" s="1"/>
  <c r="I122" i="8"/>
  <c r="R122" i="8" s="1" a="1"/>
  <c r="R122" i="8" s="1"/>
  <c r="I123" i="8"/>
  <c r="R123" i="8" s="1" a="1"/>
  <c r="R123" i="8" s="1"/>
  <c r="I124" i="8"/>
  <c r="R124" i="8" s="1" a="1"/>
  <c r="R124" i="8" s="1"/>
  <c r="I125" i="8"/>
  <c r="R125" i="8" s="1" a="1"/>
  <c r="R125" i="8" s="1"/>
  <c r="U125" i="8" s="1" a="1"/>
  <c r="U125" i="8" s="1"/>
  <c r="I126" i="8"/>
  <c r="R126" i="8" s="1" a="1"/>
  <c r="R126" i="8" s="1"/>
  <c r="U126" i="8" s="1" a="1"/>
  <c r="U126" i="8" s="1"/>
  <c r="I127" i="8"/>
  <c r="R127" i="8" s="1" a="1"/>
  <c r="R127" i="8" s="1"/>
  <c r="U127" i="8" s="1" a="1"/>
  <c r="U127" i="8" s="1"/>
  <c r="I128" i="8"/>
  <c r="R128" i="8" s="1" a="1"/>
  <c r="R128" i="8" s="1"/>
  <c r="U128" i="8" s="1" a="1"/>
  <c r="U128" i="8" s="1"/>
  <c r="I129" i="8"/>
  <c r="R129" i="8" s="1" a="1"/>
  <c r="R129" i="8" s="1"/>
  <c r="U129" i="8" s="1" a="1"/>
  <c r="U129" i="8" s="1"/>
  <c r="I130" i="8"/>
  <c r="R130" i="8" s="1" a="1"/>
  <c r="R130" i="8" s="1"/>
  <c r="U130" i="8" s="1" a="1"/>
  <c r="U130" i="8" s="1"/>
  <c r="I131" i="8"/>
  <c r="R131" i="8" s="1" a="1"/>
  <c r="R131" i="8" s="1"/>
  <c r="U131" i="8" s="1" a="1"/>
  <c r="U131" i="8" s="1"/>
  <c r="I132" i="8"/>
  <c r="R132" i="8" s="1" a="1"/>
  <c r="R132" i="8" s="1"/>
  <c r="U132" i="8" s="1" a="1"/>
  <c r="U132" i="8" s="1"/>
  <c r="I133" i="8"/>
  <c r="R133" i="8" s="1" a="1"/>
  <c r="R133" i="8" s="1"/>
  <c r="U133" i="8" s="1" a="1"/>
  <c r="U133" i="8" s="1"/>
  <c r="I134" i="8"/>
  <c r="R134" i="8" s="1" a="1"/>
  <c r="R134" i="8" s="1"/>
  <c r="I135" i="8"/>
  <c r="R135" i="8" s="1" a="1"/>
  <c r="R135" i="8" s="1"/>
  <c r="I136" i="8"/>
  <c r="R136" i="8" s="1" a="1"/>
  <c r="R136" i="8" s="1"/>
  <c r="U136" i="8" s="1" a="1"/>
  <c r="U136" i="8" s="1"/>
  <c r="I137" i="8"/>
  <c r="R137" i="8" s="1" a="1"/>
  <c r="R137" i="8" s="1"/>
  <c r="U137" i="8" s="1" a="1"/>
  <c r="U137" i="8" s="1"/>
  <c r="I138" i="8"/>
  <c r="R138" i="8" s="1" a="1"/>
  <c r="R138" i="8" s="1"/>
  <c r="U138" i="8" s="1" a="1"/>
  <c r="U138" i="8" s="1"/>
  <c r="I139" i="8"/>
  <c r="R139" i="8" s="1" a="1"/>
  <c r="R139" i="8" s="1"/>
  <c r="U139" i="8" s="1" a="1"/>
  <c r="U139" i="8" s="1"/>
  <c r="I140" i="8"/>
  <c r="R140" i="8" s="1" a="1"/>
  <c r="R140" i="8" s="1"/>
  <c r="U140" i="8" s="1" a="1"/>
  <c r="U140" i="8" s="1"/>
  <c r="I141" i="8"/>
  <c r="R141" i="8" s="1" a="1"/>
  <c r="R141" i="8" s="1"/>
  <c r="U141" i="8" s="1" a="1"/>
  <c r="U141" i="8" s="1"/>
  <c r="I142" i="8"/>
  <c r="R142" i="8" s="1" a="1"/>
  <c r="R142" i="8" s="1"/>
  <c r="U142" i="8" s="1" a="1"/>
  <c r="U142" i="8" s="1"/>
  <c r="I143" i="8"/>
  <c r="R143" i="8" s="1" a="1"/>
  <c r="R143" i="8" s="1"/>
  <c r="U143" i="8" s="1" a="1"/>
  <c r="U143" i="8" s="1"/>
  <c r="I144" i="8"/>
  <c r="R144" i="8" s="1" a="1"/>
  <c r="R144" i="8" s="1"/>
  <c r="U144" i="8" s="1" a="1"/>
  <c r="U144" i="8" s="1"/>
  <c r="I145" i="8"/>
  <c r="R145" i="8" s="1" a="1"/>
  <c r="R145" i="8" s="1"/>
  <c r="U145" i="8" s="1" a="1"/>
  <c r="U145" i="8" s="1"/>
  <c r="I146" i="8"/>
  <c r="R146" i="8" s="1" a="1"/>
  <c r="R146" i="8" s="1"/>
  <c r="I147" i="8"/>
  <c r="R147" i="8" s="1" a="1"/>
  <c r="R147" i="8" s="1"/>
  <c r="U147" i="8" s="1" a="1"/>
  <c r="U147" i="8" s="1"/>
  <c r="I148" i="8"/>
  <c r="R148" i="8" s="1" a="1"/>
  <c r="R148" i="8" s="1"/>
  <c r="U148" i="8" s="1" a="1"/>
  <c r="U148" i="8" s="1"/>
  <c r="I149" i="8"/>
  <c r="R149" i="8" s="1" a="1"/>
  <c r="R149" i="8" s="1"/>
  <c r="U149" i="8" s="1" a="1"/>
  <c r="U149" i="8" s="1"/>
  <c r="I150" i="8"/>
  <c r="R150" i="8" s="1" a="1"/>
  <c r="R150" i="8" s="1"/>
  <c r="U150" i="8" s="1" a="1"/>
  <c r="U150" i="8" s="1"/>
  <c r="I151" i="8"/>
  <c r="R151" i="8" s="1" a="1"/>
  <c r="R151" i="8" s="1"/>
  <c r="U151" i="8" s="1" a="1"/>
  <c r="U151" i="8" s="1"/>
  <c r="I152" i="8"/>
  <c r="R152" i="8" s="1" a="1"/>
  <c r="R152" i="8" s="1"/>
  <c r="U152" i="8" s="1" a="1"/>
  <c r="U152" i="8" s="1"/>
  <c r="I153" i="8"/>
  <c r="R153" i="8" s="1" a="1"/>
  <c r="R153" i="8" s="1"/>
  <c r="U153" i="8" s="1" a="1"/>
  <c r="U153" i="8" s="1"/>
  <c r="I154" i="8"/>
  <c r="R154" i="8" s="1" a="1"/>
  <c r="R154" i="8" s="1"/>
  <c r="U154" i="8" s="1" a="1"/>
  <c r="U154" i="8" s="1"/>
  <c r="I155" i="8"/>
  <c r="R155" i="8" s="1" a="1"/>
  <c r="R155" i="8" s="1"/>
  <c r="U155" i="8" s="1" a="1"/>
  <c r="U155" i="8" s="1"/>
  <c r="I156" i="8"/>
  <c r="R156" i="8" s="1" a="1"/>
  <c r="R156" i="8" s="1"/>
  <c r="I157" i="8"/>
  <c r="R157" i="8" s="1" a="1"/>
  <c r="R157" i="8" s="1"/>
  <c r="U157" i="8" s="1" a="1"/>
  <c r="U157" i="8" s="1"/>
  <c r="I158" i="8"/>
  <c r="R158" i="8" s="1" a="1"/>
  <c r="R158" i="8" s="1"/>
  <c r="U158" i="8" s="1" a="1"/>
  <c r="U158" i="8" s="1"/>
  <c r="I159" i="8"/>
  <c r="R159" i="8" s="1" a="1"/>
  <c r="R159" i="8" s="1"/>
  <c r="U159" i="8" s="1" a="1"/>
  <c r="U159" i="8" s="1"/>
  <c r="I160" i="8"/>
  <c r="R160" i="8" s="1" a="1"/>
  <c r="R160" i="8" s="1"/>
  <c r="U160" i="8" s="1" a="1"/>
  <c r="U160" i="8" s="1"/>
  <c r="I161" i="8"/>
  <c r="R161" i="8" s="1" a="1"/>
  <c r="R161" i="8" s="1"/>
  <c r="U161" i="8" s="1" a="1"/>
  <c r="U161" i="8" s="1"/>
  <c r="I162" i="8"/>
  <c r="R162" i="8" s="1" a="1"/>
  <c r="R162" i="8" s="1"/>
  <c r="U162" i="8" s="1" a="1"/>
  <c r="U162" i="8" s="1"/>
  <c r="I163" i="8"/>
  <c r="I164" i="8"/>
  <c r="R164" i="8" s="1" a="1"/>
  <c r="R164" i="8" s="1"/>
  <c r="U164" i="8" s="1" a="1"/>
  <c r="U164" i="8" s="1"/>
  <c r="I165" i="8"/>
  <c r="R165" i="8" s="1" a="1"/>
  <c r="R165" i="8" s="1"/>
  <c r="U165" i="8" s="1" a="1"/>
  <c r="U165" i="8" s="1"/>
  <c r="I166" i="8"/>
  <c r="R166" i="8" s="1" a="1"/>
  <c r="R166" i="8" s="1"/>
  <c r="I167" i="8"/>
  <c r="R167" i="8" s="1" a="1"/>
  <c r="R167" i="8" s="1"/>
  <c r="U167" i="8" s="1" a="1"/>
  <c r="U167" i="8" s="1"/>
  <c r="I168" i="8"/>
  <c r="R168" i="8" s="1" a="1"/>
  <c r="R168" i="8" s="1"/>
  <c r="U168" i="8" s="1" a="1"/>
  <c r="U168" i="8" s="1"/>
  <c r="I169" i="8"/>
  <c r="R169" i="8" s="1" a="1"/>
  <c r="R169" i="8" s="1"/>
  <c r="U169" i="8" s="1" a="1"/>
  <c r="U169" i="8" s="1"/>
  <c r="I170" i="8"/>
  <c r="R170" i="8" s="1" a="1"/>
  <c r="R170" i="8" s="1"/>
  <c r="U170" i="8" s="1" a="1"/>
  <c r="U170" i="8" s="1"/>
  <c r="I171" i="8"/>
  <c r="R171" i="8" s="1" a="1"/>
  <c r="R171" i="8" s="1"/>
  <c r="U171" i="8" s="1" a="1"/>
  <c r="U171" i="8" s="1"/>
  <c r="I172" i="8"/>
  <c r="R172" i="8" s="1" a="1"/>
  <c r="R172" i="8" s="1"/>
  <c r="U172" i="8" s="1" a="1"/>
  <c r="U172" i="8" s="1"/>
  <c r="I173" i="8"/>
  <c r="R173" i="8" s="1" a="1"/>
  <c r="R173" i="8" s="1"/>
  <c r="U173" i="8" s="1" a="1"/>
  <c r="U173" i="8" s="1"/>
  <c r="I174" i="8"/>
  <c r="R174" i="8" s="1" a="1"/>
  <c r="R174" i="8" s="1"/>
  <c r="U174" i="8" s="1" a="1"/>
  <c r="U174" i="8" s="1"/>
  <c r="I175" i="8"/>
  <c r="R175" i="8" s="1" a="1"/>
  <c r="R175" i="8" s="1"/>
  <c r="U175" i="8" s="1" a="1"/>
  <c r="U175" i="8" s="1"/>
  <c r="I176" i="8"/>
  <c r="R176" i="8" s="1" a="1"/>
  <c r="R176" i="8" s="1"/>
  <c r="U176" i="8" s="1" a="1"/>
  <c r="U176" i="8" s="1"/>
  <c r="I177" i="8"/>
  <c r="R177" i="8" s="1" a="1"/>
  <c r="R177" i="8" s="1"/>
  <c r="U177" i="8" s="1" a="1"/>
  <c r="U177" i="8" s="1"/>
  <c r="I178" i="8"/>
  <c r="R178" i="8" s="1" a="1"/>
  <c r="R178" i="8" s="1"/>
  <c r="U178" i="8" s="1" a="1"/>
  <c r="U178" i="8" s="1"/>
  <c r="I179" i="8"/>
  <c r="R179" i="8" s="1" a="1"/>
  <c r="R179" i="8" s="1"/>
  <c r="U179" i="8" s="1" a="1"/>
  <c r="U179" i="8" s="1"/>
  <c r="I180" i="8"/>
  <c r="R180" i="8" s="1" a="1"/>
  <c r="R180" i="8" s="1"/>
  <c r="U180" i="8" s="1" a="1"/>
  <c r="U180" i="8" s="1"/>
  <c r="I181" i="8"/>
  <c r="R181" i="8" s="1" a="1"/>
  <c r="R181" i="8" s="1"/>
  <c r="U181" i="8" s="1" a="1"/>
  <c r="U181" i="8" s="1"/>
  <c r="I182" i="8"/>
  <c r="R182" i="8" s="1" a="1"/>
  <c r="R182" i="8" s="1"/>
  <c r="U182" i="8" s="1" a="1"/>
  <c r="U182" i="8" s="1"/>
  <c r="I183" i="8"/>
  <c r="R183" i="8" s="1" a="1"/>
  <c r="R183" i="8" s="1"/>
  <c r="U183" i="8" s="1" a="1"/>
  <c r="U183" i="8" s="1"/>
  <c r="I184" i="8"/>
  <c r="R184" i="8" s="1" a="1"/>
  <c r="R184" i="8" s="1"/>
  <c r="U184" i="8" s="1" a="1"/>
  <c r="U184" i="8" s="1"/>
  <c r="I185" i="8"/>
  <c r="R185" i="8" s="1" a="1"/>
  <c r="R185" i="8" s="1"/>
  <c r="U185" i="8" s="1" a="1"/>
  <c r="U185" i="8" s="1"/>
  <c r="I186" i="8"/>
  <c r="R186" i="8" s="1" a="1"/>
  <c r="R186" i="8" s="1"/>
  <c r="U186" i="8" s="1" a="1"/>
  <c r="U186" i="8" s="1"/>
  <c r="I187" i="8"/>
  <c r="R187" i="8" s="1" a="1"/>
  <c r="R187" i="8" s="1"/>
  <c r="U187" i="8" s="1" a="1"/>
  <c r="U187" i="8" s="1"/>
  <c r="I188" i="8"/>
  <c r="R188" i="8" s="1" a="1"/>
  <c r="R188" i="8" s="1"/>
  <c r="U188" i="8" s="1" a="1"/>
  <c r="U188" i="8" s="1"/>
  <c r="I189" i="8"/>
  <c r="R189" i="8" s="1" a="1"/>
  <c r="R189" i="8" s="1"/>
  <c r="U189" i="8" s="1" a="1"/>
  <c r="U189" i="8" s="1"/>
  <c r="I190" i="8"/>
  <c r="R190" i="8" s="1" a="1"/>
  <c r="R190" i="8" s="1"/>
  <c r="I191" i="8"/>
  <c r="R191" i="8" s="1" a="1"/>
  <c r="R191" i="8" s="1"/>
  <c r="I192" i="8"/>
  <c r="R192" i="8" s="1" a="1"/>
  <c r="R192" i="8" s="1"/>
  <c r="U192" i="8" s="1" a="1"/>
  <c r="U192" i="8" s="1"/>
  <c r="I193" i="8"/>
  <c r="R193" i="8" s="1" a="1"/>
  <c r="R193" i="8" s="1"/>
  <c r="U193" i="8" s="1" a="1"/>
  <c r="U193" i="8" s="1"/>
  <c r="I194" i="8"/>
  <c r="R194" i="8" s="1" a="1"/>
  <c r="R194" i="8" s="1"/>
  <c r="U194" i="8" s="1" a="1"/>
  <c r="U194" i="8" s="1"/>
  <c r="I195" i="8"/>
  <c r="R195" i="8" s="1" a="1"/>
  <c r="R195" i="8" s="1"/>
  <c r="U195" i="8" s="1" a="1"/>
  <c r="U195" i="8" s="1"/>
  <c r="I196" i="8"/>
  <c r="R196" i="8" s="1" a="1"/>
  <c r="R196" i="8" s="1"/>
  <c r="U196" i="8" s="1" a="1"/>
  <c r="U196" i="8" s="1"/>
  <c r="I197" i="8"/>
  <c r="R197" i="8" s="1" a="1"/>
  <c r="R197" i="8" s="1"/>
  <c r="U197" i="8" s="1" a="1"/>
  <c r="U197" i="8" s="1"/>
  <c r="I198" i="8"/>
  <c r="R198" i="8" s="1" a="1"/>
  <c r="R198" i="8" s="1"/>
  <c r="U198" i="8" s="1" a="1"/>
  <c r="U198" i="8" s="1"/>
  <c r="I199" i="8"/>
  <c r="R199" i="8" s="1" a="1"/>
  <c r="R199" i="8" s="1"/>
  <c r="U199" i="8" s="1" a="1"/>
  <c r="U199" i="8" s="1"/>
  <c r="I200" i="8"/>
  <c r="R200" i="8" s="1" a="1"/>
  <c r="R200" i="8" s="1"/>
  <c r="U200" i="8" s="1" a="1"/>
  <c r="U200" i="8" s="1"/>
  <c r="I201" i="8"/>
  <c r="R201" i="8" s="1" a="1"/>
  <c r="R201" i="8" s="1"/>
  <c r="U201" i="8" s="1" a="1"/>
  <c r="U201" i="8" s="1"/>
  <c r="I202" i="8"/>
  <c r="R202" i="8" s="1" a="1"/>
  <c r="R202" i="8" s="1"/>
  <c r="U202" i="8" s="1" a="1"/>
  <c r="U202" i="8" s="1"/>
  <c r="I203" i="8"/>
  <c r="R203" i="8" s="1" a="1"/>
  <c r="R203" i="8" s="1"/>
  <c r="U203" i="8" s="1" a="1"/>
  <c r="U203" i="8" s="1"/>
  <c r="I204" i="8"/>
  <c r="R204" i="8" s="1" a="1"/>
  <c r="R204" i="8" s="1"/>
  <c r="U204" i="8" s="1" a="1"/>
  <c r="U204" i="8" s="1"/>
  <c r="I205" i="8"/>
  <c r="R205" i="8" s="1" a="1"/>
  <c r="R205" i="8" s="1"/>
  <c r="U205" i="8" s="1" a="1"/>
  <c r="U205" i="8" s="1"/>
  <c r="I206" i="8"/>
  <c r="R206" i="8" s="1" a="1"/>
  <c r="R206" i="8" s="1"/>
  <c r="U206" i="8" s="1" a="1"/>
  <c r="U206" i="8" s="1"/>
  <c r="I207" i="8"/>
  <c r="R207" i="8" s="1" a="1"/>
  <c r="R207" i="8" s="1"/>
  <c r="U207" i="8" s="1" a="1"/>
  <c r="U207" i="8" s="1"/>
  <c r="I208" i="8"/>
  <c r="R208" i="8" s="1" a="1"/>
  <c r="R208" i="8" s="1"/>
  <c r="U208" i="8" s="1" a="1"/>
  <c r="U208" i="8" s="1"/>
  <c r="I209" i="8"/>
  <c r="R209" i="8" s="1" a="1"/>
  <c r="R209" i="8" s="1"/>
  <c r="U209" i="8" s="1" a="1"/>
  <c r="U209" i="8" s="1"/>
  <c r="I210" i="8"/>
  <c r="R210" i="8" s="1" a="1"/>
  <c r="R210" i="8" s="1"/>
  <c r="U210" i="8" s="1" a="1"/>
  <c r="U210" i="8" s="1"/>
  <c r="I211" i="8"/>
  <c r="R211" i="8" s="1" a="1"/>
  <c r="R211" i="8" s="1"/>
  <c r="I212" i="8"/>
  <c r="R212" i="8" s="1" a="1"/>
  <c r="R212" i="8" s="1"/>
  <c r="I213" i="8"/>
  <c r="R213" i="8" s="1" a="1"/>
  <c r="R213" i="8" s="1"/>
  <c r="U213" i="8" s="1" a="1"/>
  <c r="U213" i="8" s="1"/>
  <c r="I214" i="8"/>
  <c r="R214" i="8" s="1" a="1"/>
  <c r="R214" i="8" s="1"/>
  <c r="U214" i="8" s="1" a="1"/>
  <c r="U214" i="8" s="1"/>
  <c r="I215" i="8"/>
  <c r="R215" i="8" s="1" a="1"/>
  <c r="R215" i="8" s="1"/>
  <c r="U215" i="8" s="1" a="1"/>
  <c r="U215" i="8" s="1"/>
  <c r="I216" i="8"/>
  <c r="R216" i="8" s="1" a="1"/>
  <c r="R216" i="8" s="1"/>
  <c r="U216" i="8" s="1" a="1"/>
  <c r="U216" i="8" s="1"/>
  <c r="I217" i="8"/>
  <c r="R217" i="8" s="1" a="1"/>
  <c r="R217" i="8" s="1"/>
  <c r="U217" i="8" s="1" a="1"/>
  <c r="U217" i="8" s="1"/>
  <c r="I218" i="8"/>
  <c r="R218" i="8" s="1" a="1"/>
  <c r="R218" i="8" s="1"/>
  <c r="U218" i="8" s="1" a="1"/>
  <c r="U218" i="8" s="1"/>
  <c r="I219" i="8"/>
  <c r="R219" i="8" s="1" a="1"/>
  <c r="R219" i="8" s="1"/>
  <c r="U219" i="8" s="1" a="1"/>
  <c r="U219" i="8" s="1"/>
  <c r="I220" i="8"/>
  <c r="R220" i="8" s="1" a="1"/>
  <c r="R220" i="8" s="1"/>
  <c r="U220" i="8" s="1" a="1"/>
  <c r="U220" i="8" s="1"/>
  <c r="I221" i="8"/>
  <c r="R221" i="8" s="1" a="1"/>
  <c r="R221" i="8" s="1"/>
  <c r="U221" i="8" s="1" a="1"/>
  <c r="U221" i="8" s="1"/>
  <c r="I222" i="8"/>
  <c r="I223" i="8"/>
  <c r="R223" i="8" s="1" a="1"/>
  <c r="R223" i="8" s="1"/>
  <c r="U223" i="8" s="1" a="1"/>
  <c r="U223" i="8" s="1"/>
  <c r="I224" i="8"/>
  <c r="R224" i="8" s="1" a="1"/>
  <c r="R224" i="8" s="1"/>
  <c r="I225" i="8"/>
  <c r="R225" i="8" s="1" a="1"/>
  <c r="R225" i="8" s="1"/>
  <c r="U225" i="8" s="1" a="1"/>
  <c r="U225" i="8" s="1"/>
  <c r="I226" i="8"/>
  <c r="R226" i="8" s="1" a="1"/>
  <c r="R226" i="8" s="1"/>
  <c r="U226" i="8" s="1" a="1"/>
  <c r="U226" i="8" s="1"/>
  <c r="I227" i="8"/>
  <c r="I228" i="8"/>
  <c r="R228" i="8" s="1" a="1"/>
  <c r="R228" i="8" s="1"/>
  <c r="U228" i="8" s="1" a="1"/>
  <c r="U228" i="8" s="1"/>
  <c r="I229" i="8"/>
  <c r="R229" i="8" s="1" a="1"/>
  <c r="R229" i="8" s="1"/>
  <c r="U229" i="8" s="1" a="1"/>
  <c r="U229" i="8" s="1"/>
  <c r="I230" i="8"/>
  <c r="R230" i="8" s="1" a="1"/>
  <c r="R230" i="8" s="1"/>
  <c r="U230" i="8" s="1" a="1"/>
  <c r="U230" i="8" s="1"/>
  <c r="I231" i="8"/>
  <c r="R231" i="8" s="1" a="1"/>
  <c r="R231" i="8" s="1"/>
  <c r="U231" i="8" s="1" a="1"/>
  <c r="U231" i="8" s="1"/>
  <c r="I232" i="8"/>
  <c r="I233" i="8"/>
  <c r="R233" i="8" s="1" a="1"/>
  <c r="R233" i="8" s="1"/>
  <c r="U233" i="8" s="1" a="1"/>
  <c r="U233" i="8" s="1"/>
  <c r="I234" i="8"/>
  <c r="R234" i="8" s="1" a="1"/>
  <c r="R234" i="8" s="1"/>
  <c r="I235" i="8"/>
  <c r="R235" i="8" s="1" a="1"/>
  <c r="R235" i="8" s="1"/>
  <c r="U235" i="8" s="1" a="1"/>
  <c r="U235" i="8" s="1"/>
  <c r="I236" i="8"/>
  <c r="R236" i="8" s="1" a="1"/>
  <c r="R236" i="8" s="1"/>
  <c r="U236" i="8" s="1" a="1"/>
  <c r="U236" i="8" s="1"/>
  <c r="I237" i="8"/>
  <c r="R237" i="8" s="1" a="1"/>
  <c r="R237" i="8" s="1"/>
  <c r="U237" i="8" s="1" a="1"/>
  <c r="U237" i="8" s="1"/>
  <c r="I238" i="8"/>
  <c r="R238" i="8" s="1" a="1"/>
  <c r="R238" i="8" s="1"/>
  <c r="U238" i="8" s="1" a="1"/>
  <c r="U238" i="8" s="1"/>
  <c r="I239" i="8"/>
  <c r="R239" i="8" s="1" a="1"/>
  <c r="R239" i="8" s="1"/>
  <c r="U239" i="8" s="1" a="1"/>
  <c r="U239" i="8" s="1"/>
  <c r="I240" i="8"/>
  <c r="R240" i="8" s="1" a="1"/>
  <c r="R240" i="8" s="1"/>
  <c r="U240" i="8" s="1" a="1"/>
  <c r="U240" i="8" s="1"/>
  <c r="I241" i="8"/>
  <c r="R241" i="8" s="1" a="1"/>
  <c r="R241" i="8" s="1"/>
  <c r="U241" i="8" s="1" a="1"/>
  <c r="U241" i="8" s="1"/>
  <c r="I242" i="8"/>
  <c r="R242" i="8" s="1" a="1"/>
  <c r="R242" i="8" s="1"/>
  <c r="U242" i="8" s="1" a="1"/>
  <c r="U242" i="8" s="1"/>
  <c r="I243" i="8"/>
  <c r="R243" i="8" s="1" a="1"/>
  <c r="R243" i="8" s="1"/>
  <c r="I244" i="8"/>
  <c r="R244" i="8" s="1" a="1"/>
  <c r="R244" i="8" s="1"/>
  <c r="I245" i="8"/>
  <c r="R245" i="8" s="1" a="1"/>
  <c r="R245" i="8" s="1"/>
  <c r="U245" i="8" s="1" a="1"/>
  <c r="U245" i="8" s="1"/>
  <c r="I246" i="8"/>
  <c r="R246" i="8" s="1" a="1"/>
  <c r="R246" i="8" s="1"/>
  <c r="U246" i="8" s="1" a="1"/>
  <c r="U246" i="8" s="1"/>
  <c r="I247" i="8"/>
  <c r="R247" i="8" s="1" a="1"/>
  <c r="R247" i="8" s="1"/>
  <c r="U247" i="8" s="1" a="1"/>
  <c r="U247" i="8" s="1"/>
  <c r="I248" i="8"/>
  <c r="R248" i="8" s="1" a="1"/>
  <c r="R248" i="8" s="1"/>
  <c r="U248" i="8" s="1" a="1"/>
  <c r="U248" i="8" s="1"/>
  <c r="I249" i="8"/>
  <c r="R249" i="8" s="1" a="1"/>
  <c r="R249" i="8" s="1"/>
  <c r="U249" i="8" s="1" a="1"/>
  <c r="U249" i="8" s="1"/>
  <c r="I250" i="8"/>
  <c r="R250" i="8" s="1" a="1"/>
  <c r="R250" i="8" s="1"/>
  <c r="U250" i="8" s="1" a="1"/>
  <c r="U250" i="8" s="1"/>
  <c r="I251" i="8"/>
  <c r="R251" i="8" s="1" a="1"/>
  <c r="R251" i="8" s="1"/>
  <c r="U251" i="8" s="1" a="1"/>
  <c r="U251" i="8" s="1"/>
  <c r="I252" i="8"/>
  <c r="R252" i="8" s="1" a="1"/>
  <c r="R252" i="8" s="1"/>
  <c r="U252" i="8" s="1" a="1"/>
  <c r="U252" i="8" s="1"/>
  <c r="I253" i="8"/>
  <c r="R253" i="8" s="1" a="1"/>
  <c r="R253" i="8" s="1"/>
  <c r="U253" i="8" s="1" a="1"/>
  <c r="U253" i="8" s="1"/>
  <c r="I254" i="8"/>
  <c r="R254" i="8" s="1" a="1"/>
  <c r="R254" i="8" s="1"/>
  <c r="U254" i="8" s="1" a="1"/>
  <c r="U254" i="8" s="1"/>
  <c r="I255" i="8"/>
  <c r="R255" i="8" s="1" a="1"/>
  <c r="R255" i="8" s="1"/>
  <c r="U255" i="8" s="1" a="1"/>
  <c r="U255" i="8" s="1"/>
  <c r="I256" i="8"/>
  <c r="R256" i="8" s="1" a="1"/>
  <c r="R256" i="8" s="1"/>
  <c r="I257" i="8"/>
  <c r="I258" i="8"/>
  <c r="R258" i="8" s="1" a="1"/>
  <c r="R258" i="8" s="1"/>
  <c r="U258" i="8" s="1" a="1"/>
  <c r="U258" i="8" s="1"/>
  <c r="I259" i="8"/>
  <c r="R259" i="8" s="1" a="1"/>
  <c r="R259" i="8" s="1"/>
  <c r="U259" i="8" s="1" a="1"/>
  <c r="U259" i="8" s="1"/>
  <c r="I260" i="8"/>
  <c r="R260" i="8" s="1" a="1"/>
  <c r="R260" i="8" s="1"/>
  <c r="U260" i="8" s="1" a="1"/>
  <c r="U260" i="8" s="1"/>
  <c r="I261" i="8"/>
  <c r="R261" i="8" s="1" a="1"/>
  <c r="R261" i="8" s="1"/>
  <c r="U261" i="8" s="1" a="1"/>
  <c r="U261" i="8" s="1"/>
  <c r="I262" i="8"/>
  <c r="R262" i="8" s="1" a="1"/>
  <c r="R262" i="8" s="1"/>
  <c r="I263" i="8"/>
  <c r="R263" i="8" s="1" a="1"/>
  <c r="R263" i="8" s="1"/>
  <c r="U263" i="8" s="1" a="1"/>
  <c r="U263" i="8" s="1"/>
  <c r="I264" i="8"/>
  <c r="R264" i="8" s="1" a="1"/>
  <c r="R264" i="8" s="1"/>
  <c r="U264" i="8" s="1" a="1"/>
  <c r="U264" i="8" s="1"/>
  <c r="I265" i="8"/>
  <c r="R265" i="8" s="1" a="1"/>
  <c r="R265" i="8" s="1"/>
  <c r="U265" i="8" s="1" a="1"/>
  <c r="U265" i="8" s="1"/>
  <c r="I266" i="8"/>
  <c r="R266" i="8" s="1" a="1"/>
  <c r="R266" i="8" s="1"/>
  <c r="I267" i="8"/>
  <c r="R267" i="8" s="1" a="1"/>
  <c r="R267" i="8" s="1"/>
  <c r="I268" i="8"/>
  <c r="R268" i="8" s="1" a="1"/>
  <c r="R268" i="8" s="1"/>
  <c r="U268" i="8" s="1" a="1"/>
  <c r="U268" i="8" s="1"/>
  <c r="I269" i="8"/>
  <c r="R269" i="8" s="1" a="1"/>
  <c r="R269" i="8" s="1"/>
  <c r="U269" i="8" s="1" a="1"/>
  <c r="U269" i="8" s="1"/>
  <c r="I270" i="8"/>
  <c r="R270" i="8" s="1" a="1"/>
  <c r="R270" i="8" s="1"/>
  <c r="U270" i="8" s="1" a="1"/>
  <c r="U270" i="8" s="1"/>
  <c r="I271" i="8"/>
  <c r="R271" i="8" s="1" a="1"/>
  <c r="R271" i="8" s="1"/>
  <c r="U271" i="8" s="1" a="1"/>
  <c r="U271" i="8" s="1"/>
  <c r="I272" i="8"/>
  <c r="R272" i="8" s="1" a="1"/>
  <c r="R272" i="8" s="1"/>
  <c r="U272" i="8" s="1" a="1"/>
  <c r="U272" i="8" s="1"/>
  <c r="I273" i="8"/>
  <c r="R273" i="8" s="1" a="1"/>
  <c r="R273" i="8" s="1"/>
  <c r="U273" i="8" s="1" a="1"/>
  <c r="U273" i="8" s="1"/>
  <c r="I274" i="8"/>
  <c r="R274" i="8" s="1" a="1"/>
  <c r="R274" i="8" s="1"/>
  <c r="U274" i="8" s="1" a="1"/>
  <c r="U274" i="8" s="1"/>
  <c r="I275" i="8"/>
  <c r="R275" i="8" s="1" a="1"/>
  <c r="R275" i="8" s="1"/>
  <c r="U275" i="8" s="1" a="1"/>
  <c r="U275" i="8" s="1"/>
  <c r="I276" i="8"/>
  <c r="R276" i="8" s="1" a="1"/>
  <c r="R276" i="8" s="1"/>
  <c r="U276" i="8" s="1" a="1"/>
  <c r="U276" i="8" s="1"/>
  <c r="I277" i="8"/>
  <c r="R277" i="8" s="1" a="1"/>
  <c r="R277" i="8" s="1"/>
  <c r="U277" i="8" s="1" a="1"/>
  <c r="U277" i="8" s="1"/>
  <c r="I278" i="8"/>
  <c r="R278" i="8" s="1" a="1"/>
  <c r="R278" i="8" s="1"/>
  <c r="I279" i="8"/>
  <c r="R279" i="8" s="1" a="1"/>
  <c r="R279" i="8" s="1"/>
  <c r="U279" i="8" s="1" a="1"/>
  <c r="U279" i="8" s="1"/>
  <c r="I280" i="8"/>
  <c r="R280" i="8" s="1" a="1"/>
  <c r="R280" i="8" s="1"/>
  <c r="U280" i="8" s="1" a="1"/>
  <c r="U280" i="8" s="1"/>
  <c r="I281" i="8"/>
  <c r="R281" i="8" s="1" a="1"/>
  <c r="R281" i="8" s="1"/>
  <c r="U281" i="8" s="1" a="1"/>
  <c r="U281" i="8" s="1"/>
  <c r="I282" i="8"/>
  <c r="R282" i="8" s="1" a="1"/>
  <c r="R282" i="8" s="1"/>
  <c r="U282" i="8" s="1" a="1"/>
  <c r="U282" i="8" s="1"/>
  <c r="I283" i="8"/>
  <c r="R283" i="8" s="1" a="1"/>
  <c r="R283" i="8" s="1"/>
  <c r="U283" i="8" s="1" a="1"/>
  <c r="U283" i="8" s="1"/>
  <c r="I284" i="8"/>
  <c r="R284" i="8" s="1" a="1"/>
  <c r="R284" i="8" s="1"/>
  <c r="U284" i="8" s="1" a="1"/>
  <c r="U284" i="8" s="1"/>
  <c r="I285" i="8"/>
  <c r="R285" i="8" s="1" a="1"/>
  <c r="R285" i="8" s="1"/>
  <c r="U285" i="8" s="1" a="1"/>
  <c r="U285" i="8" s="1"/>
  <c r="I286" i="8"/>
  <c r="R286" i="8" s="1" a="1"/>
  <c r="R286" i="8" s="1"/>
  <c r="U286" i="8" s="1" a="1"/>
  <c r="U286" i="8" s="1"/>
  <c r="I287" i="8"/>
  <c r="R287" i="8" s="1" a="1"/>
  <c r="R287" i="8" s="1"/>
  <c r="U287" i="8" s="1" a="1"/>
  <c r="U287" i="8" s="1"/>
  <c r="I288" i="8"/>
  <c r="R288" i="8" s="1" a="1"/>
  <c r="R288" i="8" s="1"/>
  <c r="U288" i="8" s="1" a="1"/>
  <c r="U288" i="8" s="1"/>
  <c r="I289" i="8"/>
  <c r="R289" i="8" s="1" a="1"/>
  <c r="R289" i="8" s="1"/>
  <c r="I290" i="8"/>
  <c r="R290" i="8" s="1" a="1"/>
  <c r="R290" i="8" s="1"/>
  <c r="U290" i="8" s="1" a="1"/>
  <c r="U290" i="8" s="1"/>
  <c r="I291" i="8"/>
  <c r="R291" i="8" s="1" a="1"/>
  <c r="R291" i="8" s="1"/>
  <c r="U291" i="8" s="1" a="1"/>
  <c r="U291" i="8" s="1"/>
  <c r="I292" i="8"/>
  <c r="R292" i="8" s="1" a="1"/>
  <c r="R292" i="8" s="1"/>
  <c r="U292" i="8" s="1" a="1"/>
  <c r="U292" i="8" s="1"/>
  <c r="I293" i="8"/>
  <c r="R293" i="8" s="1" a="1"/>
  <c r="R293" i="8" s="1"/>
  <c r="U293" i="8" s="1" a="1"/>
  <c r="U293" i="8" s="1"/>
  <c r="I294" i="8"/>
  <c r="R294" i="8" s="1" a="1"/>
  <c r="R294" i="8" s="1"/>
  <c r="U294" i="8" s="1" a="1"/>
  <c r="U294" i="8" s="1"/>
  <c r="I295" i="8"/>
  <c r="R295" i="8" s="1" a="1"/>
  <c r="R295" i="8" s="1"/>
  <c r="U295" i="8" s="1" a="1"/>
  <c r="U295" i="8" s="1"/>
  <c r="I296" i="8"/>
  <c r="R296" i="8" s="1" a="1"/>
  <c r="R296" i="8" s="1"/>
  <c r="U296" i="8" s="1" a="1"/>
  <c r="U296" i="8" s="1"/>
  <c r="I297" i="8"/>
  <c r="I298" i="8"/>
  <c r="R298" i="8" s="1" a="1"/>
  <c r="R298" i="8" s="1"/>
  <c r="I299" i="8"/>
  <c r="R299" i="8" s="1" a="1"/>
  <c r="R299" i="8" s="1"/>
  <c r="U299" i="8" s="1" a="1"/>
  <c r="U299" i="8" s="1"/>
  <c r="I300" i="8"/>
  <c r="R300" i="8" s="1" a="1"/>
  <c r="R300" i="8" s="1"/>
  <c r="U300" i="8" s="1" a="1"/>
  <c r="U300" i="8" s="1"/>
  <c r="I301" i="8"/>
  <c r="R301" i="8" s="1" a="1"/>
  <c r="R301" i="8" s="1"/>
  <c r="U301" i="8" s="1" a="1"/>
  <c r="U301" i="8" s="1"/>
  <c r="I302" i="8"/>
  <c r="R302" i="8" s="1" a="1"/>
  <c r="R302" i="8" s="1"/>
  <c r="U302" i="8" s="1" a="1"/>
  <c r="U302" i="8" s="1"/>
  <c r="I303" i="8"/>
  <c r="R303" i="8" s="1" a="1"/>
  <c r="R303" i="8" s="1"/>
  <c r="U303" i="8" s="1" a="1"/>
  <c r="U303" i="8" s="1"/>
  <c r="I304" i="8"/>
  <c r="R304" i="8" s="1" a="1"/>
  <c r="R304" i="8" s="1"/>
  <c r="U304" i="8" s="1" a="1"/>
  <c r="U304" i="8" s="1"/>
  <c r="I305" i="8"/>
  <c r="R305" i="8" s="1" a="1"/>
  <c r="R305" i="8" s="1"/>
  <c r="I306" i="8"/>
  <c r="R306" i="8" s="1" a="1"/>
  <c r="R306" i="8" s="1"/>
  <c r="U306" i="8" s="1" a="1"/>
  <c r="U306" i="8" s="1"/>
  <c r="I307" i="8"/>
  <c r="R307" i="8" s="1" a="1"/>
  <c r="R307" i="8" s="1"/>
  <c r="U307" i="8" s="1" a="1"/>
  <c r="U307" i="8" s="1"/>
  <c r="I308" i="8"/>
  <c r="R308" i="8" s="1" a="1"/>
  <c r="R308" i="8" s="1"/>
  <c r="U308" i="8" s="1" a="1"/>
  <c r="U308" i="8" s="1"/>
  <c r="I309" i="8"/>
  <c r="R309" i="8" s="1" a="1"/>
  <c r="R309" i="8" s="1"/>
  <c r="U309" i="8" s="1" a="1"/>
  <c r="U309" i="8" s="1"/>
  <c r="I310" i="8"/>
  <c r="R310" i="8" s="1" a="1"/>
  <c r="R310" i="8" s="1"/>
  <c r="I311" i="8"/>
  <c r="R311" i="8" s="1" a="1"/>
  <c r="R311" i="8" s="1"/>
  <c r="I312" i="8"/>
  <c r="R312" i="8" s="1" a="1"/>
  <c r="R312" i="8" s="1"/>
  <c r="U312" i="8" s="1" a="1"/>
  <c r="U312" i="8" s="1"/>
  <c r="I313" i="8"/>
  <c r="R313" i="8" s="1" a="1"/>
  <c r="R313" i="8" s="1"/>
  <c r="U313" i="8" s="1" a="1"/>
  <c r="U313" i="8" s="1"/>
  <c r="I314" i="8"/>
  <c r="R314" i="8" s="1" a="1"/>
  <c r="R314" i="8" s="1"/>
  <c r="U314" i="8" s="1" a="1"/>
  <c r="U314" i="8" s="1"/>
  <c r="I315" i="8"/>
  <c r="R315" i="8" s="1" a="1"/>
  <c r="R315" i="8" s="1"/>
  <c r="U315" i="8" s="1" a="1"/>
  <c r="U315" i="8" s="1"/>
  <c r="I316" i="8"/>
  <c r="R316" i="8" s="1" a="1"/>
  <c r="R316" i="8" s="1"/>
  <c r="U316" i="8" s="1" a="1"/>
  <c r="U316" i="8" s="1"/>
  <c r="I317" i="8"/>
  <c r="R317" i="8" s="1" a="1"/>
  <c r="R317" i="8" s="1"/>
  <c r="U317" i="8" s="1" a="1"/>
  <c r="U317" i="8" s="1"/>
  <c r="I318" i="8"/>
  <c r="R318" i="8" s="1" a="1"/>
  <c r="R318" i="8" s="1"/>
  <c r="U318" i="8" s="1" a="1"/>
  <c r="U318" i="8" s="1"/>
  <c r="I319" i="8"/>
  <c r="R319" i="8" s="1" a="1"/>
  <c r="R319" i="8" s="1"/>
  <c r="U319" i="8" s="1" a="1"/>
  <c r="U319" i="8" s="1"/>
  <c r="I320" i="8"/>
  <c r="R320" i="8" s="1" a="1"/>
  <c r="R320" i="8" s="1"/>
  <c r="U320" i="8" s="1" a="1"/>
  <c r="U320" i="8" s="1"/>
  <c r="I321" i="8"/>
  <c r="R321" i="8" s="1" a="1"/>
  <c r="R321" i="8" s="1"/>
  <c r="U321" i="8" s="1" a="1"/>
  <c r="U321" i="8" s="1"/>
  <c r="I322" i="8"/>
  <c r="R322" i="8" s="1" a="1"/>
  <c r="R322" i="8" s="1"/>
  <c r="U322" i="8" s="1" a="1"/>
  <c r="U322" i="8" s="1"/>
  <c r="I323" i="8"/>
  <c r="R323" i="8" s="1" a="1"/>
  <c r="R323" i="8" s="1"/>
  <c r="U323" i="8" s="1" a="1"/>
  <c r="U323" i="8" s="1"/>
  <c r="I324" i="8"/>
  <c r="R324" i="8" s="1" a="1"/>
  <c r="R324" i="8" s="1"/>
  <c r="U324" i="8" s="1" a="1"/>
  <c r="U324" i="8" s="1"/>
  <c r="I325" i="8"/>
  <c r="R325" i="8" s="1" a="1"/>
  <c r="R325" i="8" s="1"/>
  <c r="U325" i="8" s="1" a="1"/>
  <c r="U325" i="8" s="1"/>
  <c r="I326" i="8"/>
  <c r="R326" i="8" s="1" a="1"/>
  <c r="R326" i="8" s="1"/>
  <c r="I327" i="8"/>
  <c r="R327" i="8" s="1" a="1"/>
  <c r="R327" i="8" s="1"/>
  <c r="U327" i="8" s="1" a="1"/>
  <c r="U327" i="8" s="1"/>
  <c r="I328" i="8"/>
  <c r="R328" i="8" s="1" a="1"/>
  <c r="R328" i="8" s="1"/>
  <c r="U328" i="8" s="1" a="1"/>
  <c r="U328" i="8" s="1"/>
  <c r="I329" i="8"/>
  <c r="R329" i="8" s="1" a="1"/>
  <c r="R329" i="8" s="1"/>
  <c r="U329" i="8" s="1" a="1"/>
  <c r="U329" i="8" s="1"/>
  <c r="I330" i="8"/>
  <c r="R330" i="8" s="1" a="1"/>
  <c r="R330" i="8" s="1"/>
  <c r="U330" i="8" s="1" a="1"/>
  <c r="U330" i="8" s="1"/>
  <c r="I331" i="8"/>
  <c r="R331" i="8" s="1" a="1"/>
  <c r="R331" i="8" s="1"/>
  <c r="I332" i="8"/>
  <c r="R332" i="8" s="1" a="1"/>
  <c r="R332" i="8" s="1"/>
  <c r="U332" i="8" s="1" a="1"/>
  <c r="U332" i="8" s="1"/>
  <c r="I333" i="8"/>
  <c r="R333" i="8" s="1" a="1"/>
  <c r="R333" i="8" s="1"/>
  <c r="U333" i="8" s="1" a="1"/>
  <c r="U333" i="8" s="1"/>
  <c r="I334" i="8"/>
  <c r="R334" i="8" s="1" a="1"/>
  <c r="R334" i="8" s="1"/>
  <c r="U334" i="8" s="1" a="1"/>
  <c r="U334" i="8" s="1"/>
  <c r="I335" i="8"/>
  <c r="R335" i="8" s="1" a="1"/>
  <c r="R335" i="8" s="1"/>
  <c r="U335" i="8" s="1" a="1"/>
  <c r="U335" i="8" s="1"/>
  <c r="I336" i="8"/>
  <c r="R336" i="8" s="1" a="1"/>
  <c r="R336" i="8" s="1"/>
  <c r="U336" i="8" s="1" a="1"/>
  <c r="U336" i="8" s="1"/>
  <c r="I337" i="8"/>
  <c r="R337" i="8" s="1" a="1"/>
  <c r="R337" i="8" s="1"/>
  <c r="U337" i="8" s="1" a="1"/>
  <c r="U337" i="8" s="1"/>
  <c r="I338" i="8"/>
  <c r="R338" i="8" s="1" a="1"/>
  <c r="R338" i="8" s="1"/>
  <c r="U338" i="8" s="1" a="1"/>
  <c r="U338" i="8" s="1"/>
  <c r="I339" i="8"/>
  <c r="R339" i="8" s="1" a="1"/>
  <c r="R339" i="8" s="1"/>
  <c r="U339" i="8" s="1" a="1"/>
  <c r="U339" i="8" s="1"/>
  <c r="I340" i="8"/>
  <c r="I341" i="8"/>
  <c r="R341" i="8" s="1" a="1"/>
  <c r="R341" i="8" s="1"/>
  <c r="U341" i="8" s="1" a="1"/>
  <c r="U341" i="8" s="1"/>
  <c r="I342" i="8"/>
  <c r="R342" i="8" s="1" a="1"/>
  <c r="R342" i="8" s="1"/>
  <c r="U342" i="8" s="1" a="1"/>
  <c r="U342" i="8" s="1"/>
  <c r="I343" i="8"/>
  <c r="R343" i="8" s="1" a="1"/>
  <c r="R343" i="8" s="1"/>
  <c r="U343" i="8" s="1" a="1"/>
  <c r="U343" i="8" s="1"/>
  <c r="I344" i="8"/>
  <c r="R344" i="8" s="1" a="1"/>
  <c r="R344" i="8" s="1"/>
  <c r="U344" i="8" s="1" a="1"/>
  <c r="U344" i="8" s="1"/>
  <c r="I345" i="8"/>
  <c r="R345" i="8" s="1" a="1"/>
  <c r="R345" i="8" s="1"/>
  <c r="U345" i="8" s="1" a="1"/>
  <c r="U345" i="8" s="1"/>
  <c r="I346" i="8"/>
  <c r="R346" i="8" s="1" a="1"/>
  <c r="R346" i="8" s="1"/>
  <c r="I347" i="8"/>
  <c r="R347" i="8" s="1" a="1"/>
  <c r="R347" i="8" s="1"/>
  <c r="I348" i="8"/>
  <c r="R348" i="8" s="1" a="1"/>
  <c r="R348" i="8" s="1"/>
  <c r="U348" i="8" s="1" a="1"/>
  <c r="U348" i="8" s="1"/>
  <c r="I349" i="8"/>
  <c r="R349" i="8" s="1" a="1"/>
  <c r="R349" i="8" s="1"/>
  <c r="U349" i="8" s="1" a="1"/>
  <c r="U349" i="8" s="1"/>
  <c r="I350" i="8"/>
  <c r="R350" i="8" s="1" a="1"/>
  <c r="R350" i="8" s="1"/>
  <c r="U350" i="8" s="1" a="1"/>
  <c r="U350" i="8" s="1"/>
  <c r="I351" i="8"/>
  <c r="R351" i="8" s="1" a="1"/>
  <c r="R351" i="8" s="1"/>
  <c r="U351" i="8" s="1" a="1"/>
  <c r="U351" i="8" s="1"/>
  <c r="I352" i="8"/>
  <c r="R352" i="8" s="1" a="1"/>
  <c r="R352" i="8" s="1"/>
  <c r="U352" i="8" s="1" a="1"/>
  <c r="U352" i="8" s="1"/>
  <c r="I353" i="8"/>
  <c r="R353" i="8" s="1" a="1"/>
  <c r="R353" i="8" s="1"/>
  <c r="I354" i="8"/>
  <c r="R354" i="8" s="1" a="1"/>
  <c r="R354" i="8" s="1"/>
  <c r="I355" i="8"/>
  <c r="R355" i="8" s="1" a="1"/>
  <c r="R355" i="8" s="1"/>
  <c r="U355" i="8" s="1" a="1"/>
  <c r="U355" i="8" s="1"/>
  <c r="I356" i="8"/>
  <c r="R356" i="8" s="1" a="1"/>
  <c r="R356" i="8" s="1"/>
  <c r="U356" i="8" s="1" a="1"/>
  <c r="U356" i="8" s="1"/>
  <c r="I357" i="8"/>
  <c r="R357" i="8" s="1" a="1"/>
  <c r="R357" i="8" s="1"/>
  <c r="U357" i="8" s="1" a="1"/>
  <c r="U357" i="8" s="1"/>
  <c r="I358" i="8"/>
  <c r="R358" i="8" s="1" a="1"/>
  <c r="R358" i="8" s="1"/>
  <c r="U358" i="8" s="1" a="1"/>
  <c r="U358" i="8" s="1"/>
  <c r="I359" i="8"/>
  <c r="R359" i="8" s="1" a="1"/>
  <c r="R359" i="8" s="1"/>
  <c r="I360" i="8"/>
  <c r="R360" i="8" s="1" a="1"/>
  <c r="R360" i="8" s="1"/>
  <c r="U360" i="8" s="1" a="1"/>
  <c r="U360" i="8" s="1"/>
  <c r="I361" i="8"/>
  <c r="R361" i="8" s="1" a="1"/>
  <c r="R361" i="8" s="1"/>
  <c r="U361" i="8" s="1" a="1"/>
  <c r="U361" i="8" s="1"/>
  <c r="I362" i="8"/>
  <c r="R362" i="8" s="1" a="1"/>
  <c r="R362" i="8" s="1"/>
  <c r="U362" i="8" s="1" a="1"/>
  <c r="U362" i="8" s="1"/>
  <c r="I363" i="8"/>
  <c r="R363" i="8" s="1" a="1"/>
  <c r="R363" i="8" s="1"/>
  <c r="U363" i="8" s="1" a="1"/>
  <c r="U363" i="8" s="1"/>
  <c r="I364" i="8"/>
  <c r="R364" i="8" s="1" a="1"/>
  <c r="R364" i="8" s="1"/>
  <c r="U364" i="8" s="1" a="1"/>
  <c r="U364" i="8" s="1"/>
  <c r="I365" i="8"/>
  <c r="R365" i="8" s="1" a="1"/>
  <c r="R365" i="8" s="1"/>
  <c r="U365" i="8" s="1" a="1"/>
  <c r="U365" i="8" s="1"/>
  <c r="I366" i="8"/>
  <c r="R366" i="8" s="1" a="1"/>
  <c r="R366" i="8" s="1"/>
  <c r="I367" i="8"/>
  <c r="R367" i="8" s="1" a="1"/>
  <c r="R367" i="8" s="1"/>
  <c r="U367" i="8" s="1" a="1"/>
  <c r="U367" i="8" s="1"/>
  <c r="I368" i="8"/>
  <c r="R368" i="8" s="1" a="1"/>
  <c r="R368" i="8" s="1"/>
  <c r="I369" i="8"/>
  <c r="R369" i="8" s="1" a="1"/>
  <c r="R369" i="8" s="1"/>
  <c r="U369" i="8" s="1" a="1"/>
  <c r="U369" i="8" s="1"/>
  <c r="I370" i="8"/>
  <c r="R370" i="8" s="1" a="1"/>
  <c r="R370" i="8" s="1"/>
  <c r="U370" i="8" s="1" a="1"/>
  <c r="U370" i="8" s="1"/>
  <c r="I371" i="8"/>
  <c r="R371" i="8" s="1" a="1"/>
  <c r="R371" i="8" s="1"/>
  <c r="I372" i="8"/>
  <c r="R372" i="8" s="1" a="1"/>
  <c r="R372" i="8" s="1"/>
  <c r="U372" i="8" s="1" a="1"/>
  <c r="U372" i="8" s="1"/>
  <c r="I373" i="8"/>
  <c r="R373" i="8" s="1" a="1"/>
  <c r="R373" i="8" s="1"/>
  <c r="U373" i="8" s="1" a="1"/>
  <c r="U373" i="8" s="1"/>
  <c r="I374" i="8"/>
  <c r="R374" i="8" s="1" a="1"/>
  <c r="R374" i="8" s="1"/>
  <c r="U374" i="8" s="1" a="1"/>
  <c r="U374" i="8" s="1"/>
  <c r="I375" i="8"/>
  <c r="R375" i="8" s="1" a="1"/>
  <c r="R375" i="8" s="1"/>
  <c r="U375" i="8" s="1" a="1"/>
  <c r="U375" i="8" s="1"/>
  <c r="I376" i="8"/>
  <c r="R376" i="8" s="1" a="1"/>
  <c r="R376" i="8" s="1"/>
  <c r="U376" i="8" s="1" a="1"/>
  <c r="U376" i="8" s="1"/>
  <c r="I377" i="8"/>
  <c r="R377" i="8" s="1" a="1"/>
  <c r="R377" i="8" s="1"/>
  <c r="U377" i="8" s="1" a="1"/>
  <c r="U377" i="8" s="1"/>
  <c r="I378" i="8"/>
  <c r="R378" i="8" s="1" a="1"/>
  <c r="R378" i="8" s="1"/>
  <c r="U378" i="8" s="1" a="1"/>
  <c r="U378" i="8" s="1"/>
  <c r="I379" i="8"/>
  <c r="I380" i="8"/>
  <c r="R380" i="8" s="1" a="1"/>
  <c r="R380" i="8" s="1"/>
  <c r="U380" i="8" s="1" a="1"/>
  <c r="U380" i="8" s="1"/>
  <c r="I381" i="8"/>
  <c r="R381" i="8" s="1" a="1"/>
  <c r="R381" i="8" s="1"/>
  <c r="U381" i="8" s="1" a="1"/>
  <c r="U381" i="8" s="1"/>
  <c r="I382" i="8"/>
  <c r="R382" i="8" s="1" a="1"/>
  <c r="R382" i="8" s="1"/>
  <c r="U382" i="8" s="1" a="1"/>
  <c r="U382" i="8" s="1"/>
  <c r="I383" i="8"/>
  <c r="R383" i="8" s="1" a="1"/>
  <c r="R383" i="8" s="1"/>
  <c r="U383" i="8" s="1" a="1"/>
  <c r="U383" i="8" s="1"/>
  <c r="I384" i="8"/>
  <c r="R384" i="8" s="1" a="1"/>
  <c r="R384" i="8" s="1"/>
  <c r="U384" i="8" s="1" a="1"/>
  <c r="U384" i="8" s="1"/>
  <c r="I385" i="8"/>
  <c r="R385" i="8" s="1" a="1"/>
  <c r="R385" i="8" s="1"/>
  <c r="I386" i="8"/>
  <c r="R386" i="8" s="1" a="1"/>
  <c r="R386" i="8" s="1"/>
  <c r="U386" i="8" s="1" a="1"/>
  <c r="U386" i="8" s="1"/>
  <c r="I387" i="8"/>
  <c r="R387" i="8" s="1" a="1"/>
  <c r="R387" i="8" s="1"/>
  <c r="U387" i="8" s="1" a="1"/>
  <c r="U387" i="8" s="1"/>
  <c r="I388" i="8"/>
  <c r="R388" i="8" s="1" a="1"/>
  <c r="R388" i="8" s="1"/>
  <c r="U388" i="8" s="1" a="1"/>
  <c r="U388" i="8" s="1"/>
  <c r="I389" i="8"/>
  <c r="R389" i="8" s="1" a="1"/>
  <c r="R389" i="8" s="1"/>
  <c r="U389" i="8" s="1" a="1"/>
  <c r="U389" i="8" s="1"/>
  <c r="I390" i="8"/>
  <c r="R390" i="8" s="1" a="1"/>
  <c r="R390" i="8" s="1"/>
  <c r="I391" i="8"/>
  <c r="R391" i="8" s="1" a="1"/>
  <c r="R391" i="8" s="1"/>
  <c r="I392" i="8"/>
  <c r="R392" i="8" s="1" a="1"/>
  <c r="R392" i="8" s="1"/>
  <c r="U392" i="8" s="1" a="1"/>
  <c r="U392" i="8" s="1"/>
  <c r="I393" i="8"/>
  <c r="R393" i="8" s="1" a="1"/>
  <c r="R393" i="8" s="1"/>
  <c r="U393" i="8" s="1" a="1"/>
  <c r="U393" i="8" s="1"/>
  <c r="I394" i="8"/>
  <c r="R394" i="8" s="1" a="1"/>
  <c r="R394" i="8" s="1"/>
  <c r="U394" i="8" s="1" a="1"/>
  <c r="U394" i="8" s="1"/>
  <c r="I395" i="8"/>
  <c r="R395" i="8" s="1" a="1"/>
  <c r="R395" i="8" s="1"/>
  <c r="U395" i="8" s="1" a="1"/>
  <c r="U395" i="8" s="1"/>
  <c r="I396" i="8"/>
  <c r="R396" i="8" s="1" a="1"/>
  <c r="R396" i="8" s="1"/>
  <c r="U396" i="8" s="1" a="1"/>
  <c r="U396" i="8" s="1"/>
  <c r="I397" i="8"/>
  <c r="R397" i="8" s="1" a="1"/>
  <c r="R397" i="8" s="1"/>
  <c r="U397" i="8" s="1" a="1"/>
  <c r="U397" i="8" s="1"/>
  <c r="I398" i="8"/>
  <c r="R398" i="8" s="1" a="1"/>
  <c r="R398" i="8" s="1"/>
  <c r="I399" i="8"/>
  <c r="R399" i="8" s="1" a="1"/>
  <c r="R399" i="8" s="1"/>
  <c r="U399" i="8" s="1" a="1"/>
  <c r="U399" i="8" s="1"/>
  <c r="I400" i="8"/>
  <c r="R400" i="8" s="1" a="1"/>
  <c r="R400" i="8" s="1"/>
  <c r="U400" i="8" s="1" a="1"/>
  <c r="U400" i="8" s="1"/>
  <c r="I401" i="8"/>
  <c r="R401" i="8" s="1" a="1"/>
  <c r="R401" i="8" s="1"/>
  <c r="U401" i="8" s="1" a="1"/>
  <c r="U401" i="8" s="1"/>
  <c r="I402" i="8"/>
  <c r="R402" i="8" s="1" a="1"/>
  <c r="R402" i="8" s="1"/>
  <c r="U402" i="8" s="1" a="1"/>
  <c r="U402" i="8" s="1"/>
  <c r="I3" i="8"/>
  <c r="R3" i="8" s="1" a="1"/>
  <c r="R3" i="8" s="1"/>
  <c r="U3" i="8" s="1" a="1"/>
  <c r="U3" i="8" s="1"/>
  <c r="D9" i="9"/>
  <c r="F9" i="9" s="1"/>
  <c r="D8" i="9"/>
  <c r="F8" i="9" s="1"/>
  <c r="C22" i="27" l="1" a="1"/>
  <c r="C22" i="27" s="1"/>
  <c r="AG78" i="8" a="1"/>
  <c r="AG78" i="8" s="1"/>
  <c r="AH78" i="8" a="1"/>
  <c r="AH78" i="8" s="1"/>
  <c r="AH91" i="8" a="1"/>
  <c r="AH91" i="8" s="1"/>
  <c r="AE175" i="8" a="1"/>
  <c r="AE175" i="8" s="1"/>
  <c r="R297" i="8" a="1"/>
  <c r="R297" i="8" s="1"/>
  <c r="U297" i="8" s="1" a="1"/>
  <c r="U297" i="8" s="1"/>
  <c r="R340" i="8" a="1"/>
  <c r="R340" i="8" s="1"/>
  <c r="R257" i="8" a="1"/>
  <c r="R257" i="8" s="1"/>
  <c r="U257" i="8" s="1" a="1"/>
  <c r="U257" i="8" s="1"/>
  <c r="R379" i="8" a="1"/>
  <c r="R379" i="8" s="1"/>
  <c r="R227" i="8" a="1"/>
  <c r="R227" i="8" s="1"/>
  <c r="U227" i="8" s="1" a="1"/>
  <c r="U227" i="8" s="1"/>
  <c r="R163" i="8" a="1"/>
  <c r="R163" i="8" s="1"/>
  <c r="AF313" i="8" a="1"/>
  <c r="AF313" i="8" s="1"/>
  <c r="AH313" i="8" s="1" a="1"/>
  <c r="AH313" i="8" s="1"/>
  <c r="AF198" i="8" a="1"/>
  <c r="AF198" i="8" s="1"/>
  <c r="AH198" i="8" s="1" a="1"/>
  <c r="AH198" i="8" s="1"/>
  <c r="AF138" i="8" a="1"/>
  <c r="AF138" i="8" s="1"/>
  <c r="AH138" i="8" s="1" a="1"/>
  <c r="AH138" i="8" s="1"/>
  <c r="AH175" i="8" a="1"/>
  <c r="AH175" i="8" s="1"/>
  <c r="AH312" i="8" a="1"/>
  <c r="AH312" i="8" s="1"/>
  <c r="AH80" i="8" a="1"/>
  <c r="AH80" i="8" s="1"/>
  <c r="AH361" i="8" a="1"/>
  <c r="AH361" i="8" s="1"/>
  <c r="AH297" i="8" a="1"/>
  <c r="AH297" i="8" s="1"/>
  <c r="AH241" i="8" a="1"/>
  <c r="AH241" i="8" s="1"/>
  <c r="AH169" i="8" a="1"/>
  <c r="AH169" i="8" s="1"/>
  <c r="AH81" i="8" a="1"/>
  <c r="AH81" i="8" s="1"/>
  <c r="AH96" i="8" a="1"/>
  <c r="AH96" i="8" s="1"/>
  <c r="AH383" i="8" a="1"/>
  <c r="AH383" i="8" s="1"/>
  <c r="AH247" i="8" a="1"/>
  <c r="AH247" i="8" s="1"/>
  <c r="AH215" i="8" a="1"/>
  <c r="AH215" i="8" s="1"/>
  <c r="AH183" i="8" a="1"/>
  <c r="AH183" i="8" s="1"/>
  <c r="AH167" i="8" a="1"/>
  <c r="AH167" i="8" s="1"/>
  <c r="AH79" i="8" a="1"/>
  <c r="AH79" i="8" s="1"/>
  <c r="AH398" i="8" a="1"/>
  <c r="AH398" i="8" s="1"/>
  <c r="AH382" i="8" a="1"/>
  <c r="AH382" i="8" s="1"/>
  <c r="AH350" i="8" a="1"/>
  <c r="AH350" i="8" s="1"/>
  <c r="AH334" i="8" a="1"/>
  <c r="AH334" i="8" s="1"/>
  <c r="AH270" i="8" a="1"/>
  <c r="AH270" i="8" s="1"/>
  <c r="AH254" i="8" a="1"/>
  <c r="AH254" i="8" s="1"/>
  <c r="AH182" i="8" a="1"/>
  <c r="AH182" i="8" s="1"/>
  <c r="AH166" i="8" a="1"/>
  <c r="AH166" i="8" s="1"/>
  <c r="AH94" i="8" a="1"/>
  <c r="AH94" i="8" s="1"/>
  <c r="AH328" i="8" a="1"/>
  <c r="AH328" i="8" s="1"/>
  <c r="AH293" i="8" a="1"/>
  <c r="AH293" i="8" s="1"/>
  <c r="AH285" i="8" a="1"/>
  <c r="AH285" i="8" s="1"/>
  <c r="AH269" i="8" a="1"/>
  <c r="AH269" i="8" s="1"/>
  <c r="AH392" i="8" a="1"/>
  <c r="AH392" i="8" s="1"/>
  <c r="AH372" i="8" a="1"/>
  <c r="AH372" i="8" s="1"/>
  <c r="AH340" i="8" a="1"/>
  <c r="AH340" i="8" s="1"/>
  <c r="AH292" i="8" a="1"/>
  <c r="AH292" i="8" s="1"/>
  <c r="AH124" i="8" a="1"/>
  <c r="AH124" i="8" s="1"/>
  <c r="AH64" i="8" a="1"/>
  <c r="AH64" i="8" s="1"/>
  <c r="AH171" i="8" a="1"/>
  <c r="AH171" i="8" s="1"/>
  <c r="AH336" i="8" a="1"/>
  <c r="AH336" i="8" s="1"/>
  <c r="AH139" i="8" a="1"/>
  <c r="AH139" i="8" s="1"/>
  <c r="AH395" i="8" a="1"/>
  <c r="AH395" i="8" s="1"/>
  <c r="AH314" i="8" a="1"/>
  <c r="AH314" i="8" s="1"/>
  <c r="AH47" i="8" a="1"/>
  <c r="AH47" i="8" s="1"/>
  <c r="AH258" i="8" a="1"/>
  <c r="AH258" i="8" s="1"/>
  <c r="AH34" i="8" a="1"/>
  <c r="AH34" i="8" s="1"/>
  <c r="AH211" i="8" a="1"/>
  <c r="AH211" i="8" s="1"/>
  <c r="AH154" i="8" a="1"/>
  <c r="AH154" i="8" s="1"/>
  <c r="AH117" i="8" a="1"/>
  <c r="AH117" i="8" s="1"/>
  <c r="AH339" i="8" a="1"/>
  <c r="AH339" i="8" s="1"/>
  <c r="AH67" i="8" a="1"/>
  <c r="AH67" i="8" s="1"/>
  <c r="AH24" i="8" a="1"/>
  <c r="AH24" i="8" s="1"/>
  <c r="R222" i="8" a="1"/>
  <c r="R222" i="8" s="1"/>
  <c r="U222" i="8" s="1" a="1"/>
  <c r="U222" i="8" s="1"/>
  <c r="S124" i="8" a="1"/>
  <c r="S124" i="8" s="1"/>
  <c r="I15" i="14" s="1"/>
  <c r="T262" i="8" a="1"/>
  <c r="T262" i="8" s="1"/>
  <c r="U262" i="8" s="1" a="1"/>
  <c r="U262" i="8" s="1"/>
  <c r="R232" i="8" a="1"/>
  <c r="R232" i="8" s="1"/>
  <c r="U232" i="8" s="1" a="1"/>
  <c r="U232" i="8" s="1"/>
  <c r="U298" i="8" a="1"/>
  <c r="U298" i="8" s="1"/>
  <c r="U113" i="8" a="1"/>
  <c r="U113" i="8" s="1"/>
  <c r="U163" i="8" a="1"/>
  <c r="U163" i="8" s="1"/>
  <c r="U310" i="8" a="1"/>
  <c r="U310" i="8" s="1"/>
  <c r="U135" i="8" a="1"/>
  <c r="U135" i="8" s="1"/>
  <c r="U371" i="8" a="1"/>
  <c r="U371" i="8" s="1"/>
  <c r="U331" i="8" a="1"/>
  <c r="U331" i="8" s="1"/>
  <c r="U267" i="8" a="1"/>
  <c r="U267" i="8" s="1"/>
  <c r="U243" i="8" a="1"/>
  <c r="U243" i="8" s="1"/>
  <c r="U211" i="8" a="1"/>
  <c r="U211" i="8" s="1"/>
  <c r="U123" i="8" a="1"/>
  <c r="U123" i="8" s="1"/>
  <c r="U212" i="8" a="1"/>
  <c r="U212" i="8" s="1"/>
  <c r="U266" i="8" a="1"/>
  <c r="U266" i="8" s="1"/>
  <c r="U66" i="8" a="1"/>
  <c r="U66" i="8" s="1"/>
  <c r="U244" i="8" a="1"/>
  <c r="U244" i="8" s="1"/>
  <c r="U354" i="8" a="1"/>
  <c r="U354" i="8" s="1"/>
  <c r="U289" i="8" a="1"/>
  <c r="U289" i="8" s="1"/>
  <c r="U390" i="8" a="1"/>
  <c r="U390" i="8" s="1"/>
  <c r="U368" i="8" a="1"/>
  <c r="U368" i="8" s="1"/>
  <c r="U398" i="8" a="1"/>
  <c r="U398" i="8" s="1"/>
  <c r="U191" i="8" a="1"/>
  <c r="U191" i="8" s="1"/>
  <c r="U385" i="8" a="1"/>
  <c r="U385" i="8" s="1"/>
  <c r="U340" i="8" a="1"/>
  <c r="U340" i="8" s="1"/>
  <c r="U305" i="8" a="1"/>
  <c r="U305" i="8" s="1"/>
  <c r="U234" i="8" a="1"/>
  <c r="U234" i="8" s="1"/>
  <c r="U311" i="8" a="1"/>
  <c r="U311" i="8" s="1"/>
  <c r="U75" i="8" a="1"/>
  <c r="U75" i="8" s="1"/>
  <c r="U43" i="8" a="1"/>
  <c r="U43" i="8" s="1"/>
  <c r="U77" i="8" a="1"/>
  <c r="U77" i="8" s="1"/>
  <c r="U379" i="8" a="1"/>
  <c r="U379" i="8" s="1"/>
  <c r="U347" i="8" a="1"/>
  <c r="U347" i="8" s="1"/>
  <c r="U78" i="8" a="1"/>
  <c r="U78" i="8" s="1"/>
  <c r="U146" i="8" a="1"/>
  <c r="U146" i="8" s="1"/>
  <c r="U122" i="8" a="1"/>
  <c r="U122" i="8" s="1"/>
  <c r="U98" i="8" a="1"/>
  <c r="U98" i="8" s="1"/>
  <c r="U42" i="8" a="1"/>
  <c r="U42" i="8" s="1"/>
  <c r="U26" i="8" a="1"/>
  <c r="U26" i="8" s="1"/>
  <c r="U391" i="8" a="1"/>
  <c r="U391" i="8" s="1"/>
  <c r="U89" i="8" a="1"/>
  <c r="U89" i="8" s="1"/>
  <c r="U65" i="8" a="1"/>
  <c r="U65" i="8" s="1"/>
  <c r="U41" i="8" a="1"/>
  <c r="U41" i="8" s="1"/>
  <c r="U29" i="8" a="1"/>
  <c r="U29" i="8" s="1"/>
  <c r="U366" i="8" a="1"/>
  <c r="U366" i="8" s="1"/>
  <c r="U326" i="8" a="1"/>
  <c r="U326" i="8" s="1"/>
  <c r="U278" i="8" a="1"/>
  <c r="U278" i="8" s="1"/>
  <c r="U99" i="8" a="1"/>
  <c r="U99" i="8" s="1"/>
  <c r="U346" i="8" a="1"/>
  <c r="U346" i="8" s="1"/>
  <c r="U190" i="8" a="1"/>
  <c r="U190" i="8" s="1"/>
  <c r="U256" i="8" a="1"/>
  <c r="U256" i="8" s="1"/>
  <c r="U224" i="8" a="1"/>
  <c r="U224" i="8" s="1"/>
  <c r="U112" i="8" a="1"/>
  <c r="U112" i="8" s="1"/>
  <c r="U55" i="8" a="1"/>
  <c r="U55" i="8" s="1"/>
  <c r="U353" i="8" a="1"/>
  <c r="U353" i="8" s="1"/>
  <c r="U156" i="8" a="1"/>
  <c r="U156" i="8" s="1"/>
  <c r="U100" i="8" a="1"/>
  <c r="U100" i="8" s="1"/>
  <c r="U359" i="8" a="1"/>
  <c r="U359" i="8" s="1"/>
  <c r="U166" i="8" a="1"/>
  <c r="U166" i="8" s="1"/>
  <c r="U134" i="8" a="1"/>
  <c r="U134" i="8" s="1"/>
  <c r="U110" i="8" a="1"/>
  <c r="U110" i="8" s="1"/>
  <c r="U30" i="8" a="1"/>
  <c r="U30" i="8" s="1"/>
  <c r="U15" i="8" a="1"/>
  <c r="U15" i="8" s="1"/>
  <c r="AH16" i="8" a="1"/>
  <c r="AH16" i="8" s="1"/>
  <c r="U14" i="8" a="1"/>
  <c r="U14" i="8" s="1"/>
  <c r="AH11" i="8" a="1"/>
  <c r="AH11" i="8" s="1"/>
  <c r="AH4" i="8" a="1"/>
  <c r="AH4" i="8" s="1"/>
  <c r="I35" i="14"/>
  <c r="I34" i="14"/>
  <c r="I33" i="14"/>
  <c r="I31" i="14"/>
  <c r="I30" i="14"/>
  <c r="I29" i="14"/>
  <c r="I28" i="14"/>
  <c r="I27" i="14"/>
  <c r="I25" i="14"/>
  <c r="I24" i="14"/>
  <c r="I16" i="14"/>
  <c r="I14" i="14"/>
  <c r="I12" i="14"/>
  <c r="I9" i="14"/>
  <c r="I8" i="14"/>
  <c r="C35" i="14"/>
  <c r="F35" i="14" s="1"/>
  <c r="K35" i="14" s="1"/>
  <c r="C34" i="14"/>
  <c r="D34" i="14" s="1"/>
  <c r="C33" i="14"/>
  <c r="F33" i="14" s="1"/>
  <c r="K33" i="14" s="1"/>
  <c r="C31" i="14"/>
  <c r="F31" i="14" s="1"/>
  <c r="K31" i="14" s="1"/>
  <c r="C30" i="14"/>
  <c r="F30" i="14" s="1"/>
  <c r="K30" i="14" s="1"/>
  <c r="C29" i="14"/>
  <c r="F29" i="14" s="1"/>
  <c r="K29" i="14" s="1"/>
  <c r="C28" i="14"/>
  <c r="D28" i="14" s="1"/>
  <c r="C27" i="14"/>
  <c r="D27" i="14" s="1"/>
  <c r="C25" i="14"/>
  <c r="F25" i="14" s="1"/>
  <c r="K25" i="14" s="1"/>
  <c r="C24" i="14"/>
  <c r="C16" i="14"/>
  <c r="F16" i="14" s="1"/>
  <c r="C15" i="14"/>
  <c r="F15" i="14" s="1"/>
  <c r="C14" i="14"/>
  <c r="F14" i="14" s="1"/>
  <c r="C12" i="14"/>
  <c r="F12" i="14" s="1"/>
  <c r="C11" i="14"/>
  <c r="F11" i="14" s="1"/>
  <c r="C10" i="14"/>
  <c r="F10" i="14" s="1"/>
  <c r="C9" i="14"/>
  <c r="F9" i="14" s="1"/>
  <c r="C8" i="14"/>
  <c r="F8" i="14" s="1"/>
  <c r="C6" i="14"/>
  <c r="F6" i="14" s="1"/>
  <c r="C5" i="14"/>
  <c r="I11" i="14" l="1"/>
  <c r="U124" i="8" a="1"/>
  <c r="U124" i="8" s="1"/>
  <c r="E8" i="9" s="1"/>
  <c r="I10" i="14"/>
  <c r="E9" i="9"/>
  <c r="D24" i="14"/>
  <c r="I44" i="14"/>
  <c r="F5" i="14"/>
  <c r="I43" i="14"/>
  <c r="D25" i="14"/>
  <c r="D30" i="14"/>
  <c r="F34" i="14"/>
  <c r="K34" i="14" s="1"/>
  <c r="F24" i="14"/>
  <c r="K24" i="14" s="1"/>
  <c r="F28" i="14"/>
  <c r="K28" i="14" s="1"/>
  <c r="D35" i="14"/>
  <c r="D33" i="14"/>
  <c r="F27" i="14"/>
  <c r="K27" i="14" s="1"/>
  <c r="D29" i="14"/>
  <c r="D31" i="14"/>
  <c r="E8" i="14" l="1"/>
  <c r="E31" i="14"/>
  <c r="E25" i="14" l="1"/>
  <c r="J25" i="14" s="1"/>
  <c r="L25" i="14" s="1"/>
  <c r="E15" i="14"/>
  <c r="E34" i="14"/>
  <c r="J34" i="14" s="1"/>
  <c r="L34" i="14" s="1"/>
  <c r="I6" i="14"/>
  <c r="G31" i="14"/>
  <c r="J31" i="14"/>
  <c r="L31" i="14" s="1"/>
  <c r="E29" i="14"/>
  <c r="E24" i="14"/>
  <c r="E27" i="14"/>
  <c r="E33" i="14"/>
  <c r="E9" i="14"/>
  <c r="I5" i="14"/>
  <c r="E10" i="14"/>
  <c r="E5" i="14"/>
  <c r="E35" i="14"/>
  <c r="E12" i="14"/>
  <c r="E11" i="14"/>
  <c r="E28" i="14"/>
  <c r="E14" i="14"/>
  <c r="E30" i="14"/>
  <c r="E14" i="9"/>
  <c r="E6" i="14"/>
  <c r="E16" i="14"/>
  <c r="C3" i="9" a="1"/>
  <c r="C3" i="9" s="1"/>
  <c r="K16" i="14"/>
  <c r="K15" i="14"/>
  <c r="K14" i="14"/>
  <c r="D11" i="14"/>
  <c r="D12" i="14"/>
  <c r="K10" i="14"/>
  <c r="K9" i="14"/>
  <c r="K8" i="14"/>
  <c r="D6" i="14"/>
  <c r="D5" i="14"/>
  <c r="H31" i="14" l="1"/>
  <c r="G34" i="14"/>
  <c r="H34" i="14" s="1"/>
  <c r="G25" i="14"/>
  <c r="H25" i="14" s="1"/>
  <c r="G35" i="14"/>
  <c r="H35" i="14" s="1"/>
  <c r="J35" i="14"/>
  <c r="L35" i="14" s="1"/>
  <c r="J27" i="14"/>
  <c r="L27" i="14" s="1"/>
  <c r="G27" i="14"/>
  <c r="G28" i="14"/>
  <c r="J28" i="14"/>
  <c r="L28" i="14" s="1"/>
  <c r="J24" i="14"/>
  <c r="L24" i="14" s="1"/>
  <c r="G24" i="14"/>
  <c r="H24" i="14" s="1"/>
  <c r="J29" i="14"/>
  <c r="L29" i="14" s="1"/>
  <c r="G29" i="14"/>
  <c r="H29" i="14" s="1"/>
  <c r="J30" i="14"/>
  <c r="L30" i="14" s="1"/>
  <c r="G30" i="14"/>
  <c r="H30" i="14" s="1"/>
  <c r="E15" i="9"/>
  <c r="C15" i="9"/>
  <c r="J33" i="14"/>
  <c r="L33" i="14" s="1"/>
  <c r="G33" i="14"/>
  <c r="C14" i="9"/>
  <c r="D15" i="14"/>
  <c r="K11" i="14"/>
  <c r="C43" i="14"/>
  <c r="D16" i="14"/>
  <c r="D14" i="14"/>
  <c r="K5" i="14"/>
  <c r="K6" i="14"/>
  <c r="C44" i="14"/>
  <c r="K12" i="14"/>
  <c r="D8" i="14"/>
  <c r="D9" i="14"/>
  <c r="D10" i="14"/>
  <c r="N29" i="14" l="1" a="1"/>
  <c r="N29" i="14" s="1"/>
  <c r="M29" i="14"/>
  <c r="M35" i="14"/>
  <c r="N35" i="14" s="1" a="1"/>
  <c r="N35" i="14" s="1"/>
  <c r="N24" i="14" a="1"/>
  <c r="N24" i="14" s="1"/>
  <c r="M24" i="14"/>
  <c r="N25" i="14" a="1"/>
  <c r="N25" i="14" s="1"/>
  <c r="M25" i="14"/>
  <c r="N30" i="14" a="1"/>
  <c r="N30" i="14" s="1"/>
  <c r="M30" i="14"/>
  <c r="M34" i="14"/>
  <c r="N34" i="14" s="1" a="1"/>
  <c r="N34" i="14" s="1"/>
  <c r="N31" i="14" a="1"/>
  <c r="N31" i="14" s="1"/>
  <c r="M31" i="14"/>
  <c r="H28" i="14"/>
  <c r="H33" i="14"/>
  <c r="H27" i="14"/>
  <c r="N33" i="14" l="1" a="1"/>
  <c r="N33" i="14" s="1"/>
  <c r="F44" i="14" s="1"/>
  <c r="M33" i="14"/>
  <c r="N28" i="14" a="1"/>
  <c r="N28" i="14" s="1"/>
  <c r="M28" i="14"/>
  <c r="N27" i="14" a="1"/>
  <c r="N27" i="14" s="1"/>
  <c r="M27" i="14"/>
  <c r="J5" i="14"/>
  <c r="L5" i="14" s="1"/>
  <c r="G5" i="14"/>
  <c r="J12" i="14"/>
  <c r="L12" i="14" s="1"/>
  <c r="G12" i="14"/>
  <c r="J10" i="14"/>
  <c r="L10" i="14" s="1"/>
  <c r="G10" i="14"/>
  <c r="J8" i="14"/>
  <c r="L8" i="14" s="1"/>
  <c r="G8" i="14"/>
  <c r="J14" i="14"/>
  <c r="L14" i="14" s="1"/>
  <c r="G14" i="14"/>
  <c r="J9" i="14"/>
  <c r="L9" i="14" s="1"/>
  <c r="G9" i="14"/>
  <c r="J16" i="14"/>
  <c r="L16" i="14" s="1"/>
  <c r="G16" i="14"/>
  <c r="J15" i="14"/>
  <c r="L15" i="14" s="1"/>
  <c r="G15" i="14"/>
  <c r="J11" i="14"/>
  <c r="L11" i="14" s="1"/>
  <c r="G11" i="14"/>
  <c r="G6" i="14"/>
  <c r="J6" i="14"/>
  <c r="L6" i="14" s="1"/>
  <c r="H11" i="14" l="1"/>
  <c r="H6" i="14"/>
  <c r="H14" i="14"/>
  <c r="H12" i="14"/>
  <c r="H15" i="14"/>
  <c r="H8" i="14"/>
  <c r="H5" i="14"/>
  <c r="H10" i="14"/>
  <c r="H9" i="14"/>
  <c r="H16" i="14"/>
  <c r="D15" i="9"/>
  <c r="F15" i="9" s="1"/>
  <c r="G9" i="9"/>
  <c r="H9" i="9" s="1"/>
  <c r="D14" i="9"/>
  <c r="F14" i="9" s="1"/>
  <c r="G8" i="9"/>
  <c r="H8" i="9" s="1"/>
  <c r="G14" i="9" s="1"/>
  <c r="N10" i="14" l="1" a="1"/>
  <c r="N10" i="14" s="1"/>
  <c r="M10" i="14"/>
  <c r="G15" i="9"/>
  <c r="H15" i="9" s="1" a="1"/>
  <c r="H15" i="9" s="1"/>
  <c r="N14" i="14" a="1"/>
  <c r="N14" i="14" s="1"/>
  <c r="M14" i="14"/>
  <c r="N6" i="14" a="1"/>
  <c r="N6" i="14" s="1"/>
  <c r="M6" i="14"/>
  <c r="N5" i="14" a="1"/>
  <c r="N5" i="14" s="1"/>
  <c r="M5" i="14"/>
  <c r="N8" i="14" a="1"/>
  <c r="N8" i="14" s="1"/>
  <c r="M8" i="14"/>
  <c r="N15" i="14" a="1"/>
  <c r="N15" i="14" s="1"/>
  <c r="M15" i="14"/>
  <c r="N12" i="14" a="1"/>
  <c r="N12" i="14" s="1"/>
  <c r="M12" i="14"/>
  <c r="N16" i="14" a="1"/>
  <c r="N16" i="14" s="1"/>
  <c r="M16" i="14"/>
  <c r="N9" i="14" a="1"/>
  <c r="N9" i="14" s="1"/>
  <c r="M9" i="14"/>
  <c r="N11" i="14" a="1"/>
  <c r="N11" i="14" s="1"/>
  <c r="M11" i="14"/>
  <c r="D43" i="14"/>
  <c r="J43" i="14" s="1"/>
  <c r="E43" i="14"/>
  <c r="K43" i="14" s="1"/>
  <c r="H14" i="9" a="1"/>
  <c r="H14" i="9" s="1"/>
  <c r="L44" i="14"/>
  <c r="E44" i="14"/>
  <c r="K44" i="14" s="1"/>
  <c r="D44" i="14"/>
  <c r="J44" i="14" s="1"/>
  <c r="F43" i="14" l="1"/>
  <c r="L43" i="1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<sst xmlns="http://schemas.openxmlformats.org/spreadsheetml/2006/main" count="1170" uniqueCount="360">
  <si>
    <t>Race/Ethnicity</t>
  </si>
  <si>
    <t>Met Math Goal?</t>
  </si>
  <si>
    <t>Student Group</t>
  </si>
  <si>
    <t>All Students</t>
  </si>
  <si>
    <t>Program Status</t>
  </si>
  <si>
    <t>English Learners</t>
  </si>
  <si>
    <t>Asian</t>
  </si>
  <si>
    <t>Caucasian</t>
  </si>
  <si>
    <t>Hispanic</t>
  </si>
  <si>
    <t>Black</t>
  </si>
  <si>
    <t>Step 1</t>
  </si>
  <si>
    <t>Step 2</t>
  </si>
  <si>
    <t>Step 3</t>
  </si>
  <si>
    <t>Step 4</t>
  </si>
  <si>
    <t>Identified Gender</t>
  </si>
  <si>
    <t>Female</t>
  </si>
  <si>
    <t>Students with Disabilities</t>
  </si>
  <si>
    <t>Low-income students</t>
  </si>
  <si>
    <t>Current Grade Level</t>
  </si>
  <si>
    <t>Math</t>
  </si>
  <si>
    <t>Reading</t>
  </si>
  <si>
    <t>FAY Student Count</t>
  </si>
  <si>
    <t>Was 95% Participation Met</t>
  </si>
  <si>
    <t>Subject</t>
  </si>
  <si>
    <t>Numerator (Number of Successful Students)</t>
  </si>
  <si>
    <t>Attenuated % Successful</t>
  </si>
  <si>
    <t>Unattenuated % Successful</t>
  </si>
  <si>
    <t xml:space="preserve">Exceeds </t>
  </si>
  <si>
    <t>Meets</t>
  </si>
  <si>
    <r>
      <t>Working to Meet</t>
    </r>
    <r>
      <rPr>
        <sz val="12"/>
        <color rgb="FF000000"/>
        <rFont val="Aptos"/>
        <family val="2"/>
      </rPr>
      <t xml:space="preserve"> </t>
    </r>
  </si>
  <si>
    <t>EXCEEDS</t>
  </si>
  <si>
    <t>MEETS</t>
  </si>
  <si>
    <t>WORKING TO MEET</t>
  </si>
  <si>
    <t>PEC Rating</t>
  </si>
  <si>
    <r>
      <rPr>
        <b/>
        <sz val="12"/>
        <color theme="1"/>
        <rFont val="Aptos"/>
        <family val="2"/>
      </rPr>
      <t>Working to Meet</t>
    </r>
    <r>
      <rPr>
        <sz val="12"/>
        <color theme="1"/>
        <rFont val="Aptos"/>
        <family val="2"/>
      </rPr>
      <t xml:space="preserve"> (26-50</t>
    </r>
    <r>
      <rPr>
        <vertAlign val="superscript"/>
        <sz val="12"/>
        <color theme="1"/>
        <rFont val="Aptos"/>
        <family val="2"/>
      </rPr>
      <t>th</t>
    </r>
    <r>
      <rPr>
        <sz val="12"/>
        <color theme="1"/>
        <rFont val="Aptos"/>
        <family val="2"/>
      </rPr>
      <t xml:space="preserve"> Percentile)</t>
    </r>
  </si>
  <si>
    <r>
      <t xml:space="preserve">Exceeds 
</t>
    </r>
    <r>
      <rPr>
        <sz val="12"/>
        <color theme="1"/>
        <rFont val="Aptos"/>
        <family val="2"/>
      </rPr>
      <t>(76-99</t>
    </r>
    <r>
      <rPr>
        <vertAlign val="superscript"/>
        <sz val="12"/>
        <color theme="1"/>
        <rFont val="Aptos"/>
        <family val="2"/>
      </rPr>
      <t>th</t>
    </r>
    <r>
      <rPr>
        <sz val="12"/>
        <color theme="1"/>
        <rFont val="Aptos"/>
        <family val="2"/>
      </rPr>
      <t xml:space="preserve"> Percentile)</t>
    </r>
  </si>
  <si>
    <r>
      <rPr>
        <b/>
        <sz val="12"/>
        <color theme="1"/>
        <rFont val="Aptos"/>
        <family val="2"/>
      </rPr>
      <t xml:space="preserve">Meets
</t>
    </r>
    <r>
      <rPr>
        <sz val="12"/>
        <color theme="1"/>
        <rFont val="Aptos"/>
        <family val="2"/>
      </rPr>
      <t>(51-75</t>
    </r>
    <r>
      <rPr>
        <vertAlign val="superscript"/>
        <sz val="12"/>
        <color theme="1"/>
        <rFont val="Aptos"/>
        <family val="2"/>
      </rPr>
      <t>th</t>
    </r>
    <r>
      <rPr>
        <sz val="12"/>
        <color theme="1"/>
        <rFont val="Aptos"/>
        <family val="2"/>
      </rPr>
      <t xml:space="preserve"> Percentile)</t>
    </r>
  </si>
  <si>
    <t>DOES NOT MEET</t>
  </si>
  <si>
    <t>Which Success Rate is Used for 1.A.2. Rating</t>
  </si>
  <si>
    <t>1.A.2. Student Success Summary</t>
  </si>
  <si>
    <t>1.A.2. Participation Rate Summary</t>
  </si>
  <si>
    <t>1.A.1. Rating</t>
  </si>
  <si>
    <t>Not Rated</t>
  </si>
  <si>
    <t>Math Participation Rate Data</t>
  </si>
  <si>
    <t xml:space="preserve">Male </t>
  </si>
  <si>
    <t>1.B.2 Student Success Summary for Math</t>
  </si>
  <si>
    <t>Reading Participation Rate Data</t>
  </si>
  <si>
    <t>1.B.2 Student Success Summary for Reading</t>
  </si>
  <si>
    <t>Are there 20 or more students in the group?</t>
  </si>
  <si>
    <t># of Eligiible Subgroups have at least 70% Successful Students (Column N)</t>
  </si>
  <si>
    <t># of Eligiible Subgroups have at least 60% Successful Students</t>
  </si>
  <si>
    <t>% of Eligiible Subgroups have at least 70% Successful Students (Column N)</t>
  </si>
  <si>
    <t>% of Eligiible Subgroups have at least 60% Successful Students</t>
  </si>
  <si>
    <t>Tested Subject</t>
  </si>
  <si>
    <t>Working to Meet</t>
  </si>
  <si>
    <t># of Subgroups &gt;=20 Students</t>
  </si>
  <si>
    <t>-</t>
  </si>
  <si>
    <t>Count Reading</t>
  </si>
  <si>
    <t>Percent Reading</t>
  </si>
  <si>
    <t>DATA ON THIS TAB ARE TO BE ENTERED BY CSD STAFF ONLY</t>
  </si>
  <si>
    <r>
      <rPr>
        <b/>
        <sz val="12"/>
        <color theme="1"/>
        <rFont val="Aptos"/>
        <family val="2"/>
      </rPr>
      <t>1.A.1. Rating Rubric</t>
    </r>
    <r>
      <rPr>
        <sz val="12"/>
        <color theme="1"/>
        <rFont val="Aptos"/>
        <family val="2"/>
      </rPr>
      <t xml:space="preserve"> based on Statewide Accountability for all students in reading and math</t>
    </r>
  </si>
  <si>
    <r>
      <rPr>
        <b/>
        <sz val="12"/>
        <color theme="1"/>
        <rFont val="Aptos"/>
        <family val="2"/>
      </rPr>
      <t>1.A.2. Rating Rubric</t>
    </r>
    <r>
      <rPr>
        <sz val="12"/>
        <color theme="1"/>
        <rFont val="Aptos"/>
        <family val="2"/>
      </rPr>
      <t xml:space="preserve"> based on Statewide Accountability AND supplemental assessment data (see business rules)</t>
    </r>
  </si>
  <si>
    <r>
      <t>School ranked in 76-99</t>
    </r>
    <r>
      <rPr>
        <vertAlign val="superscript"/>
        <sz val="12"/>
        <color theme="1"/>
        <rFont val="Aptos"/>
        <family val="2"/>
      </rPr>
      <t>th</t>
    </r>
    <r>
      <rPr>
        <sz val="12"/>
        <color theme="1"/>
        <rFont val="Aptos"/>
        <family val="2"/>
      </rPr>
      <t xml:space="preserve"> percentile in state</t>
    </r>
  </si>
  <si>
    <r>
      <t>School ranked in 51st-75</t>
    </r>
    <r>
      <rPr>
        <vertAlign val="superscript"/>
        <sz val="12"/>
        <color theme="1"/>
        <rFont val="Aptos"/>
        <family val="2"/>
      </rPr>
      <t>th</t>
    </r>
    <r>
      <rPr>
        <sz val="12"/>
        <color theme="1"/>
        <rFont val="Aptos"/>
        <family val="2"/>
      </rPr>
      <t xml:space="preserve"> percentile in state</t>
    </r>
  </si>
  <si>
    <r>
      <t>School ranked in 26th-50</t>
    </r>
    <r>
      <rPr>
        <vertAlign val="superscript"/>
        <sz val="12"/>
        <color rgb="FF000000"/>
        <rFont val="Aptos"/>
        <family val="2"/>
      </rPr>
      <t>th</t>
    </r>
    <r>
      <rPr>
        <sz val="12"/>
        <color rgb="FF000000"/>
        <rFont val="Aptos"/>
        <family val="2"/>
      </rPr>
      <t xml:space="preserve"> percentile in state</t>
    </r>
  </si>
  <si>
    <t xml:space="preserve">Does Not Meet </t>
  </si>
  <si>
    <r>
      <t>School ranked in the 1st-25</t>
    </r>
    <r>
      <rPr>
        <vertAlign val="superscript"/>
        <sz val="12"/>
        <color rgb="FF000000"/>
        <rFont val="Aptos"/>
        <family val="2"/>
      </rPr>
      <t>th</t>
    </r>
    <r>
      <rPr>
        <sz val="12"/>
        <color rgb="FF000000"/>
        <rFont val="Aptos"/>
        <family val="2"/>
      </rPr>
      <t xml:space="preserve"> percentile in state</t>
    </r>
  </si>
  <si>
    <r>
      <rPr>
        <b/>
        <sz val="12"/>
        <color theme="0"/>
        <rFont val="Aptos"/>
        <family val="2"/>
      </rPr>
      <t>Does Not Meet</t>
    </r>
    <r>
      <rPr>
        <sz val="12"/>
        <color theme="0"/>
        <rFont val="Aptos"/>
        <family val="2"/>
      </rPr>
      <t xml:space="preserve"> (1</t>
    </r>
    <r>
      <rPr>
        <vertAlign val="superscript"/>
        <sz val="12"/>
        <color theme="0"/>
        <rFont val="Aptos"/>
        <family val="2"/>
      </rPr>
      <t>st</t>
    </r>
    <r>
      <rPr>
        <sz val="12"/>
        <color theme="0"/>
        <rFont val="Aptos"/>
        <family val="2"/>
      </rPr>
      <t xml:space="preserve"> - 25</t>
    </r>
    <r>
      <rPr>
        <vertAlign val="superscript"/>
        <sz val="12"/>
        <color theme="0"/>
        <rFont val="Aptos"/>
        <family val="2"/>
      </rPr>
      <t>th</t>
    </r>
    <r>
      <rPr>
        <sz val="12"/>
        <color theme="0"/>
        <rFont val="Aptos"/>
        <family val="2"/>
      </rPr>
      <t xml:space="preserve"> Percentile)</t>
    </r>
  </si>
  <si>
    <r>
      <t>1.B.1. Rating Rubric</t>
    </r>
    <r>
      <rPr>
        <sz val="12"/>
        <color theme="1"/>
        <rFont val="Aptos"/>
        <family val="2"/>
      </rPr>
      <t xml:space="preserve"> based on Statewide  Accountability for all students in both reading and math</t>
    </r>
  </si>
  <si>
    <r>
      <t>Growth Outcomes on Supplemental Data:</t>
    </r>
    <r>
      <rPr>
        <sz val="12"/>
        <color theme="1"/>
        <rFont val="Aptos"/>
        <family val="2"/>
      </rPr>
      <t xml:space="preserve"> based on number of student groups with required percentage of students meeting growth target on school assessment in both reading </t>
    </r>
    <r>
      <rPr>
        <b/>
        <sz val="12"/>
        <color theme="1"/>
        <rFont val="Aptos"/>
        <family val="2"/>
      </rPr>
      <t>and</t>
    </r>
    <r>
      <rPr>
        <sz val="12"/>
        <color theme="1"/>
        <rFont val="Aptos"/>
        <family val="2"/>
      </rPr>
      <t xml:space="preserve"> math</t>
    </r>
  </si>
  <si>
    <r>
      <rPr>
        <b/>
        <sz val="12"/>
        <color rgb="FF000000"/>
        <rFont val="Aptos"/>
        <family val="2"/>
      </rPr>
      <t xml:space="preserve">All </t>
    </r>
    <r>
      <rPr>
        <sz val="12"/>
        <color rgb="FF000000"/>
        <rFont val="Aptos"/>
        <family val="2"/>
      </rPr>
      <t xml:space="preserve">groups have </t>
    </r>
    <r>
      <rPr>
        <b/>
        <sz val="12"/>
        <color rgb="FF000000"/>
        <rFont val="Aptos"/>
        <family val="2"/>
      </rPr>
      <t xml:space="preserve">≥ 70% </t>
    </r>
    <r>
      <rPr>
        <sz val="12"/>
        <color rgb="FF000000"/>
        <rFont val="Aptos"/>
        <family val="2"/>
      </rPr>
      <t xml:space="preserve">meeting target in reading </t>
    </r>
    <r>
      <rPr>
        <b/>
        <sz val="12"/>
        <color rgb="FF000000"/>
        <rFont val="Aptos"/>
        <family val="2"/>
      </rPr>
      <t>and</t>
    </r>
    <r>
      <rPr>
        <sz val="12"/>
        <color rgb="FF000000"/>
        <rFont val="Aptos"/>
        <family val="2"/>
      </rPr>
      <t xml:space="preserve"> math</t>
    </r>
  </si>
  <si>
    <r>
      <rPr>
        <b/>
        <sz val="12"/>
        <color rgb="FF000000"/>
        <rFont val="Aptos"/>
        <family val="2"/>
      </rPr>
      <t xml:space="preserve">All </t>
    </r>
    <r>
      <rPr>
        <sz val="12"/>
        <color rgb="FF000000"/>
        <rFont val="Aptos"/>
        <family val="2"/>
      </rPr>
      <t xml:space="preserve">groups have </t>
    </r>
    <r>
      <rPr>
        <b/>
        <sz val="12"/>
        <color rgb="FF000000"/>
        <rFont val="Aptos"/>
        <family val="2"/>
      </rPr>
      <t xml:space="preserve">≥ 60% </t>
    </r>
    <r>
      <rPr>
        <sz val="12"/>
        <color rgb="FF000000"/>
        <rFont val="Aptos"/>
        <family val="2"/>
      </rPr>
      <t xml:space="preserve">meeting  target in reading </t>
    </r>
    <r>
      <rPr>
        <b/>
        <sz val="12"/>
        <color rgb="FF000000"/>
        <rFont val="Aptos"/>
        <family val="2"/>
      </rPr>
      <t>and</t>
    </r>
    <r>
      <rPr>
        <sz val="12"/>
        <color rgb="FF000000"/>
        <rFont val="Aptos"/>
        <family val="2"/>
      </rPr>
      <t xml:space="preserve"> math</t>
    </r>
  </si>
  <si>
    <r>
      <rPr>
        <b/>
        <sz val="12"/>
        <color rgb="FF000000"/>
        <rFont val="Aptos"/>
        <family val="2"/>
      </rPr>
      <t>≥ 50%</t>
    </r>
    <r>
      <rPr>
        <sz val="12"/>
        <color rgb="FF000000"/>
        <rFont val="Aptos"/>
        <family val="2"/>
      </rPr>
      <t xml:space="preserve"> of groups have ≥ 30% meeting target in reading and math</t>
    </r>
  </si>
  <si>
    <r>
      <rPr>
        <b/>
        <sz val="12"/>
        <color rgb="FF000000"/>
        <rFont val="Aptos"/>
        <family val="2"/>
      </rPr>
      <t>&lt; 50%</t>
    </r>
    <r>
      <rPr>
        <sz val="12"/>
        <color rgb="FF000000"/>
        <rFont val="Aptos"/>
        <family val="2"/>
      </rPr>
      <t xml:space="preserve"> of groups have ≥ 30% meeting target in reading and math</t>
    </r>
  </si>
  <si>
    <t>All groups have median student growth percentile (SGP) of ≥ 60 in reading and math</t>
  </si>
  <si>
    <t>≥ 50% of groups have a median SGP of ≥ 35 in reading and math</t>
  </si>
  <si>
    <t>&lt; 50% of groups have median SGP of ≥ 35 in reading and math</t>
  </si>
  <si>
    <t>School does not serve any grade levels in 4-8 range</t>
  </si>
  <si>
    <t>State Student ID</t>
  </si>
  <si>
    <t>Race</t>
  </si>
  <si>
    <t>Sex</t>
  </si>
  <si>
    <t xml:space="preserve"> Hispanic (Y/N)</t>
  </si>
  <si>
    <t>English Learner (Y/N)</t>
  </si>
  <si>
    <t>Student with Disabilities (Y/N)</t>
  </si>
  <si>
    <t>Direct Certification (Y/N)</t>
  </si>
  <si>
    <t>Enrolled FAY (40D and 120D) (Y/N)</t>
  </si>
  <si>
    <t>Median SGP in Math</t>
  </si>
  <si>
    <t>Median SGP in Reading</t>
  </si>
  <si>
    <t>Met Reading Goal?</t>
  </si>
  <si>
    <t>Number of FAY Students Tested</t>
  </si>
  <si>
    <t>Denominator if participation rate ≥95%: Number of students tested</t>
  </si>
  <si>
    <t>Denominator if particiapation rate &lt;95%: Number tested plus number needed to reach 95%</t>
  </si>
  <si>
    <t>1.A. Rating (see rubric tab)</t>
  </si>
  <si>
    <t>Summary of the Number of Subgroups, by Growth Outcome, Using Supplemental Data</t>
  </si>
  <si>
    <r>
      <rPr>
        <b/>
        <sz val="12"/>
        <color theme="1"/>
        <rFont val="Calibri"/>
        <family val="2"/>
        <scheme val="minor"/>
      </rPr>
      <t>For Use in Rating 1.B.2</t>
    </r>
    <r>
      <rPr>
        <sz val="12"/>
        <color theme="1"/>
        <rFont val="Calibri"/>
        <family val="2"/>
        <scheme val="minor"/>
      </rPr>
      <t>. Percent of Subgroups by Growth Outcome, Using Supplemental Data</t>
    </r>
  </si>
  <si>
    <t># of Eligiible Subgroups have at least 30% Successful Students</t>
  </si>
  <si>
    <t>% of Eligiible Subgroups have at least 30% Successful Students</t>
  </si>
  <si>
    <t>1.B. Rating (see rubric tab)</t>
  </si>
  <si>
    <t>TermTested</t>
  </si>
  <si>
    <t>TermRostered</t>
  </si>
  <si>
    <t>DistrictName</t>
  </si>
  <si>
    <t>SchoolName</t>
  </si>
  <si>
    <t>Teacher</t>
  </si>
  <si>
    <t>ClassName</t>
  </si>
  <si>
    <t>Course</t>
  </si>
  <si>
    <t>ASGType</t>
  </si>
  <si>
    <t>NormsReferenceData</t>
  </si>
  <si>
    <t>GrowthComparisonPeriod</t>
  </si>
  <si>
    <t>WIStartTerm</t>
  </si>
  <si>
    <t>WIEndTerm</t>
  </si>
  <si>
    <t>OptionalGroupingCategory</t>
  </si>
  <si>
    <t>OptionGroupingGroup</t>
  </si>
  <si>
    <t>StudentID</t>
  </si>
  <si>
    <t>StudentGrade</t>
  </si>
  <si>
    <t>StartTestDate</t>
  </si>
  <si>
    <t>StartRIT</t>
  </si>
  <si>
    <t>StartRITSEM</t>
  </si>
  <si>
    <t>StartPercentile</t>
  </si>
  <si>
    <t>StartPercentileSE</t>
  </si>
  <si>
    <t>StartTestDuration</t>
  </si>
  <si>
    <t>EndTestDate</t>
  </si>
  <si>
    <t>EndRIT</t>
  </si>
  <si>
    <t>EndRITSEM</t>
  </si>
  <si>
    <t>EndPercentile</t>
  </si>
  <si>
    <t>EndPercentileSE</t>
  </si>
  <si>
    <t>EndTestDuration</t>
  </si>
  <si>
    <t>ProjectedRIT</t>
  </si>
  <si>
    <t>ProjectedGrowth</t>
  </si>
  <si>
    <t>ObservedGrowth</t>
  </si>
  <si>
    <t>ObservedGrowthSE</t>
  </si>
  <si>
    <t>GrowthIndex</t>
  </si>
  <si>
    <t>MetGrowthProjection?</t>
  </si>
  <si>
    <t>ConditionalGrowthIndex</t>
  </si>
  <si>
    <t>ConditionalGrowthPercentile</t>
  </si>
  <si>
    <t>PercentageofStudentswhoMetorExceededtheirProjectedRIT</t>
  </si>
  <si>
    <t>PercentageofProjectedGrowthMet</t>
  </si>
  <si>
    <t>CountofStudentswithGrowthProjectionAvailableandValidBeginningandEndingTermScores</t>
  </si>
  <si>
    <t>CountofStudentswhoMetorExceededtheirProjectedGrowth</t>
  </si>
  <si>
    <t>MedianConditionalGrowthPercentile</t>
  </si>
  <si>
    <t>OptionalGroupingPercentageofStudentswhoMetorExceededtheirProjectedRIT</t>
  </si>
  <si>
    <t>OptionalGroupingOverallPercentageofProjectedRITMet</t>
  </si>
  <si>
    <t>OptionalGroupingCountofStudentswithGrowthProjectionAvailableandValidBeginningandEndingTermScores</t>
  </si>
  <si>
    <t>OptionalGroupingCountofStudentswhoMetorExceededtheirProjectedGrowth</t>
  </si>
  <si>
    <t>OptionalGroupingMedianConditionalGrowthPercentile</t>
  </si>
  <si>
    <t>StartGrowthandAchievement</t>
  </si>
  <si>
    <t>EndGrowthandAchievement</t>
  </si>
  <si>
    <t>ConditionalGrowthPercentileAxis</t>
  </si>
  <si>
    <t>AchievementPercentileAxis</t>
  </si>
  <si>
    <t>WinterToWinterMetProjectedGrowth</t>
  </si>
  <si>
    <t>WinterToWinterConditionalGrowthIndex</t>
  </si>
  <si>
    <t>WinterToWinterConditionalGrowthPercentile</t>
  </si>
  <si>
    <t>WinterToWinterGrowthQuintile</t>
  </si>
  <si>
    <t>WinterToSpringProjectedGrowth</t>
  </si>
  <si>
    <t>WinterToSpringObservedGrowth</t>
  </si>
  <si>
    <t>WinterToSpringObservedGrowthSE</t>
  </si>
  <si>
    <t>WinterToSpringMetProjectedGrowth</t>
  </si>
  <si>
    <t>WinterToSpringConditionalGrowthIndex</t>
  </si>
  <si>
    <t>WinterToSpringConditionalGrowthPercentile</t>
  </si>
  <si>
    <t>WinterToSpringGrowthQuintile</t>
  </si>
  <si>
    <t>SpringToSpringProjectedGrowth</t>
  </si>
  <si>
    <t>SpringToSpringObservedGrowth</t>
  </si>
  <si>
    <t>SpringToSpringObservedGrowthSE</t>
  </si>
  <si>
    <t>SpringToSpringMetProjectedGrowth</t>
  </si>
  <si>
    <t>SpringToSpringConditionalGrowthIndex</t>
  </si>
  <si>
    <t>SpringToSpringConditionalGrowthPercentile</t>
  </si>
  <si>
    <t>SpringToSpringGrowthQuintile</t>
  </si>
  <si>
    <t>LexileScore</t>
  </si>
  <si>
    <t>LexileMin</t>
  </si>
  <si>
    <t>LexileMax</t>
  </si>
  <si>
    <t>QuantileScore</t>
  </si>
  <si>
    <t>QuantileMin</t>
  </si>
  <si>
    <t>QuantileMax</t>
  </si>
  <si>
    <t>Goal1Name</t>
  </si>
  <si>
    <t>Goal1RitScore</t>
  </si>
  <si>
    <t>Goal1StdErr</t>
  </si>
  <si>
    <t>Goal1Range</t>
  </si>
  <si>
    <t>Goal1Adjective</t>
  </si>
  <si>
    <t>Goal2Name</t>
  </si>
  <si>
    <t>Goal2RitScore</t>
  </si>
  <si>
    <t>Goal2StdErr</t>
  </si>
  <si>
    <t>Goal2Range</t>
  </si>
  <si>
    <t>Goal2Adjective</t>
  </si>
  <si>
    <t>Goal3Name</t>
  </si>
  <si>
    <t>Goal3RitScore</t>
  </si>
  <si>
    <t>Goal3StdErr</t>
  </si>
  <si>
    <t>Goal3Range</t>
  </si>
  <si>
    <t>Goal3Adjective</t>
  </si>
  <si>
    <t>Goal4Name</t>
  </si>
  <si>
    <t>Goal4RitScore</t>
  </si>
  <si>
    <t>Goal4StdErr</t>
  </si>
  <si>
    <t>Goal4Range</t>
  </si>
  <si>
    <t>Goal4Adjective</t>
  </si>
  <si>
    <t>Goal5Name</t>
  </si>
  <si>
    <t>Goal5RitScore</t>
  </si>
  <si>
    <t>Goal5StdErr</t>
  </si>
  <si>
    <t>Goal5Range</t>
  </si>
  <si>
    <t>Goal5Adjective</t>
  </si>
  <si>
    <t>Goal6Name</t>
  </si>
  <si>
    <t>Goal6RitScore</t>
  </si>
  <si>
    <t>Goal6StdErr</t>
  </si>
  <si>
    <t>Goal6Range</t>
  </si>
  <si>
    <t>Goal6Adjective</t>
  </si>
  <si>
    <t>Goal7Name</t>
  </si>
  <si>
    <t>Goal7RitScore</t>
  </si>
  <si>
    <t>Goal7StdErr</t>
  </si>
  <si>
    <t>Goal7Range</t>
  </si>
  <si>
    <t>Goal7Adjective</t>
  </si>
  <si>
    <t>Goal8Name</t>
  </si>
  <si>
    <t>Goal8RitScore</t>
  </si>
  <si>
    <t>Goal8StdErr</t>
  </si>
  <si>
    <t>Goal8Range</t>
  </si>
  <si>
    <t>Goal8Adjective</t>
  </si>
  <si>
    <t>TypicalFallToFallGrowth</t>
  </si>
  <si>
    <t>TypicalFallToWinterGrowth</t>
  </si>
  <si>
    <t>TypicalFallToSpringGrowth</t>
  </si>
  <si>
    <t>TypicalWinterToWinterGrowth</t>
  </si>
  <si>
    <t>TypicalWinterToSpringGrowth</t>
  </si>
  <si>
    <t>TypicalSpringToSpringGrowth</t>
  </si>
  <si>
    <t>ProjectedProficiencyStudy1</t>
  </si>
  <si>
    <t>ProjectedProficiencyLevel1</t>
  </si>
  <si>
    <t>ProjectedProficiencyStudy2</t>
  </si>
  <si>
    <t>ProjectedProficiencyLevel2</t>
  </si>
  <si>
    <t>ProjectedProficiencyStudy3</t>
  </si>
  <si>
    <t>ProjectedProficiencyLevel3</t>
  </si>
  <si>
    <t>ProjectedProficiencyStudy4</t>
  </si>
  <si>
    <t>ProjectedProficiencyLevel4</t>
  </si>
  <si>
    <t>ProjectedProficiencyStudy5</t>
  </si>
  <si>
    <t>ProjectedProficiencyLevel5</t>
  </si>
  <si>
    <t>ProjectedProficiencyStudy6</t>
  </si>
  <si>
    <t>ProjectedProficiencyLevel6</t>
  </si>
  <si>
    <t>ProjectedProficiencyStudy7</t>
  </si>
  <si>
    <t>ProjectedProficiencyLevel7</t>
  </si>
  <si>
    <t>ProjectedProficiencyStudy8</t>
  </si>
  <si>
    <t>ProjectedProficiencyLevel8</t>
  </si>
  <si>
    <t>ProjectedProficiencyStudy9</t>
  </si>
  <si>
    <t>ProjectedProficiencyLevel9</t>
  </si>
  <si>
    <t>ProjectedProficiencyStudy10</t>
  </si>
  <si>
    <t>ProjectedProficiencyLevel10</t>
  </si>
  <si>
    <t>TestDate</t>
  </si>
  <si>
    <t>Formulas--&gt;</t>
  </si>
  <si>
    <t>BOY Math RIT Percentile</t>
  </si>
  <si>
    <t>MOY Math RIT Percentile</t>
  </si>
  <si>
    <t>EOY Math RIT Percentile</t>
  </si>
  <si>
    <t>BOY-MOY Met Math Growth Target</t>
  </si>
  <si>
    <t>MOY-EOY Met Math Growth Target</t>
  </si>
  <si>
    <t>BOY-EOY Met Math Growth Target</t>
  </si>
  <si>
    <t>Was Math RIT Percentile &gt;= 40</t>
  </si>
  <si>
    <t>Did Student Meet Math Growth Target between any Assessments?</t>
  </si>
  <si>
    <t>BOY Reading RIT Percentile</t>
  </si>
  <si>
    <t>MOY Reading RIT Percentile</t>
  </si>
  <si>
    <t>EOY Reading RIT Percentile</t>
  </si>
  <si>
    <t>BOY-MOY Met Reading Growth Target</t>
  </si>
  <si>
    <t>MOY-EOY Met Reading Growth Target</t>
  </si>
  <si>
    <t>BOY-EOY Met Reading Growth Target</t>
  </si>
  <si>
    <t>Was Reading RIT Percentile &gt;= 40</t>
  </si>
  <si>
    <t>Did Student Meet Reading Growth Target between any Assessments?</t>
  </si>
  <si>
    <t>BOY-MOY Math Growth Percentile</t>
  </si>
  <si>
    <t>MOY-EOY Math Growth Percentile</t>
  </si>
  <si>
    <t>BOY-EOY Math Growth Percentile</t>
  </si>
  <si>
    <t>BOY-MOY Reading Growth Percentile</t>
  </si>
  <si>
    <t>MOY-EOY Reading Growth Percentile</t>
  </si>
  <si>
    <t>BOY-EOY Reading Growth Percentile</t>
  </si>
  <si>
    <t>IFERROR(IF(VLOOKUP(A3,'BOY to MOY-Math'!$P$2:$U$401,6,FALSE)="","",VLOOKUP(A3,'BOY to MOY-Math'!$P$2:$U$401,6,FALSE)),"")</t>
  </si>
  <si>
    <t>IFERROR(IF(VLOOKUP(A3,'BOY to MOY-Math'!$P$2:$AA$401,12,FALSE)="","",VLOOKUP(A3,'BOY to MOY-Math'!$P$2:$AA$401,12,FALSE)),"")</t>
  </si>
  <si>
    <t>IFERROR(IF(VLOOKUP(A3,'BOY to EOY-Math'!$P$2:$AA$401,12,FALSE)="","",VLOOKUP(A3,'BOY to EOY-Math'!$P$2:$AA$401,12,FALSE)),"")</t>
  </si>
  <si>
    <t>IFERROR(IF(VLOOKUP(A3,'BOY to MOY-Math'!$P$2:$AI$401,20,FALSE)="","",VLOOKUP(A3,'BOY to MOY-Math'!$P$2:$AI$401,20,FALSE)),"")</t>
  </si>
  <si>
    <t>IFERROR(IF(VLOOKUP(A3,'BOY to EOY-Math'!$P$2:$AI$401,20,FALSE)="","",VLOOKUP(A3,'BOY to EOY-Math'!$P$2:$AI$401,20,FALSE)),"")</t>
  </si>
  <si>
    <t>IFERROR(IF(VLOOKUP(A3,'BOY to EOY-Math'!$P$2:$AK$401,22,FALSE)="","",VLOOKUP(A3,'BOY to EOY-Math'!$P$2:$AK$401,22,FALSE)),"")</t>
  </si>
  <si>
    <t>IFERROR(IF(VLOOKUP(A3,'BOY to MOY-Math'!$P$2:$AK$401,22,FALSE)="","",VLOOKUP(A3,'BOY to MOY-Math'!$P$2:$AK$401,22,FALSE)),"")</t>
  </si>
  <si>
    <t>IFS(AND(NOT(ISNUMBER(I3)),NOT(ISNUMBER(J3)),NOT(ISNUMBER(K3))),"",OR(AND(I3&lt;&gt;"",I3&gt;=40),AND(J3&lt;&gt;"",J3&gt;=40),AND(K3&lt;&gt;"",K3&gt;=40)),"Y",OR(I3&lt;40,J3&lt;40,K3&lt;40),"N")</t>
  </si>
  <si>
    <t>IFS(AND(NOT(ISNUMBER(O3)),NOT(ISNUMBER(P3)),NOT(ISNUMBER(Q3))),"",OR(AND(O3&lt;&gt;"",O3&gt;=40),AND(P3&lt;&gt;"",P3&gt;=40),AND(Q3&lt;&gt;"",Q3&gt;=40)),"Y",OR(O3&lt;40,P3&lt;40,Q3&lt;40),"N")</t>
  </si>
  <si>
    <t>IFERROR(IF(VLOOKUP(A3,'BOY to MOY-Reading'!$P$2:$U$401,6,FALSE)="","",VLOOKUP(A3,'BOY to MOY-Reading'!$P$2:$U$401,6,FALSE)),"")</t>
  </si>
  <si>
    <t>IFERROR(IF(VLOOKUP(A3,'BOY to MOY-Reading'!$P$2:$AA$401,12,FALSE)="","",VLOOKUP(A3,'BOY to MOY-Reading'!$P$2:$AA$401,12,FALSE)),"")</t>
  </si>
  <si>
    <t>IFERROR(IF(VLOOKUP(A3,'BOY to EOY-Reading'!$P$2:$AA$401,12,FALSE)="","",VLOOKUP(A3,'BOY to EOY-Reading'!$P$2:$AA$401,12,FALSE)),"")</t>
  </si>
  <si>
    <t>IFERROR(IF(VLOOKUP(A3,'BOY to MOY-Reading'!$P$2:$AI$401,20,FALSE)="","",VLOOKUP(A3,'BOY to MOY-Reading'!$P$2:$AI$401,20,FALSE)),"")</t>
  </si>
  <si>
    <t>IFERROR(IF(VLOOKUP(A3,'BOY to EOY-Reading'!$P$2:$AI$401,20,FALSE)="","",VLOOKUP(A3,'BOY to EOY-Reading'!$P$2:$AI$401,20,FALSE)),"")</t>
  </si>
  <si>
    <t>IFERROR(IF(VLOOKUP(A3,'BOY to MOY-Reading'!$P$2:$AK$401,22,FALSE)="","",VLOOKUP(A3,'BOY to MOY-Reading'!$P$2:$AK$401,22,FALSE)),"")</t>
  </si>
  <si>
    <t>IFERROR(IF(VLOOKUP(A3,'BOY to EOY-Reading'!$P$2:$AK$401,22,FALSE)="","",VLOOKUP(A3,'BOY to EOY-Reading'!$P$2:$AK$401,22,FALSE)),"")</t>
  </si>
  <si>
    <t>IFS(AND(NOT(ISNUMBER(V3)),NOT(ISNUMBER(W3)),NOT(ISNUMBER(X3))),"",OR(AND(V3&lt;&gt;"",V3&gt;=40),AND(W3&lt;&gt;"",W3&gt;=40),AND(X3&lt;&gt;"",X3&gt;=40)),"Y",OR(V3&lt;40,W3&lt;40,X3&lt;40),"N")</t>
  </si>
  <si>
    <t>IFS(OR(R3="Y",S3="Y",T3="Y"),"Y",OR(R3="N",S3="N",T3="N"),"N",OR(R3="",S3="",T3=""),"")</t>
  </si>
  <si>
    <t>IFS(AND(NOT(ISNUMBER(AB3)),NOT(ISNUMBER(AC3)),NOT(ISNUMBER(AD3))),"",OR(AND(AB3&lt;&gt;"",AB3&gt;=40),AND(AC3&lt;&gt;"",AC3&gt;=40),AND(AD3&lt;&gt;"",AD3&gt;=40)),"Y",OR(AB3&lt;40,AC3&lt;40,AD3&lt;40),"N")</t>
  </si>
  <si>
    <t>Whole Number of Students to Meet 95% Participation</t>
  </si>
  <si>
    <t>Participation Rate (%)</t>
  </si>
  <si>
    <t>Number FAY Students at least 2 Math Results</t>
  </si>
  <si>
    <t>Participation Rate In Math</t>
  </si>
  <si>
    <t>Was 95% Participation Met?</t>
  </si>
  <si>
    <t>Numerator (No. of Successful Students)</t>
  </si>
  <si>
    <t>Denominator if PR ≥95 (No. of Students Tested)</t>
  </si>
  <si>
    <t>Unattenuated Success Rate (%)</t>
  </si>
  <si>
    <t>Attenuated Success Rate (%)</t>
  </si>
  <si>
    <t>Success Rate Used for 1.B.2 Math Rating</t>
  </si>
  <si>
    <t>Number FAY Students at least 2 Reading Results</t>
  </si>
  <si>
    <t>Participation Rate In Reading</t>
  </si>
  <si>
    <t>Denominator if PR ≥95 (No. with ≥2 Reading Results)</t>
  </si>
  <si>
    <t>Success Rate Used for 1.B.2 Reading Rating</t>
  </si>
  <si>
    <t>1.A.1. Rating based on State Accountability Percentile Rank</t>
  </si>
  <si>
    <t>State Accountability Overall Rank Percentile</t>
  </si>
  <si>
    <r>
      <rPr>
        <b/>
        <sz val="12"/>
        <color theme="1"/>
        <rFont val="Aptos"/>
        <family val="2"/>
      </rPr>
      <t xml:space="preserve">≥ 80% </t>
    </r>
    <r>
      <rPr>
        <sz val="12"/>
        <color theme="1"/>
        <rFont val="Aptos"/>
        <family val="2"/>
      </rPr>
      <t xml:space="preserve">of students met </t>
    </r>
  </si>
  <si>
    <r>
      <t>≥ 60%</t>
    </r>
    <r>
      <rPr>
        <sz val="12"/>
        <color theme="1"/>
        <rFont val="Aptos"/>
        <family val="2"/>
      </rPr>
      <t xml:space="preserve"> of students met </t>
    </r>
  </si>
  <si>
    <r>
      <t>≥ 50%</t>
    </r>
    <r>
      <rPr>
        <sz val="12"/>
        <color theme="1"/>
        <rFont val="Aptos"/>
        <family val="2"/>
      </rPr>
      <t xml:space="preserve"> of students met </t>
    </r>
  </si>
  <si>
    <r>
      <rPr>
        <b/>
        <sz val="12"/>
        <color theme="1"/>
        <rFont val="Aptos"/>
        <family val="2"/>
      </rPr>
      <t>&lt; 50%</t>
    </r>
    <r>
      <rPr>
        <sz val="12"/>
        <color theme="1"/>
        <rFont val="Aptos"/>
        <family val="2"/>
      </rPr>
      <t xml:space="preserve"> of students met </t>
    </r>
  </si>
  <si>
    <t>School does not receive a State Accountability rating</t>
  </si>
  <si>
    <t xml:space="preserve">1.A.1. Not Rated on State Accountability </t>
  </si>
  <si>
    <t xml:space="preserve">PEC Rating based on State Accountability   (1.B.1.) </t>
  </si>
  <si>
    <t>State Accountability Growth Outcome</t>
  </si>
  <si>
    <r>
      <t>Working to Meet</t>
    </r>
    <r>
      <rPr>
        <sz val="12"/>
        <color rgb="FF000000"/>
        <rFont val="Aptos"/>
        <family val="2"/>
      </rPr>
      <t xml:space="preserve"> 
(50% or more subgroups have a median SGP  of 35 or higher)</t>
    </r>
  </si>
  <si>
    <r>
      <t>Does not Meet</t>
    </r>
    <r>
      <rPr>
        <sz val="12"/>
        <color theme="0"/>
        <rFont val="Aptos"/>
        <family val="2"/>
      </rPr>
      <t xml:space="preserve"> 
(Fewer than 50% of subgroups have a median SGP  of 35 or higher)</t>
    </r>
  </si>
  <si>
    <t>1.B.1. Not Rated on State Accountability</t>
  </si>
  <si>
    <t>*Native includes native American and Alaska native</t>
  </si>
  <si>
    <r>
      <t xml:space="preserve">Denominator if PR&lt;95 </t>
    </r>
    <r>
      <rPr>
        <b/>
        <sz val="11"/>
        <color theme="1"/>
        <rFont val="Calibri"/>
        <family val="2"/>
        <scheme val="minor"/>
      </rPr>
      <t>(Whole No. of Students to Reach 95% PR)</t>
    </r>
  </si>
  <si>
    <t>Native*</t>
  </si>
  <si>
    <t>IFERROR(IF(VLOOKUP(A3, 'MOY to EOY-Math'!$P$2:$AI$401,20,FALSE)="","",VLOOKUP(A3,'MOY to EOY-Math'!$P$2:$AI$401,20,FALSE)),"")</t>
  </si>
  <si>
    <t>IFERROR(IF(VLOOKUP(A3, 'MOY to EOY-Math'!$P$2:$AK$401,22,FALSE)="","",VLOOKUP(A3,'MOY to EOY-Math'!$P$2:$AK$401,22,FALSE)),"")</t>
  </si>
  <si>
    <t>IFERROR(IF(VLOOKUP(A3, 'MOY to EOY-Reading'!$P$2:$AI$401,20,FALSE)="","",VLOOKUP(A3,'MOY to EOY-Reading'!$P$2:$AI$401,20,FALSE)),"")</t>
  </si>
  <si>
    <t>IFERROR(IF(VLOOKUP(A3, 'MOY to EOY-Reading'!$P$2:$AK$401,22,FALSE)="","",VLOOKUP(A3,'MOY to EOY-Reading'!$P$2:$AK$401,22,FALSE)),"")</t>
  </si>
  <si>
    <t>IFS(OR(AE3="Y",AF3="Y",AG3="Y"),"Y",OR(AE3="N",AF3="N",AG3="N"),"N",OR(AE3="",AF3="",AG3=""),"")</t>
  </si>
  <si>
    <t>Did Student have a Math Growth Percentile of 40 or higher between any Assessments?</t>
  </si>
  <si>
    <t>Did Student have a Reading Growth Percentile of 40 or higher between any Assessments?</t>
  </si>
  <si>
    <t>IFS(OR(L3="Yes",M3="Yes",N3="Yes"),"Y",OR(L3="No",M3="No",N3="No"),"N",AND(L3="",M3="",N3=""),"")</t>
  </si>
  <si>
    <t>IFS(OR(Y3="Yes",Z3="Yes",AA3="Yes"),"Y",OR(Y3="No",Z3="No",AA3="No"),"N",AND(Y3="",Z3="",AA3=""),"")</t>
  </si>
  <si>
    <t>Meets minimum N size in Math? (Y/N)</t>
  </si>
  <si>
    <t>Meets minimum N size in Reading? (Y/N)</t>
  </si>
  <si>
    <t>Count    Math</t>
  </si>
  <si>
    <t>No. of Students in Math Growth Indicator Denominator (Grades 4-8)</t>
  </si>
  <si>
    <t>No. of Students in Reading Growth Indicator Denominator (Grades 4-8)</t>
  </si>
  <si>
    <t>Median Student Growth Percentile (SGP) for Each Subgroup Using State Accountability Data</t>
  </si>
  <si>
    <t>Native**</t>
  </si>
  <si>
    <t>Summary of Subgroup Growth Using State Accountability Data for 1.B.1 Rating</t>
  </si>
  <si>
    <t>Percent    Math</t>
  </si>
  <si>
    <t>Rating using State Accountability data (1.B.1)</t>
  </si>
  <si>
    <t>All groups have median SGP of ≥ 45 in reading and math</t>
  </si>
  <si>
    <t>No. of Groups with ≥20 Students</t>
  </si>
  <si>
    <t>No. of Groups with median SGP ≥60 (100% for Exceeds in BOTH Math and Reading)</t>
  </si>
  <si>
    <t>No. of Groups with median SGP ≥35 (50% for Working to Meet in BOTH Math and Reading, otherwise Does not Meet)</t>
  </si>
  <si>
    <r>
      <t xml:space="preserve">Exceeds
</t>
    </r>
    <r>
      <rPr>
        <sz val="12"/>
        <color theme="1"/>
        <rFont val="Aptos"/>
        <family val="2"/>
      </rPr>
      <t>(100% of groups have a median SGP of 60 or higher)</t>
    </r>
  </si>
  <si>
    <r>
      <t>Meets</t>
    </r>
    <r>
      <rPr>
        <sz val="12"/>
        <color theme="1"/>
        <rFont val="Aptos"/>
        <family val="2"/>
      </rPr>
      <t xml:space="preserve"> </t>
    </r>
    <r>
      <rPr>
        <b/>
        <sz val="12"/>
        <color theme="1"/>
        <rFont val="Aptos"/>
        <family val="2"/>
      </rPr>
      <t xml:space="preserve">
</t>
    </r>
    <r>
      <rPr>
        <sz val="12"/>
        <color theme="1"/>
        <rFont val="Aptos"/>
        <family val="2"/>
      </rPr>
      <t>(100% of groups have a median SGP  of 45 or higher)</t>
    </r>
  </si>
  <si>
    <r>
      <t xml:space="preserve">Performance Outcomes on Supplemental Data: </t>
    </r>
    <r>
      <rPr>
        <sz val="12"/>
        <color theme="1"/>
        <rFont val="Aptos"/>
        <family val="2"/>
      </rPr>
      <t xml:space="preserve">Successful if met either proficiency or growth in </t>
    </r>
    <r>
      <rPr>
        <b/>
        <sz val="12"/>
        <color theme="1"/>
        <rFont val="Aptos"/>
        <family val="2"/>
      </rPr>
      <t>both</t>
    </r>
    <r>
      <rPr>
        <sz val="12"/>
        <color theme="1"/>
        <rFont val="Aptos"/>
        <family val="2"/>
      </rPr>
      <t xml:space="preserve"> math </t>
    </r>
    <r>
      <rPr>
        <b/>
        <sz val="12"/>
        <color theme="1"/>
        <rFont val="Aptos"/>
        <family val="2"/>
      </rPr>
      <t>and</t>
    </r>
    <r>
      <rPr>
        <sz val="12"/>
        <color theme="1"/>
        <rFont val="Aptos"/>
        <family val="2"/>
      </rPr>
      <t xml:space="preserve"> reading (see </t>
    </r>
    <r>
      <rPr>
        <b/>
        <sz val="12"/>
        <color theme="1"/>
        <rFont val="Aptos"/>
        <family val="2"/>
      </rPr>
      <t>Schoolwide Summary 1.A</t>
    </r>
    <r>
      <rPr>
        <sz val="12"/>
        <color theme="1"/>
        <rFont val="Aptos"/>
        <family val="2"/>
      </rPr>
      <t xml:space="preserve"> tab)</t>
    </r>
  </si>
  <si>
    <r>
      <rPr>
        <b/>
        <sz val="12"/>
        <color theme="1"/>
        <rFont val="Aptos"/>
        <family val="2"/>
      </rPr>
      <t xml:space="preserve">1.B.2. Rating Rubric </t>
    </r>
    <r>
      <rPr>
        <sz val="12"/>
        <color theme="1"/>
        <rFont val="Aptos"/>
        <family val="2"/>
      </rPr>
      <t xml:space="preserve">based on Statewide Accountability AND supplemental assessment growth data for student groups in reading and math (see </t>
    </r>
    <r>
      <rPr>
        <b/>
        <sz val="12"/>
        <color theme="1"/>
        <rFont val="Aptos"/>
        <family val="2"/>
      </rPr>
      <t>State Accountability-CSD enters</t>
    </r>
    <r>
      <rPr>
        <sz val="12"/>
        <color theme="1"/>
        <rFont val="Aptos"/>
        <family val="2"/>
      </rPr>
      <t xml:space="preserve"> and </t>
    </r>
    <r>
      <rPr>
        <b/>
        <sz val="12"/>
        <color theme="1"/>
        <rFont val="Aptos"/>
        <family val="2"/>
      </rPr>
      <t>Schoolwide Summary 1.B</t>
    </r>
    <r>
      <rPr>
        <sz val="12"/>
        <color theme="1"/>
        <rFont val="Aptos"/>
        <family val="2"/>
      </rPr>
      <t xml:space="preserve"> tabs)</t>
    </r>
  </si>
  <si>
    <t>No. of Groups with median SGP ≥45 (100% for Meets in BOTH Math and Reading)</t>
  </si>
  <si>
    <t xml:space="preserve">State Accountability Percentile Rank (whole number, no "th") </t>
  </si>
  <si>
    <t>State   Student ID (FAY only)</t>
  </si>
  <si>
    <r>
      <rPr>
        <b/>
        <sz val="12"/>
        <color rgb="FF000000"/>
        <rFont val="Calibri"/>
        <family val="2"/>
      </rPr>
      <t>Background:</t>
    </r>
    <r>
      <rPr>
        <sz val="12"/>
        <color rgb="FF000000"/>
        <rFont val="Calibri"/>
        <family val="2"/>
      </rPr>
      <t xml:space="preserve"> This template helps schools track students' grade level performance and progress throughout the year, using the Northwest Evaluation Association (NWEA) Map assessments in Math and Reading. Please archive and label your copy of the templates using the assessment name, version date, your school name and the school year. If you have any questions, or if you have more than 400 students tested, please contact the Charter Schools Division at charter.schools@ped.nm.gov for assistance. The Performance Framework, Business Rules and Templates for a variety of assessments are available for download on the internet: </t>
    </r>
    <r>
      <rPr>
        <sz val="12"/>
        <color theme="4"/>
        <rFont val="Calibri"/>
        <family val="2"/>
      </rPr>
      <t>https://webnew.ped.state.nm.us/bureaus/public-education-commission/policies-and-processes/performance-review-and-accountability-system-and-performance-frameworks/</t>
    </r>
    <r>
      <rPr>
        <sz val="12"/>
        <color rgb="FF000000"/>
        <rFont val="Calibri"/>
        <family val="2"/>
      </rPr>
      <t xml:space="preserve">. </t>
    </r>
  </si>
  <si>
    <r>
      <t xml:space="preserve">Note. </t>
    </r>
    <r>
      <rPr>
        <sz val="12"/>
        <color rgb="FF000000"/>
        <rFont val="Calibri"/>
        <family val="2"/>
      </rPr>
      <t>The tabs in this template are color-coded as follows:</t>
    </r>
    <r>
      <rPr>
        <b/>
        <sz val="12"/>
        <color rgb="FF000000"/>
        <rFont val="Calibri"/>
        <family val="2"/>
      </rPr>
      <t xml:space="preserve">
</t>
    </r>
    <r>
      <rPr>
        <b/>
        <sz val="12"/>
        <color theme="9"/>
        <rFont val="Calibri"/>
        <family val="2"/>
      </rPr>
      <t>Green</t>
    </r>
    <r>
      <rPr>
        <b/>
        <sz val="12"/>
        <color rgb="FF000000"/>
        <rFont val="Calibri"/>
        <family val="2"/>
      </rPr>
      <t xml:space="preserve">: </t>
    </r>
    <r>
      <rPr>
        <sz val="12"/>
        <color rgb="FF000000"/>
        <rFont val="Calibri"/>
        <family val="2"/>
      </rPr>
      <t>Schools enter their data as instructed below.</t>
    </r>
    <r>
      <rPr>
        <b/>
        <sz val="12"/>
        <color rgb="FF000000"/>
        <rFont val="Calibri"/>
        <family val="2"/>
      </rPr>
      <t xml:space="preserve">
</t>
    </r>
    <r>
      <rPr>
        <b/>
        <sz val="12"/>
        <color rgb="FF7030A0"/>
        <rFont val="Calibri"/>
        <family val="2"/>
      </rPr>
      <t>Purple</t>
    </r>
    <r>
      <rPr>
        <b/>
        <sz val="12"/>
        <color rgb="FF000000"/>
        <rFont val="Calibri"/>
        <family val="2"/>
      </rPr>
      <t xml:space="preserve">: </t>
    </r>
    <r>
      <rPr>
        <sz val="12"/>
        <color rgb="FF000000"/>
        <rFont val="Calibri"/>
        <family val="2"/>
      </rPr>
      <t>Tables will auto-populate, and the school may enter their final ratings on 1.A and 1.B as instructed below.</t>
    </r>
    <r>
      <rPr>
        <b/>
        <sz val="12"/>
        <color rgb="FF000000"/>
        <rFont val="Calibri"/>
        <family val="2"/>
      </rPr>
      <t xml:space="preserve">
</t>
    </r>
    <r>
      <rPr>
        <b/>
        <sz val="12"/>
        <color theme="3" tint="0.499984740745262"/>
        <rFont val="Calibri"/>
        <family val="2"/>
      </rPr>
      <t>Blue</t>
    </r>
    <r>
      <rPr>
        <b/>
        <sz val="12"/>
        <color rgb="FF000000"/>
        <rFont val="Calibri"/>
        <family val="2"/>
      </rPr>
      <t xml:space="preserve">: </t>
    </r>
    <r>
      <rPr>
        <sz val="12"/>
        <color rgb="FF000000"/>
        <rFont val="Calibri"/>
        <family val="2"/>
      </rPr>
      <t>Instructions and Rubrics for rating 1.A and 1.B.</t>
    </r>
  </si>
  <si>
    <r>
      <rPr>
        <b/>
        <u/>
        <sz val="12"/>
        <color rgb="FF000000"/>
        <rFont val="Calibri"/>
        <family val="2"/>
      </rPr>
      <t>Exclusions and Anomalies</t>
    </r>
    <r>
      <rPr>
        <u/>
        <sz val="12"/>
        <color rgb="FF000000"/>
        <rFont val="Calibri"/>
        <family val="2"/>
      </rPr>
      <t xml:space="preserve"> tab, Columns A-H</t>
    </r>
    <r>
      <rPr>
        <sz val="12"/>
        <color rgb="FF000000"/>
        <rFont val="Calibri"/>
        <family val="2"/>
      </rPr>
      <t xml:space="preserve">: Paste the state student IDs and demographic data for ALL students (FAY and non-FAY) enrolled at the school during the current school year into the </t>
    </r>
    <r>
      <rPr>
        <b/>
        <sz val="12"/>
        <color rgb="FF000000"/>
        <rFont val="Calibri"/>
        <family val="2"/>
      </rPr>
      <t>Exclusions and Anomalies</t>
    </r>
    <r>
      <rPr>
        <sz val="12"/>
        <rFont val="Calibri"/>
        <family val="2"/>
      </rPr>
      <t xml:space="preserve"> tab in columns A through H, respectively, as follows</t>
    </r>
    <r>
      <rPr>
        <sz val="12"/>
        <color rgb="FF000000"/>
        <rFont val="Calibri"/>
        <family val="2"/>
      </rPr>
      <t xml:space="preserve">: State Student ID, Current Grade Level, Sex, Race coded as follows: </t>
    </r>
    <r>
      <rPr>
        <b/>
        <sz val="12"/>
        <color rgb="FF000000"/>
        <rFont val="Calibri"/>
        <family val="2"/>
      </rPr>
      <t>American Indian/Alaska Native=N, Asian/Pacific Islander=A, Black/African American=B, White/Caucasian=C</t>
    </r>
    <r>
      <rPr>
        <sz val="12"/>
        <color rgb="FF000000"/>
        <rFont val="Calibri"/>
        <family val="2"/>
      </rPr>
      <t>, Hispanic, Students with Disabilities, English Learners, and Direct Certification (low-income), making sure there are no duplicates. If multiple races are reported for any student, please provide the primary race, or the first race listed.</t>
    </r>
  </si>
  <si>
    <r>
      <rPr>
        <b/>
        <u/>
        <sz val="12"/>
        <rFont val="Calibri"/>
        <family val="2"/>
      </rPr>
      <t xml:space="preserve">Exclusions and Anomalies </t>
    </r>
    <r>
      <rPr>
        <u/>
        <sz val="12"/>
        <rFont val="Calibri"/>
        <family val="2"/>
      </rPr>
      <t>tab, Columns I-M</t>
    </r>
    <r>
      <rPr>
        <sz val="12"/>
        <rFont val="Calibri"/>
        <family val="2"/>
      </rPr>
      <t xml:space="preserve">: Respond to the questions in columns I-L of the </t>
    </r>
    <r>
      <rPr>
        <b/>
        <sz val="12"/>
        <rFont val="Calibri"/>
        <family val="2"/>
      </rPr>
      <t>Exclusions and Anomalies</t>
    </r>
    <r>
      <rPr>
        <sz val="12"/>
        <rFont val="Calibri"/>
        <family val="2"/>
      </rPr>
      <t xml:space="preserve"> tab. If the test vendor does not include the State Student ID in their reports, please add the vendor provided test or local ID in Column M. Then copy data from Columns A-H in the </t>
    </r>
    <r>
      <rPr>
        <b/>
        <sz val="12"/>
        <rFont val="Calibri"/>
        <family val="2"/>
      </rPr>
      <t>Exclusions and Anomalies</t>
    </r>
    <r>
      <rPr>
        <sz val="12"/>
        <rFont val="Calibri"/>
        <family val="2"/>
      </rPr>
      <t xml:space="preserve"> tab for all the FAY students who are not excluded from the computation </t>
    </r>
    <r>
      <rPr>
        <b/>
        <sz val="12"/>
        <rFont val="Calibri"/>
        <family val="2"/>
      </rPr>
      <t>(i.e., Both Column I and Column J='Y')</t>
    </r>
    <r>
      <rPr>
        <sz val="12"/>
        <rFont val="Calibri"/>
        <family val="2"/>
      </rPr>
      <t xml:space="preserve"> into columns A-H of the </t>
    </r>
    <r>
      <rPr>
        <b/>
        <sz val="12"/>
        <rFont val="Calibri"/>
        <family val="2"/>
      </rPr>
      <t>Formulas and Results</t>
    </r>
    <r>
      <rPr>
        <sz val="12"/>
        <rFont val="Calibri"/>
        <family val="2"/>
      </rPr>
      <t xml:space="preserve"> tab, beginning in row 3.</t>
    </r>
  </si>
  <si>
    <r>
      <rPr>
        <b/>
        <u/>
        <sz val="12"/>
        <rFont val="Calibri"/>
        <family val="2"/>
      </rPr>
      <t>BOY to MOY-Math</t>
    </r>
    <r>
      <rPr>
        <u/>
        <sz val="12"/>
        <rFont val="Calibri"/>
        <family val="2"/>
      </rPr>
      <t xml:space="preserve">, </t>
    </r>
    <r>
      <rPr>
        <b/>
        <u/>
        <sz val="12"/>
        <rFont val="Calibri"/>
        <family val="2"/>
      </rPr>
      <t>MOY to EOY-Math</t>
    </r>
    <r>
      <rPr>
        <u/>
        <sz val="12"/>
        <rFont val="Calibri"/>
        <family val="2"/>
      </rPr>
      <t xml:space="preserve">, </t>
    </r>
    <r>
      <rPr>
        <b/>
        <u/>
        <sz val="12"/>
        <rFont val="Calibri"/>
        <family val="2"/>
      </rPr>
      <t>BOY to EOY-Math</t>
    </r>
    <r>
      <rPr>
        <u/>
        <sz val="12"/>
        <rFont val="Calibri"/>
        <family val="2"/>
      </rPr>
      <t xml:space="preserve">, </t>
    </r>
    <r>
      <rPr>
        <b/>
        <u/>
        <sz val="12"/>
        <rFont val="Calibri"/>
        <family val="2"/>
      </rPr>
      <t>BOY to MOY-Reading</t>
    </r>
    <r>
      <rPr>
        <u/>
        <sz val="12"/>
        <rFont val="Calibri"/>
        <family val="2"/>
      </rPr>
      <t xml:space="preserve">, </t>
    </r>
    <r>
      <rPr>
        <b/>
        <u/>
        <sz val="12"/>
        <rFont val="Calibri"/>
        <family val="2"/>
      </rPr>
      <t>MOY to EOY-Reading</t>
    </r>
    <r>
      <rPr>
        <u/>
        <sz val="12"/>
        <rFont val="Calibri"/>
        <family val="2"/>
      </rPr>
      <t xml:space="preserve">, </t>
    </r>
    <r>
      <rPr>
        <b/>
        <u/>
        <sz val="12"/>
        <rFont val="Calibri"/>
        <family val="2"/>
      </rPr>
      <t xml:space="preserve">BOY to EOY-Reading </t>
    </r>
    <r>
      <rPr>
        <u/>
        <sz val="12"/>
        <rFont val="Calibri"/>
        <family val="2"/>
      </rPr>
      <t>tabs</t>
    </r>
    <r>
      <rPr>
        <sz val="12"/>
        <rFont val="Calibri"/>
        <family val="2"/>
      </rPr>
      <t xml:space="preserve">: Download the following the NWEA Achievement Status and Growth Summary Reports separately for reading and math for each combination of assessment windows, including BOY to MOY (a.k.a. Fall to Winter), MOY to EOY (a.k.a. Winter to Spring), and BOY to EOY (a.k.a. Fall to Spring). Delete the columns with the students names, then copy and paste the otherwise unaltered data into the appropriate tabs in this template (e.g. </t>
    </r>
    <r>
      <rPr>
        <b/>
        <sz val="12"/>
        <rFont val="Calibri"/>
        <family val="2"/>
      </rPr>
      <t>BOY to MOY-Math</t>
    </r>
    <r>
      <rPr>
        <sz val="12"/>
        <rFont val="Calibri"/>
        <family val="2"/>
      </rPr>
      <t xml:space="preserve">, </t>
    </r>
    <r>
      <rPr>
        <b/>
        <sz val="12"/>
        <rFont val="Calibri"/>
        <family val="2"/>
      </rPr>
      <t>MOY to EOY-Math</t>
    </r>
    <r>
      <rPr>
        <sz val="12"/>
        <rFont val="Calibri"/>
        <family val="2"/>
      </rPr>
      <t>, etc.), being sure that the files include the state student IDs and that the column headers match exactly with those in the template. Subsequently, for the 'Met Growth Projection' column (column AI), do a find and replace changing 'Yes*' to 'Yes', and 'No*' to 'No'.</t>
    </r>
  </si>
  <si>
    <r>
      <t xml:space="preserve">Note: </t>
    </r>
    <r>
      <rPr>
        <sz val="12"/>
        <rFont val="Calibri"/>
        <family val="2"/>
      </rPr>
      <t>If the column headers do not match exactly the templates will not work correctly. To ensure column headers match, you might paste the school's assessment files with the column headers included beginning on row 2. Then after ensuring the headers match exactly, delete row 2.</t>
    </r>
    <r>
      <rPr>
        <b/>
        <sz val="12"/>
        <rFont val="Calibri"/>
        <family val="2"/>
      </rPr>
      <t xml:space="preserve"> </t>
    </r>
  </si>
  <si>
    <r>
      <rPr>
        <b/>
        <u/>
        <sz val="12"/>
        <rFont val="Calibri"/>
        <family val="2"/>
      </rPr>
      <t xml:space="preserve">Schoolwide Summary 1.A </t>
    </r>
    <r>
      <rPr>
        <u/>
        <sz val="12"/>
        <rFont val="Calibri"/>
        <family val="2"/>
      </rPr>
      <t xml:space="preserve">and </t>
    </r>
    <r>
      <rPr>
        <b/>
        <u/>
        <sz val="12"/>
        <rFont val="Calibri"/>
        <family val="2"/>
      </rPr>
      <t xml:space="preserve">Schoolwide Summary 1.B </t>
    </r>
    <r>
      <rPr>
        <u/>
        <sz val="12"/>
        <rFont val="Calibri"/>
        <family val="2"/>
      </rPr>
      <t>tabs</t>
    </r>
    <r>
      <rPr>
        <sz val="12"/>
        <rFont val="Calibri"/>
        <family val="2"/>
      </rPr>
      <t xml:space="preserve">: After completing Steps 1-3 (above), the Schoolwide Summary tables on these tabs will auto-populate. Then, the school may add its final ratings for 1.A and 1.B to these tabs by referring to the </t>
    </r>
    <r>
      <rPr>
        <b/>
        <sz val="12"/>
        <rFont val="Calibri"/>
        <family val="2"/>
      </rPr>
      <t xml:space="preserve">Rubrics 1.A and 1.B </t>
    </r>
    <r>
      <rPr>
        <sz val="12"/>
        <rFont val="Calibri"/>
        <family val="2"/>
      </rPr>
      <t xml:space="preserve">tab. Note. Before the final ratings can be assigned, the State Accountability data is required, including the school's percentile ranking for 1.A.1. and its rating for 1.B.1 on the </t>
    </r>
    <r>
      <rPr>
        <b/>
        <sz val="12"/>
        <rFont val="Calibri"/>
        <family val="2"/>
      </rPr>
      <t>State Accountability-CSD enters</t>
    </r>
    <r>
      <rPr>
        <sz val="12"/>
        <rFont val="Calibri"/>
        <family val="2"/>
      </rPr>
      <t xml:space="preserve"> tab. </t>
    </r>
  </si>
  <si>
    <r>
      <rPr>
        <sz val="12"/>
        <color theme="1"/>
        <rFont val="Calibri"/>
        <family val="2"/>
        <scheme val="minor"/>
      </rPr>
      <t xml:space="preserve">If participation rate for </t>
    </r>
    <r>
      <rPr>
        <b/>
        <sz val="12"/>
        <color theme="1"/>
        <rFont val="Calibri"/>
        <family val="2"/>
        <scheme val="minor"/>
      </rPr>
      <t>either</t>
    </r>
    <r>
      <rPr>
        <sz val="12"/>
        <color theme="1"/>
        <rFont val="Calibri"/>
        <family val="2"/>
        <scheme val="minor"/>
      </rPr>
      <t xml:space="preserve"> math or reading  &lt; 85%, default to 1.A.1. rating</t>
    </r>
  </si>
  <si>
    <t>If the participation rate is below 85% for either Math or Reading, default to 1.B.1. Rating</t>
  </si>
  <si>
    <t>Sex (F/M)</t>
  </si>
  <si>
    <t>Race (A/B/C/N)</t>
  </si>
  <si>
    <t>Current Grade Level       (K-12)</t>
  </si>
  <si>
    <t>Approved reason not tested?   (Y/N)</t>
  </si>
  <si>
    <t>Vendor-assigned student ID           (if any)</t>
  </si>
  <si>
    <t>Reason not tested?                        (if applicable)</t>
  </si>
  <si>
    <t>Explain (if reason is other)</t>
  </si>
  <si>
    <t>Met in both Math and Reading?</t>
  </si>
  <si>
    <t>Rated based on attenuated results</t>
  </si>
  <si>
    <t>Instructions: NWEA Template v030625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</si>
</sst>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sz val="11"/>
      <color theme="1"/>
      <name val="Calibri"/>
      <family val="2"/>
    </font>
    <font>
      <sz val="12"/>
      <color theme="1"/>
      <name val="Calibri"/>
      <family val="2"/>
      <scheme val="minor"/>
    </font>
    <font>
      <b/>
      <sz val="12"/>
      <color rgb="FF000000"/>
      <name val="Calibri"/>
      <family val="2"/>
    </font>
    <font>
      <b/>
      <sz val="14"/>
      <color rgb="FF000000"/>
      <name val="Calibri"/>
      <family val="2"/>
    </font>
    <font>
      <sz val="12"/>
      <color rgb="FF000000"/>
      <name val="Calibri"/>
      <family val="2"/>
    </font>
    <font>
      <sz val="12"/>
      <color rgb="FF000000"/>
      <name val="Calibri"/>
      <family val="2"/>
      <scheme val="minor"/>
    </font>
    <font>
      <sz val="12"/>
      <name val="Calibri"/>
      <family val="2"/>
    </font>
    <font>
      <b/>
      <sz val="14"/>
      <color theme="1"/>
      <name val="Calibri"/>
      <family val="2"/>
    </font>
    <font>
      <b/>
      <sz val="12"/>
      <color theme="1"/>
      <name val="Calibri"/>
      <family val="2"/>
      <scheme val="minor"/>
    </font>
    <font>
      <sz val="12"/>
      <color theme="4"/>
      <name val="Calibri"/>
      <family val="2"/>
    </font>
    <font>
      <sz val="10"/>
      <color theme="1"/>
      <name val="Calibri"/>
      <family val="2"/>
      <scheme val="minor"/>
    </font>
    <font>
      <b/>
      <sz val="10"/>
      <color rgb="FF000000"/>
      <name val="Calibri"/>
      <family val="2"/>
      <scheme val="minor"/>
    </font>
    <font>
      <sz val="12"/>
      <color theme="1"/>
      <name val="Aptos"/>
      <family val="2"/>
    </font>
    <font>
      <b/>
      <sz val="12"/>
      <color theme="1"/>
      <name val="Aptos"/>
      <family val="2"/>
    </font>
    <font>
      <b/>
      <sz val="12"/>
      <color rgb="FF000000"/>
      <name val="Aptos"/>
      <family val="2"/>
    </font>
    <font>
      <sz val="12"/>
      <color rgb="FF000000"/>
      <name val="Aptos"/>
      <family val="2"/>
    </font>
    <font>
      <vertAlign val="superscript"/>
      <sz val="12"/>
      <color theme="1"/>
      <name val="Aptos"/>
      <family val="2"/>
    </font>
    <font>
      <vertAlign val="superscript"/>
      <sz val="12"/>
      <color rgb="FF000000"/>
      <name val="Aptos"/>
      <family val="2"/>
    </font>
    <font>
      <b/>
      <sz val="11"/>
      <color rgb="FFFF0000"/>
      <name val="Calibri"/>
      <family val="2"/>
      <scheme val="minor"/>
    </font>
    <font>
      <b/>
      <sz val="14"/>
      <color theme="1"/>
      <name val="Calibri"/>
      <family val="2"/>
      <scheme val="minor"/>
    </font>
    <font>
      <sz val="14"/>
      <color theme="1"/>
      <name val="Calibri"/>
      <family val="2"/>
      <scheme val="minor"/>
    </font>
    <font>
      <b/>
      <sz val="12"/>
      <color theme="0"/>
      <name val="Aptos"/>
      <family val="2"/>
    </font>
    <font>
      <sz val="12"/>
      <color theme="0"/>
      <name val="Aptos"/>
      <family val="2"/>
    </font>
    <font>
      <vertAlign val="superscript"/>
      <sz val="12"/>
      <color theme="0"/>
      <name val="Aptos"/>
      <family val="2"/>
    </font>
    <font>
      <b/>
      <sz val="11"/>
      <color rgb="FF000000"/>
      <name val="Calibri"/>
      <family val="2"/>
      <scheme val="minor"/>
    </font>
    <font>
      <b/>
      <sz val="11"/>
      <name val="Calibri"/>
      <family val="2"/>
      <scheme val="minor"/>
    </font>
    <font>
      <b/>
      <sz val="12"/>
      <name val="Calibri"/>
      <family val="2"/>
      <scheme val="minor"/>
    </font>
    <font>
      <sz val="12"/>
      <name val="Calibri"/>
      <family val="2"/>
      <scheme val="minor"/>
    </font>
    <font>
      <b/>
      <sz val="12"/>
      <name val="Calibri"/>
      <family val="2"/>
    </font>
    <font>
      <b/>
      <sz val="12"/>
      <color theme="9"/>
      <name val="Calibri"/>
      <family val="2"/>
    </font>
    <font>
      <b/>
      <sz val="12"/>
      <color rgb="FF7030A0"/>
      <name val="Calibri"/>
      <family val="2"/>
    </font>
    <font>
      <sz val="11"/>
      <color theme="1"/>
      <name val="Arial"/>
      <family val="2"/>
    </font>
    <font>
      <sz val="8"/>
      <name val="Calibri"/>
      <family val="2"/>
      <scheme val="minor"/>
    </font>
    <font>
      <sz val="11"/>
      <color rgb="FF000000"/>
      <name val="Calibri"/>
      <family val="2"/>
      <scheme val="minor"/>
    </font>
    <font>
      <sz val="10.5"/>
      <color theme="1"/>
      <name val="Calibri"/>
      <family val="2"/>
      <scheme val="minor"/>
    </font>
    <font>
      <sz val="10.1"/>
      <color theme="1"/>
      <name val="Calibri"/>
      <family val="2"/>
      <scheme val="minor"/>
    </font>
    <font>
      <u/>
      <sz val="12"/>
      <name val="Calibri"/>
      <family val="2"/>
    </font>
    <font>
      <b/>
      <sz val="12"/>
      <color theme="3" tint="0.499984740745262"/>
      <name val="Calibri"/>
      <family val="2"/>
    </font>
    <font>
      <b/>
      <u/>
      <sz val="12"/>
      <color rgb="FF000000"/>
      <name val="Calibri"/>
      <family val="2"/>
    </font>
    <font>
      <u/>
      <sz val="12"/>
      <color rgb="FF000000"/>
      <name val="Calibri"/>
      <family val="2"/>
    </font>
    <font>
      <b/>
      <u/>
      <sz val="12"/>
      <name val="Calibri"/>
      <family val="2"/>
    </font>
    <font>
      <b/>
      <sz val="12"/>
      <name val="Aptos"/>
      <family val="2"/>
    </font>
  </fonts>
  <fills count="34">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59999389629810485"/>
        <bgColor rgb="FFC9DAF8"/>
      </patternFill>
    </fill>
    <fill>
      <patternFill patternType="solid">
        <fgColor theme="9" tint="0.79998168889431442"/>
        <bgColor rgb="FFC9DAF8"/>
      </patternFill>
    </fill>
    <fill>
      <patternFill patternType="solid">
        <fgColor rgb="FFFFFFFF"/>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rgb="FFC00000"/>
        <bgColor indexed="64"/>
      </patternFill>
    </fill>
    <fill>
      <patternFill patternType="solid">
        <fgColor theme="8" tint="0.79998168889431442"/>
        <bgColor rgb="FFC9DAF8"/>
      </patternFill>
    </fill>
    <fill>
      <patternFill patternType="solid">
        <fgColor theme="7" tint="0.79998168889431442"/>
        <bgColor rgb="FFC9DAF8"/>
      </patternFill>
    </fill>
    <fill>
      <patternFill patternType="solid">
        <fgColor theme="4" tint="0.79998168889431442"/>
        <bgColor rgb="FFC9DAF8"/>
      </patternFill>
    </fill>
    <fill>
      <patternFill patternType="solid">
        <fgColor theme="7" tint="0.59999389629810485"/>
        <bgColor rgb="FFC9DAF8"/>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00"/>
        <bgColor rgb="FFFFFF00"/>
      </patternFill>
    </fill>
    <fill>
      <patternFill patternType="solid">
        <fgColor rgb="FFFFFF00"/>
        <bgColor indexed="64"/>
      </patternFill>
    </fill>
    <fill>
      <patternFill patternType="solid">
        <fgColor rgb="FF00FF00"/>
        <bgColor rgb="FF00FF00"/>
      </patternFill>
    </fill>
    <fill>
      <patternFill patternType="solid">
        <fgColor rgb="FFFEF2CB"/>
        <bgColor rgb="FFFEF2CB"/>
      </patternFill>
    </fill>
    <fill>
      <patternFill patternType="solid">
        <fgColor rgb="FFFFE598"/>
        <bgColor rgb="FFFFE598"/>
      </patternFill>
    </fill>
    <fill>
      <patternFill patternType="solid">
        <fgColor rgb="FFB6D7A8"/>
        <bgColor rgb="FFB6D7A8"/>
      </patternFill>
    </fill>
    <fill>
      <patternFill patternType="solid">
        <fgColor theme="7" tint="0.39997558519241921"/>
        <bgColor rgb="FFFFE598"/>
      </patternFill>
    </fill>
    <fill>
      <patternFill patternType="solid">
        <fgColor theme="7"/>
        <bgColor rgb="FFFFD965"/>
      </patternFill>
    </fill>
    <fill>
      <patternFill patternType="solid">
        <fgColor theme="4" tint="0.79998168889431442"/>
        <bgColor rgb="FFFBE4D5"/>
      </patternFill>
    </fill>
    <fill>
      <patternFill patternType="solid">
        <fgColor theme="4" tint="0.59999389629810485"/>
        <bgColor rgb="FFF4B083"/>
      </patternFill>
    </fill>
    <fill>
      <patternFill patternType="solid">
        <fgColor theme="4" tint="0.39997558519241921"/>
        <bgColor rgb="FFF4B083"/>
      </patternFill>
    </fill>
    <fill>
      <patternFill patternType="solid">
        <fgColor theme="8"/>
        <bgColor rgb="FFFFD965"/>
      </patternFill>
    </fill>
    <fill>
      <patternFill patternType="solid">
        <fgColor rgb="FF43F52B"/>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indexed="64"/>
      </top>
      <bottom style="thin">
        <color indexed="64"/>
      </bottom>
      <diagonal/>
    </border>
    <border>
      <left style="medium">
        <color indexed="64"/>
      </left>
      <right/>
      <top style="thin">
        <color rgb="FF000000"/>
      </top>
      <bottom style="medium">
        <color indexed="64"/>
      </bottom>
      <diagonal/>
    </border>
    <border>
      <left style="medium">
        <color indexed="64"/>
      </left>
      <right style="medium">
        <color indexed="64"/>
      </right>
      <top/>
      <bottom style="thin">
        <color rgb="FF000000"/>
      </bottom>
      <diagonal/>
    </border>
    <border>
      <left/>
      <right/>
      <top style="thin">
        <color rgb="FF000000"/>
      </top>
      <bottom style="thin">
        <color rgb="FF000000"/>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9" fontId="20" fillId="0" borderId="0" applyFont="0" applyFill="0" applyBorder="0" applyAlignment="0" applyProtection="0"/>
    <xf numFmtId="0" fontId="20" fillId="0" borderId="0"/>
  </cellStyleXfs>
  <cellXfs count="364">
    <xf numFmtId="0" fontId="0" fillId="0" borderId="0" xfId="0"/>
    <xf numFmtId="0" fontId="0" fillId="0" borderId="0" xfId="0" applyAlignment="1">
      <alignment wrapText="1"/>
    </xf>
    <xf numFmtId="0" fontId="16" fillId="0" borderId="0" xfId="0" applyFont="1" applyAlignment="1" applyProtection="1">
      <alignment horizontal="center"/>
      <protection hidden="1"/>
    </xf>
    <xf numFmtId="0" fontId="18" fillId="0" borderId="0" xfId="0" applyFont="1" applyAlignment="1" applyProtection="1">
      <alignment horizontal="center" wrapText="1"/>
      <protection hidden="1"/>
    </xf>
    <xf numFmtId="0" fontId="16" fillId="0" borderId="0" xfId="0" applyFont="1" applyAlignment="1" applyProtection="1">
      <alignment horizontal="center" wrapText="1"/>
      <protection hidden="1"/>
    </xf>
    <xf numFmtId="0" fontId="27" fillId="0" borderId="0" xfId="0" applyFont="1"/>
    <xf numFmtId="0" fontId="0" fillId="0" borderId="0" xfId="0" applyAlignment="1">
      <alignment horizontal="center" vertical="center"/>
    </xf>
    <xf numFmtId="0" fontId="30" fillId="0" borderId="0" xfId="0" applyFont="1" applyAlignment="1">
      <alignment horizontal="center"/>
    </xf>
    <xf numFmtId="0" fontId="18" fillId="0" borderId="0" xfId="0" applyFont="1" applyAlignment="1">
      <alignment horizontal="center" vertical="center" wrapText="1"/>
    </xf>
    <xf numFmtId="0" fontId="29" fillId="0" borderId="0" xfId="0" applyFont="1" applyAlignment="1">
      <alignment horizontal="center" vertical="center"/>
    </xf>
    <xf numFmtId="0" fontId="17" fillId="7" borderId="1" xfId="0" applyFont="1" applyFill="1" applyBorder="1" applyAlignment="1" applyProtection="1">
      <alignment horizontal="center"/>
      <protection hidden="1"/>
    </xf>
    <xf numFmtId="0" fontId="16" fillId="0" borderId="1" xfId="0" applyFont="1" applyBorder="1" applyAlignment="1" applyProtection="1">
      <alignment horizontal="center"/>
      <protection hidden="1"/>
    </xf>
    <xf numFmtId="0" fontId="16" fillId="0" borderId="8" xfId="0" applyFont="1" applyBorder="1" applyAlignment="1" applyProtection="1">
      <alignment horizontal="center"/>
      <protection hidden="1"/>
    </xf>
    <xf numFmtId="164" fontId="17" fillId="0" borderId="0" xfId="0" applyNumberFormat="1" applyFont="1" applyAlignment="1" applyProtection="1">
      <alignment horizontal="center"/>
      <protection hidden="1"/>
    </xf>
    <xf numFmtId="0" fontId="12" fillId="0" borderId="0" xfId="0" applyFont="1" applyAlignment="1" applyProtection="1">
      <alignment horizontal="center"/>
      <protection hidden="1"/>
    </xf>
    <xf numFmtId="0" fontId="18" fillId="0" borderId="1" xfId="0" applyFont="1" applyBorder="1" applyAlignment="1" applyProtection="1">
      <alignment horizontal="center" wrapText="1"/>
      <protection hidden="1"/>
    </xf>
    <xf numFmtId="0" fontId="31" fillId="0" borderId="6" xfId="0" applyFont="1" applyBorder="1" applyAlignment="1">
      <alignment vertical="center" wrapText="1"/>
    </xf>
    <xf numFmtId="0" fontId="34" fillId="9" borderId="6" xfId="0" applyFont="1" applyFill="1" applyBorder="1" applyAlignment="1">
      <alignment vertical="center" wrapText="1"/>
    </xf>
    <xf numFmtId="0" fontId="32" fillId="10" borderId="5" xfId="0" applyFont="1" applyFill="1" applyBorder="1" applyAlignment="1">
      <alignment vertical="center" wrapText="1"/>
    </xf>
    <xf numFmtId="0" fontId="32" fillId="11" borderId="5" xfId="0" applyFont="1" applyFill="1" applyBorder="1" applyAlignment="1">
      <alignment vertical="center" wrapText="1"/>
    </xf>
    <xf numFmtId="0" fontId="33" fillId="12" borderId="5" xfId="0" applyFont="1" applyFill="1" applyBorder="1" applyAlignment="1">
      <alignment vertical="center" wrapText="1"/>
    </xf>
    <xf numFmtId="0" fontId="32" fillId="10" borderId="1" xfId="0" applyFont="1" applyFill="1" applyBorder="1" applyAlignment="1">
      <alignment horizontal="center" vertical="center" wrapText="1"/>
    </xf>
    <xf numFmtId="0" fontId="32" fillId="11" borderId="1" xfId="0" applyFont="1" applyFill="1" applyBorder="1" applyAlignment="1">
      <alignment horizontal="center" vertical="center" wrapText="1"/>
    </xf>
    <xf numFmtId="0" fontId="33" fillId="12" borderId="1" xfId="0" applyFont="1" applyFill="1" applyBorder="1" applyAlignment="1">
      <alignment horizontal="center" vertical="center" wrapText="1"/>
    </xf>
    <xf numFmtId="0" fontId="33" fillId="11" borderId="1" xfId="0" applyFont="1" applyFill="1" applyBorder="1" applyAlignment="1">
      <alignment horizontal="center" vertical="center" wrapText="1"/>
    </xf>
    <xf numFmtId="1" fontId="16" fillId="0" borderId="1" xfId="0" applyNumberFormat="1" applyFont="1" applyBorder="1" applyAlignment="1" applyProtection="1">
      <alignment horizontal="center"/>
      <protection hidden="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17" fillId="0" borderId="1" xfId="0" applyFont="1" applyBorder="1" applyAlignment="1" applyProtection="1">
      <alignment horizontal="center"/>
      <protection hidden="1"/>
    </xf>
    <xf numFmtId="0" fontId="19" fillId="0" borderId="1" xfId="0" applyFont="1" applyBorder="1" applyAlignment="1" applyProtection="1">
      <alignment horizontal="center" wrapText="1"/>
      <protection hidden="1"/>
    </xf>
    <xf numFmtId="0" fontId="17" fillId="0" borderId="5" xfId="0" applyFont="1" applyBorder="1" applyAlignment="1" applyProtection="1">
      <alignment horizontal="center"/>
      <protection hidden="1"/>
    </xf>
    <xf numFmtId="164" fontId="17" fillId="0" borderId="6" xfId="0" applyNumberFormat="1" applyFont="1" applyBorder="1" applyAlignment="1" applyProtection="1">
      <alignment horizontal="center"/>
      <protection hidden="1"/>
    </xf>
    <xf numFmtId="0" fontId="17" fillId="0" borderId="7" xfId="0" applyFont="1" applyBorder="1" applyAlignment="1" applyProtection="1">
      <alignment horizontal="center"/>
      <protection hidden="1"/>
    </xf>
    <xf numFmtId="0" fontId="19" fillId="0" borderId="8" xfId="0" applyFont="1" applyBorder="1" applyAlignment="1" applyProtection="1">
      <alignment horizontal="center" wrapText="1"/>
      <protection hidden="1"/>
    </xf>
    <xf numFmtId="164" fontId="17" fillId="0" borderId="9" xfId="0" applyNumberFormat="1" applyFont="1" applyBorder="1" applyAlignment="1" applyProtection="1">
      <alignment horizontal="center"/>
      <protection hidden="1"/>
    </xf>
    <xf numFmtId="0" fontId="18" fillId="0" borderId="8" xfId="0" applyFont="1" applyBorder="1" applyAlignment="1" applyProtection="1">
      <alignment horizontal="center" wrapText="1"/>
      <protection hidden="1"/>
    </xf>
    <xf numFmtId="1" fontId="16" fillId="0" borderId="8" xfId="0" applyNumberFormat="1" applyFont="1" applyBorder="1" applyAlignment="1" applyProtection="1">
      <alignment horizontal="center"/>
      <protection hidden="1"/>
    </xf>
    <xf numFmtId="0" fontId="17" fillId="7" borderId="18" xfId="0" applyFont="1" applyFill="1" applyBorder="1" applyAlignment="1" applyProtection="1">
      <alignment horizontal="center"/>
      <protection hidden="1"/>
    </xf>
    <xf numFmtId="0" fontId="17" fillId="7" borderId="32" xfId="0" applyFont="1" applyFill="1" applyBorder="1" applyAlignment="1" applyProtection="1">
      <alignment horizontal="center"/>
      <protection hidden="1"/>
    </xf>
    <xf numFmtId="0" fontId="16" fillId="0" borderId="33" xfId="0" applyFont="1" applyBorder="1" applyAlignment="1" applyProtection="1">
      <alignment horizontal="center"/>
      <protection hidden="1"/>
    </xf>
    <xf numFmtId="0" fontId="16" fillId="7" borderId="32" xfId="0" applyFont="1" applyFill="1" applyBorder="1" applyAlignment="1" applyProtection="1">
      <alignment horizontal="center"/>
      <protection hidden="1"/>
    </xf>
    <xf numFmtId="0" fontId="16" fillId="7" borderId="33" xfId="0" applyFont="1" applyFill="1" applyBorder="1" applyAlignment="1" applyProtection="1">
      <alignment horizontal="center"/>
      <protection hidden="1"/>
    </xf>
    <xf numFmtId="0" fontId="16" fillId="0" borderId="35" xfId="0" applyFont="1" applyBorder="1" applyAlignment="1" applyProtection="1">
      <alignment horizontal="center"/>
      <protection hidden="1"/>
    </xf>
    <xf numFmtId="0" fontId="16" fillId="7" borderId="5" xfId="0" applyFont="1" applyFill="1" applyBorder="1" applyAlignment="1" applyProtection="1">
      <alignment horizontal="center" wrapText="1"/>
      <protection hidden="1"/>
    </xf>
    <xf numFmtId="0" fontId="18" fillId="7" borderId="32" xfId="0" applyFont="1" applyFill="1" applyBorder="1" applyAlignment="1" applyProtection="1">
      <alignment horizontal="center" wrapText="1"/>
      <protection hidden="1"/>
    </xf>
    <xf numFmtId="0" fontId="19" fillId="0" borderId="32" xfId="0" applyFont="1" applyBorder="1" applyAlignment="1" applyProtection="1">
      <alignment horizontal="center" wrapText="1"/>
      <protection hidden="1"/>
    </xf>
    <xf numFmtId="0" fontId="19" fillId="0" borderId="33" xfId="0" applyFont="1" applyBorder="1" applyAlignment="1" applyProtection="1">
      <alignment horizontal="center" wrapText="1"/>
      <protection hidden="1"/>
    </xf>
    <xf numFmtId="0" fontId="17" fillId="7" borderId="33" xfId="0" applyFont="1" applyFill="1" applyBorder="1" applyAlignment="1" applyProtection="1">
      <alignment horizontal="center"/>
      <protection hidden="1"/>
    </xf>
    <xf numFmtId="0" fontId="15" fillId="0" borderId="33" xfId="0" applyFont="1" applyBorder="1" applyAlignment="1" applyProtection="1">
      <alignment horizontal="center"/>
      <protection hidden="1"/>
    </xf>
    <xf numFmtId="0" fontId="15" fillId="0" borderId="35" xfId="0" applyFont="1" applyBorder="1" applyAlignment="1" applyProtection="1">
      <alignment horizontal="center"/>
      <protection hidden="1"/>
    </xf>
    <xf numFmtId="0" fontId="17" fillId="7" borderId="1" xfId="0" applyFont="1" applyFill="1" applyBorder="1" applyAlignment="1" applyProtection="1">
      <alignment horizontal="center" wrapText="1"/>
      <protection hidden="1"/>
    </xf>
    <xf numFmtId="0" fontId="16" fillId="7" borderId="1" xfId="0" applyFont="1" applyFill="1" applyBorder="1" applyAlignment="1" applyProtection="1">
      <alignment horizontal="center" wrapText="1"/>
      <protection hidden="1"/>
    </xf>
    <xf numFmtId="0" fontId="18" fillId="17" borderId="32" xfId="0" applyFont="1" applyFill="1" applyBorder="1" applyAlignment="1" applyProtection="1">
      <alignment horizontal="center" wrapText="1"/>
      <protection hidden="1"/>
    </xf>
    <xf numFmtId="0" fontId="17" fillId="17" borderId="32" xfId="0" applyFont="1" applyFill="1" applyBorder="1" applyAlignment="1" applyProtection="1">
      <alignment horizontal="center"/>
      <protection hidden="1"/>
    </xf>
    <xf numFmtId="0" fontId="17" fillId="17" borderId="1" xfId="0" applyFont="1" applyFill="1" applyBorder="1" applyAlignment="1" applyProtection="1">
      <alignment horizontal="center"/>
      <protection hidden="1"/>
    </xf>
    <xf numFmtId="0" fontId="16" fillId="17" borderId="5" xfId="0" applyFont="1" applyFill="1" applyBorder="1" applyAlignment="1" applyProtection="1">
      <alignment horizontal="center" wrapText="1"/>
      <protection hidden="1"/>
    </xf>
    <xf numFmtId="0" fontId="16" fillId="17" borderId="1" xfId="0" applyFont="1" applyFill="1" applyBorder="1" applyAlignment="1" applyProtection="1">
      <alignment horizontal="center" wrapText="1"/>
      <protection hidden="1"/>
    </xf>
    <xf numFmtId="0" fontId="17" fillId="17" borderId="1" xfId="0" applyFont="1" applyFill="1" applyBorder="1" applyAlignment="1" applyProtection="1">
      <alignment horizontal="center" wrapText="1"/>
      <protection hidden="1"/>
    </xf>
    <xf numFmtId="0" fontId="16" fillId="17" borderId="32" xfId="0" applyFont="1" applyFill="1" applyBorder="1" applyAlignment="1" applyProtection="1">
      <alignment horizontal="center"/>
      <protection hidden="1"/>
    </xf>
    <xf numFmtId="0" fontId="16" fillId="17" borderId="1" xfId="0" applyFont="1" applyFill="1" applyBorder="1" applyAlignment="1" applyProtection="1">
      <alignment horizontal="center"/>
      <protection hidden="1"/>
    </xf>
    <xf numFmtId="0" fontId="17" fillId="17" borderId="33" xfId="0" applyFont="1" applyFill="1" applyBorder="1" applyAlignment="1" applyProtection="1">
      <alignment horizontal="center"/>
      <protection hidden="1"/>
    </xf>
    <xf numFmtId="0" fontId="16" fillId="17" borderId="33" xfId="0" applyFont="1" applyFill="1" applyBorder="1" applyAlignment="1" applyProtection="1">
      <alignment horizontal="center"/>
      <protection hidden="1"/>
    </xf>
    <xf numFmtId="1" fontId="16" fillId="17" borderId="1" xfId="0" applyNumberFormat="1" applyFont="1" applyFill="1" applyBorder="1" applyAlignment="1" applyProtection="1">
      <alignment horizontal="center"/>
      <protection hidden="1"/>
    </xf>
    <xf numFmtId="0" fontId="17" fillId="7" borderId="0" xfId="0" applyFont="1" applyFill="1" applyAlignment="1" applyProtection="1">
      <alignment horizontal="center"/>
      <protection hidden="1"/>
    </xf>
    <xf numFmtId="0" fontId="16" fillId="0" borderId="37" xfId="0" applyFont="1" applyBorder="1" applyAlignment="1" applyProtection="1">
      <alignment horizontal="center"/>
      <protection hidden="1"/>
    </xf>
    <xf numFmtId="0" fontId="17" fillId="17" borderId="6" xfId="0" applyFont="1" applyFill="1" applyBorder="1" applyAlignment="1" applyProtection="1">
      <alignment horizontal="center"/>
      <protection hidden="1"/>
    </xf>
    <xf numFmtId="1" fontId="16" fillId="17" borderId="34" xfId="0" applyNumberFormat="1" applyFont="1" applyFill="1" applyBorder="1" applyAlignment="1" applyProtection="1">
      <alignment horizontal="center"/>
      <protection hidden="1"/>
    </xf>
    <xf numFmtId="0" fontId="17" fillId="17" borderId="23" xfId="0" applyFont="1" applyFill="1" applyBorder="1" applyAlignment="1" applyProtection="1">
      <alignment horizontal="center"/>
      <protection hidden="1"/>
    </xf>
    <xf numFmtId="0" fontId="16" fillId="17" borderId="10" xfId="0" applyFont="1" applyFill="1" applyBorder="1" applyAlignment="1" applyProtection="1">
      <alignment horizontal="center"/>
      <protection hidden="1"/>
    </xf>
    <xf numFmtId="0" fontId="17" fillId="0" borderId="8" xfId="0" applyFont="1" applyBorder="1" applyAlignment="1" applyProtection="1">
      <alignment horizontal="center"/>
      <protection hidden="1"/>
    </xf>
    <xf numFmtId="1" fontId="11" fillId="0" borderId="1" xfId="1" applyNumberFormat="1" applyFont="1" applyFill="1" applyBorder="1" applyAlignment="1" applyProtection="1">
      <alignment horizontal="center" wrapText="1"/>
      <protection hidden="1"/>
    </xf>
    <xf numFmtId="1" fontId="11" fillId="17" borderId="1" xfId="0" applyNumberFormat="1" applyFont="1" applyFill="1" applyBorder="1" applyAlignment="1" applyProtection="1">
      <alignment horizontal="center"/>
      <protection hidden="1"/>
    </xf>
    <xf numFmtId="1" fontId="11" fillId="0" borderId="8" xfId="1" applyNumberFormat="1" applyFont="1" applyFill="1" applyBorder="1" applyAlignment="1" applyProtection="1">
      <alignment horizontal="center" wrapText="1"/>
      <protection hidden="1"/>
    </xf>
    <xf numFmtId="1" fontId="16" fillId="7" borderId="1" xfId="0" applyNumberFormat="1" applyFont="1" applyFill="1" applyBorder="1" applyAlignment="1" applyProtection="1">
      <alignment horizontal="center"/>
      <protection hidden="1"/>
    </xf>
    <xf numFmtId="164" fontId="16" fillId="0" borderId="1" xfId="1" applyNumberFormat="1" applyFont="1" applyBorder="1" applyAlignment="1" applyProtection="1">
      <alignment horizontal="center"/>
      <protection hidden="1"/>
    </xf>
    <xf numFmtId="164" fontId="16" fillId="0" borderId="8" xfId="1" applyNumberFormat="1" applyFont="1" applyBorder="1" applyAlignment="1" applyProtection="1">
      <alignment horizontal="center"/>
      <protection hidden="1"/>
    </xf>
    <xf numFmtId="164" fontId="16" fillId="17" borderId="1" xfId="0" applyNumberFormat="1" applyFont="1" applyFill="1" applyBorder="1" applyAlignment="1" applyProtection="1">
      <alignment horizontal="center"/>
      <protection hidden="1"/>
    </xf>
    <xf numFmtId="0" fontId="32" fillId="10" borderId="6" xfId="0" applyFont="1" applyFill="1" applyBorder="1" applyAlignment="1">
      <alignment horizontal="center" vertical="center" wrapText="1"/>
    </xf>
    <xf numFmtId="0" fontId="32" fillId="11" borderId="6" xfId="0" applyFont="1" applyFill="1" applyBorder="1" applyAlignment="1">
      <alignment horizontal="center" vertical="center" wrapText="1"/>
    </xf>
    <xf numFmtId="0" fontId="33" fillId="10" borderId="1" xfId="0" applyFont="1" applyFill="1" applyBorder="1" applyAlignment="1">
      <alignment horizontal="center" vertical="center" wrapText="1"/>
    </xf>
    <xf numFmtId="0" fontId="33" fillId="12" borderId="6" xfId="0" applyFont="1" applyFill="1" applyBorder="1" applyAlignment="1">
      <alignment horizontal="center" vertical="center" wrapText="1"/>
    </xf>
    <xf numFmtId="0" fontId="33" fillId="10" borderId="8" xfId="0" applyFont="1" applyFill="1" applyBorder="1" applyAlignment="1">
      <alignment horizontal="center" vertical="center" wrapText="1"/>
    </xf>
    <xf numFmtId="0" fontId="33" fillId="11" borderId="8" xfId="0" applyFont="1" applyFill="1" applyBorder="1" applyAlignment="1">
      <alignment horizontal="center" vertical="center" wrapText="1"/>
    </xf>
    <xf numFmtId="0" fontId="33" fillId="12" borderId="8" xfId="0" applyFont="1" applyFill="1" applyBorder="1" applyAlignment="1">
      <alignment horizontal="center" vertical="center" wrapText="1"/>
    </xf>
    <xf numFmtId="0" fontId="32" fillId="10" borderId="5" xfId="0" applyFont="1" applyFill="1" applyBorder="1" applyAlignment="1">
      <alignment horizontal="center" vertical="center" wrapText="1"/>
    </xf>
    <xf numFmtId="0" fontId="32" fillId="11" borderId="5" xfId="0" applyFont="1" applyFill="1" applyBorder="1" applyAlignment="1">
      <alignment horizontal="center" vertical="center" wrapText="1"/>
    </xf>
    <xf numFmtId="0" fontId="31" fillId="11" borderId="5" xfId="0" applyFont="1" applyFill="1" applyBorder="1" applyAlignment="1">
      <alignment horizontal="center" vertical="center" wrapText="1"/>
    </xf>
    <xf numFmtId="0" fontId="33" fillId="12" borderId="5" xfId="0" applyFont="1" applyFill="1" applyBorder="1" applyAlignment="1">
      <alignment horizontal="center" vertical="center" wrapText="1"/>
    </xf>
    <xf numFmtId="0" fontId="31" fillId="12" borderId="5" xfId="0" applyFont="1" applyFill="1" applyBorder="1" applyAlignment="1">
      <alignment horizontal="center" vertical="center" wrapText="1"/>
    </xf>
    <xf numFmtId="0" fontId="27" fillId="0" borderId="7" xfId="0" applyFont="1" applyBorder="1" applyAlignment="1">
      <alignment vertical="center" wrapText="1"/>
    </xf>
    <xf numFmtId="0" fontId="31" fillId="0" borderId="6" xfId="0" applyFont="1" applyBorder="1" applyAlignment="1">
      <alignment horizontal="left" vertical="center" wrapText="1"/>
    </xf>
    <xf numFmtId="0" fontId="34" fillId="9" borderId="6" xfId="0" applyFont="1" applyFill="1" applyBorder="1" applyAlignment="1">
      <alignment horizontal="left" vertical="center" wrapText="1"/>
    </xf>
    <xf numFmtId="0" fontId="40" fillId="13" borderId="5" xfId="0" applyFont="1" applyFill="1" applyBorder="1" applyAlignment="1">
      <alignment vertical="center" wrapText="1"/>
    </xf>
    <xf numFmtId="0" fontId="40" fillId="13" borderId="1" xfId="0" applyFont="1" applyFill="1" applyBorder="1" applyAlignment="1">
      <alignment horizontal="center" vertical="center" wrapText="1"/>
    </xf>
    <xf numFmtId="0" fontId="40" fillId="13" borderId="6" xfId="0" applyFont="1" applyFill="1" applyBorder="1" applyAlignment="1">
      <alignment horizontal="center" vertical="center" wrapText="1"/>
    </xf>
    <xf numFmtId="0" fontId="40" fillId="13" borderId="8" xfId="0" applyFont="1" applyFill="1" applyBorder="1" applyAlignment="1">
      <alignment horizontal="center" vertical="center" wrapText="1"/>
    </xf>
    <xf numFmtId="0" fontId="30" fillId="0" borderId="0" xfId="0" applyFont="1" applyAlignment="1">
      <alignment horizontal="center" vertical="center"/>
    </xf>
    <xf numFmtId="0" fontId="17" fillId="8" borderId="21" xfId="0" applyFont="1" applyFill="1" applyBorder="1" applyAlignment="1" applyProtection="1">
      <alignment horizontal="center" vertical="center"/>
      <protection hidden="1"/>
    </xf>
    <xf numFmtId="0" fontId="18" fillId="8" borderId="10" xfId="0" applyFont="1" applyFill="1" applyBorder="1" applyAlignment="1" applyProtection="1">
      <alignment horizontal="center" vertical="center" wrapText="1"/>
      <protection hidden="1"/>
    </xf>
    <xf numFmtId="0" fontId="17" fillId="8" borderId="10" xfId="0" applyFont="1" applyFill="1" applyBorder="1" applyAlignment="1" applyProtection="1">
      <alignment horizontal="center" vertical="center" wrapText="1"/>
      <protection hidden="1"/>
    </xf>
    <xf numFmtId="0" fontId="17" fillId="14" borderId="11" xfId="0" applyFont="1" applyFill="1" applyBorder="1" applyAlignment="1" applyProtection="1">
      <alignment horizontal="center" vertical="center" wrapText="1"/>
      <protection hidden="1"/>
    </xf>
    <xf numFmtId="0" fontId="17" fillId="8" borderId="25" xfId="0" applyFont="1" applyFill="1" applyBorder="1" applyAlignment="1" applyProtection="1">
      <alignment horizontal="center" vertical="center" wrapText="1"/>
      <protection hidden="1"/>
    </xf>
    <xf numFmtId="0" fontId="17" fillId="14" borderId="26" xfId="0" applyFont="1" applyFill="1" applyBorder="1" applyAlignment="1" applyProtection="1">
      <alignment horizontal="center" vertical="center" wrapText="1"/>
      <protection hidden="1"/>
    </xf>
    <xf numFmtId="0" fontId="43" fillId="0" borderId="0" xfId="0" applyFont="1" applyAlignment="1">
      <alignment horizontal="center" vertical="center" wrapText="1"/>
    </xf>
    <xf numFmtId="0" fontId="17" fillId="15" borderId="32" xfId="0" applyFont="1" applyFill="1" applyBorder="1" applyAlignment="1" applyProtection="1">
      <alignment horizontal="center" vertical="center" wrapText="1"/>
      <protection hidden="1"/>
    </xf>
    <xf numFmtId="0" fontId="17" fillId="15" borderId="10" xfId="0" applyFont="1" applyFill="1" applyBorder="1" applyAlignment="1" applyProtection="1">
      <alignment horizontal="center" vertical="center" wrapText="1"/>
      <protection hidden="1"/>
    </xf>
    <xf numFmtId="0" fontId="17" fillId="15" borderId="21" xfId="0" applyFont="1" applyFill="1" applyBorder="1" applyAlignment="1" applyProtection="1">
      <alignment horizontal="center" vertical="center" wrapText="1"/>
      <protection hidden="1"/>
    </xf>
    <xf numFmtId="0" fontId="17" fillId="16" borderId="31" xfId="0" applyFont="1" applyFill="1" applyBorder="1" applyAlignment="1" applyProtection="1">
      <alignment horizontal="center" vertical="center" wrapText="1"/>
      <protection hidden="1"/>
    </xf>
    <xf numFmtId="0" fontId="17" fillId="16" borderId="1" xfId="0" applyFont="1" applyFill="1" applyBorder="1" applyAlignment="1" applyProtection="1">
      <alignment horizontal="center" vertical="center" wrapText="1"/>
      <protection hidden="1"/>
    </xf>
    <xf numFmtId="0" fontId="17" fillId="16" borderId="3" xfId="0" applyFont="1" applyFill="1" applyBorder="1" applyAlignment="1" applyProtection="1">
      <alignment horizontal="center" vertical="center" wrapText="1"/>
      <protection hidden="1"/>
    </xf>
    <xf numFmtId="0" fontId="50" fillId="0" borderId="0" xfId="0" applyFont="1"/>
    <xf numFmtId="0" fontId="50" fillId="20" borderId="0" xfId="0" applyFont="1" applyFill="1"/>
    <xf numFmtId="0" fontId="9" fillId="0" borderId="0" xfId="0" applyFont="1"/>
    <xf numFmtId="0" fontId="0" fillId="21" borderId="0" xfId="0" applyFill="1"/>
    <xf numFmtId="0" fontId="50" fillId="0" borderId="0" xfId="0" applyFont="1" applyAlignment="1">
      <alignment horizontal="right"/>
    </xf>
    <xf numFmtId="14" fontId="50" fillId="0" borderId="0" xfId="0" applyNumberFormat="1" applyFont="1" applyAlignment="1">
      <alignment horizontal="right"/>
    </xf>
    <xf numFmtId="0" fontId="50" fillId="22" borderId="0" xfId="0" applyFont="1" applyFill="1"/>
    <xf numFmtId="0" fontId="50" fillId="21" borderId="0" xfId="0" applyFont="1" applyFill="1"/>
    <xf numFmtId="0" fontId="16" fillId="7" borderId="10" xfId="0" applyFont="1" applyFill="1" applyBorder="1" applyAlignment="1" applyProtection="1">
      <alignment horizontal="center"/>
      <protection hidden="1"/>
    </xf>
    <xf numFmtId="1" fontId="16" fillId="7" borderId="34" xfId="0" applyNumberFormat="1" applyFont="1" applyFill="1" applyBorder="1" applyAlignment="1" applyProtection="1">
      <alignment horizontal="center"/>
      <protection hidden="1"/>
    </xf>
    <xf numFmtId="1" fontId="11" fillId="7" borderId="1" xfId="0" applyNumberFormat="1" applyFont="1" applyFill="1" applyBorder="1" applyAlignment="1" applyProtection="1">
      <alignment horizontal="center"/>
      <protection hidden="1"/>
    </xf>
    <xf numFmtId="164" fontId="16" fillId="7" borderId="1" xfId="0" applyNumberFormat="1" applyFont="1" applyFill="1" applyBorder="1" applyAlignment="1" applyProtection="1">
      <alignment horizontal="center"/>
      <protection hidden="1"/>
    </xf>
    <xf numFmtId="0" fontId="16" fillId="7" borderId="1" xfId="0" applyFont="1" applyFill="1" applyBorder="1" applyAlignment="1" applyProtection="1">
      <alignment horizontal="center"/>
      <protection hidden="1"/>
    </xf>
    <xf numFmtId="1" fontId="16" fillId="0" borderId="1" xfId="0" applyNumberFormat="1" applyFont="1" applyBorder="1" applyAlignment="1" applyProtection="1">
      <alignment horizontal="center" wrapText="1"/>
      <protection hidden="1"/>
    </xf>
    <xf numFmtId="1" fontId="16" fillId="0" borderId="8" xfId="0" applyNumberFormat="1" applyFont="1" applyBorder="1" applyAlignment="1" applyProtection="1">
      <alignment horizontal="center" wrapText="1"/>
      <protection hidden="1"/>
    </xf>
    <xf numFmtId="164" fontId="16" fillId="0" borderId="1" xfId="1" applyNumberFormat="1" applyFont="1" applyBorder="1" applyAlignment="1" applyProtection="1">
      <alignment horizontal="center" wrapText="1"/>
      <protection hidden="1"/>
    </xf>
    <xf numFmtId="164" fontId="16" fillId="0" borderId="18" xfId="1" applyNumberFormat="1" applyFont="1" applyBorder="1" applyAlignment="1" applyProtection="1">
      <alignment horizontal="center"/>
      <protection hidden="1"/>
    </xf>
    <xf numFmtId="164" fontId="17" fillId="0" borderId="19" xfId="0" applyNumberFormat="1" applyFont="1" applyBorder="1" applyAlignment="1" applyProtection="1">
      <alignment horizontal="center"/>
      <protection hidden="1"/>
    </xf>
    <xf numFmtId="164" fontId="16" fillId="0" borderId="8" xfId="1" applyNumberFormat="1" applyFont="1" applyBorder="1" applyAlignment="1" applyProtection="1">
      <alignment horizontal="center" wrapText="1"/>
      <protection hidden="1"/>
    </xf>
    <xf numFmtId="164" fontId="16" fillId="0" borderId="24" xfId="1" applyNumberFormat="1" applyFont="1" applyBorder="1" applyAlignment="1" applyProtection="1">
      <alignment horizontal="center"/>
      <protection hidden="1"/>
    </xf>
    <xf numFmtId="164" fontId="17" fillId="0" borderId="20" xfId="0" applyNumberFormat="1" applyFont="1" applyBorder="1" applyAlignment="1" applyProtection="1">
      <alignment horizontal="center"/>
      <protection hidden="1"/>
    </xf>
    <xf numFmtId="0" fontId="7" fillId="0" borderId="0" xfId="0" applyFont="1" applyAlignment="1" applyProtection="1">
      <alignment horizontal="center"/>
      <protection hidden="1"/>
    </xf>
    <xf numFmtId="0" fontId="7" fillId="0" borderId="0" xfId="0" applyFont="1" applyAlignment="1" applyProtection="1">
      <alignment horizontal="center" wrapText="1"/>
      <protection hidden="1"/>
    </xf>
    <xf numFmtId="0" fontId="30" fillId="0" borderId="0" xfId="0" applyFont="1" applyAlignment="1">
      <alignment horizontal="center" vertical="center" wrapText="1"/>
    </xf>
    <xf numFmtId="0" fontId="50" fillId="32" borderId="0" xfId="0" applyFont="1" applyFill="1"/>
    <xf numFmtId="0" fontId="9" fillId="0" borderId="0" xfId="0" applyFont="1" applyAlignment="1" applyProtection="1">
      <alignment horizontal="left" vertical="top"/>
      <protection locked="0"/>
    </xf>
    <xf numFmtId="0" fontId="52" fillId="0" borderId="0" xfId="0" applyFont="1" applyAlignment="1" applyProtection="1">
      <alignment horizontal="left" vertical="top"/>
      <protection locked="0"/>
    </xf>
    <xf numFmtId="0" fontId="17" fillId="0" borderId="0" xfId="0" applyFont="1" applyAlignment="1" applyProtection="1">
      <alignment horizontal="left" vertical="top"/>
      <protection locked="0"/>
    </xf>
    <xf numFmtId="0" fontId="3" fillId="0" borderId="0" xfId="0" applyFont="1" applyAlignment="1" applyProtection="1">
      <alignment horizontal="left" vertical="top"/>
      <protection locked="0"/>
    </xf>
    <xf numFmtId="0" fontId="43" fillId="0" borderId="0" xfId="0"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6" fillId="23" borderId="0" xfId="0" applyFont="1" applyFill="1" applyAlignment="1" applyProtection="1">
      <alignment horizontal="center" wrapText="1"/>
      <protection locked="0"/>
    </xf>
    <xf numFmtId="0" fontId="9" fillId="24" borderId="0" xfId="0" applyFont="1" applyFill="1" applyAlignment="1" applyProtection="1">
      <alignment horizontal="center" wrapText="1"/>
      <protection locked="0"/>
    </xf>
    <xf numFmtId="0" fontId="9" fillId="26" borderId="0" xfId="0" applyFont="1" applyFill="1" applyAlignment="1" applyProtection="1">
      <alignment horizontal="center" wrapText="1"/>
      <protection locked="0"/>
    </xf>
    <xf numFmtId="0" fontId="9" fillId="27" borderId="0" xfId="0" applyFont="1" applyFill="1" applyAlignment="1" applyProtection="1">
      <alignment horizontal="center" wrapText="1"/>
      <protection locked="0"/>
    </xf>
    <xf numFmtId="0" fontId="53" fillId="12" borderId="0" xfId="0" applyFont="1" applyFill="1" applyAlignment="1" applyProtection="1">
      <alignment horizontal="center" wrapText="1"/>
      <protection locked="0"/>
    </xf>
    <xf numFmtId="0" fontId="54" fillId="12" borderId="0" xfId="0" applyFont="1" applyFill="1" applyAlignment="1" applyProtection="1">
      <alignment horizontal="center" wrapText="1"/>
      <protection locked="0"/>
    </xf>
    <xf numFmtId="0" fontId="9" fillId="25" borderId="0" xfId="0" applyFont="1" applyFill="1" applyAlignment="1" applyProtection="1">
      <alignment horizontal="center" wrapText="1"/>
      <protection locked="0"/>
    </xf>
    <xf numFmtId="0" fontId="9" fillId="28" borderId="0" xfId="0" applyFont="1" applyFill="1" applyAlignment="1" applyProtection="1">
      <alignment horizontal="center" wrapText="1"/>
      <protection locked="0"/>
    </xf>
    <xf numFmtId="0" fontId="6" fillId="29" borderId="0" xfId="0" applyFont="1" applyFill="1" applyAlignment="1" applyProtection="1">
      <alignment horizontal="center" wrapText="1"/>
      <protection locked="0"/>
    </xf>
    <xf numFmtId="0" fontId="9" fillId="29" borderId="0" xfId="0" applyFont="1" applyFill="1" applyAlignment="1" applyProtection="1">
      <alignment horizontal="center" wrapText="1"/>
      <protection locked="0"/>
    </xf>
    <xf numFmtId="0" fontId="9" fillId="30" borderId="0" xfId="0" applyFont="1" applyFill="1" applyAlignment="1" applyProtection="1">
      <alignment horizontal="center" wrapText="1"/>
      <protection locked="0"/>
    </xf>
    <xf numFmtId="0" fontId="9" fillId="31" borderId="0" xfId="0" applyFont="1" applyFill="1" applyAlignment="1" applyProtection="1">
      <alignment horizontal="center" wrapText="1"/>
      <protection locked="0"/>
    </xf>
    <xf numFmtId="0" fontId="4" fillId="10" borderId="0" xfId="0" applyFont="1" applyFill="1" applyAlignment="1" applyProtection="1">
      <alignment horizontal="center" wrapText="1"/>
      <protection locked="0"/>
    </xf>
    <xf numFmtId="0" fontId="53" fillId="10" borderId="0" xfId="0" applyFont="1" applyFill="1" applyAlignment="1" applyProtection="1">
      <alignment horizontal="center" wrapText="1"/>
      <protection locked="0"/>
    </xf>
    <xf numFmtId="0" fontId="9" fillId="0" borderId="0" xfId="0" applyFont="1" applyAlignment="1" applyProtection="1">
      <alignment horizontal="center"/>
      <protection locked="0"/>
    </xf>
    <xf numFmtId="0" fontId="9" fillId="0" borderId="0" xfId="0" applyFont="1" applyProtection="1">
      <protection locked="0"/>
    </xf>
    <xf numFmtId="0" fontId="0" fillId="0" borderId="0" xfId="0" applyProtection="1">
      <protection locked="0"/>
    </xf>
    <xf numFmtId="0" fontId="29" fillId="0" borderId="0" xfId="0" applyFont="1" applyAlignment="1" applyProtection="1">
      <alignment horizontal="center" vertical="center"/>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0" fontId="52" fillId="0" borderId="0" xfId="0" applyFont="1" applyAlignment="1">
      <alignment horizontal="left" vertical="top"/>
    </xf>
    <xf numFmtId="0" fontId="8" fillId="0" borderId="0" xfId="0" applyFont="1" applyAlignment="1">
      <alignment horizontal="left" vertical="top"/>
    </xf>
    <xf numFmtId="0" fontId="4" fillId="0" borderId="0" xfId="0" applyFont="1" applyAlignment="1">
      <alignment horizontal="left" vertical="top"/>
    </xf>
    <xf numFmtId="0" fontId="27" fillId="16" borderId="10" xfId="0" applyFont="1" applyFill="1" applyBorder="1" applyAlignment="1" applyProtection="1">
      <alignment horizontal="center" vertical="center" wrapText="1"/>
      <protection hidden="1"/>
    </xf>
    <xf numFmtId="0" fontId="27" fillId="16" borderId="21" xfId="0" applyFont="1" applyFill="1" applyBorder="1" applyAlignment="1" applyProtection="1">
      <alignment horizontal="center" vertical="center" wrapText="1"/>
      <protection hidden="1"/>
    </xf>
    <xf numFmtId="0" fontId="23" fillId="0" borderId="0" xfId="2" applyFont="1"/>
    <xf numFmtId="0" fontId="21" fillId="0" borderId="0" xfId="2" applyFont="1" applyAlignment="1">
      <alignment vertical="top" wrapText="1"/>
    </xf>
    <xf numFmtId="0" fontId="21" fillId="0" borderId="5" xfId="2" applyFont="1" applyBorder="1" applyAlignment="1">
      <alignment horizontal="center" vertical="center"/>
    </xf>
    <xf numFmtId="0" fontId="21" fillId="0" borderId="0" xfId="2" quotePrefix="1" applyFont="1"/>
    <xf numFmtId="0" fontId="21" fillId="0" borderId="0" xfId="2" applyFont="1"/>
    <xf numFmtId="0" fontId="24" fillId="0" borderId="0" xfId="2" applyFont="1"/>
    <xf numFmtId="0" fontId="17" fillId="4" borderId="23" xfId="0" applyFont="1" applyFill="1" applyBorder="1" applyAlignment="1" applyProtection="1">
      <alignment horizontal="center" vertical="center" wrapText="1"/>
      <protection locked="0" hidden="1"/>
    </xf>
    <xf numFmtId="0" fontId="0" fillId="0" borderId="0" xfId="0" applyAlignment="1" applyProtection="1">
      <alignment wrapText="1"/>
      <protection locked="0"/>
    </xf>
    <xf numFmtId="0" fontId="27" fillId="0" borderId="0" xfId="0" applyFont="1" applyProtection="1">
      <protection locked="0"/>
    </xf>
    <xf numFmtId="0" fontId="44" fillId="0" borderId="17" xfId="0" applyFont="1" applyBorder="1" applyAlignment="1" applyProtection="1">
      <alignment horizontal="center" wrapText="1"/>
      <protection locked="0" hidden="1"/>
    </xf>
    <xf numFmtId="0" fontId="18" fillId="0" borderId="0" xfId="0" applyFont="1" applyAlignment="1" applyProtection="1">
      <alignment horizontal="center" wrapText="1"/>
      <protection locked="0" hidden="1"/>
    </xf>
    <xf numFmtId="0" fontId="16" fillId="0" borderId="0" xfId="0" applyFont="1" applyAlignment="1" applyProtection="1">
      <alignment horizontal="center"/>
      <protection locked="0" hidden="1"/>
    </xf>
    <xf numFmtId="0" fontId="17" fillId="0" borderId="0" xfId="0" applyFont="1" applyAlignment="1" applyProtection="1">
      <alignment horizontal="center"/>
      <protection locked="0" hidden="1"/>
    </xf>
    <xf numFmtId="1" fontId="16" fillId="0" borderId="0" xfId="0" applyNumberFormat="1" applyFont="1" applyAlignment="1" applyProtection="1">
      <alignment horizontal="center"/>
      <protection locked="0" hidden="1"/>
    </xf>
    <xf numFmtId="10" fontId="16" fillId="0" borderId="0" xfId="1" applyNumberFormat="1" applyFont="1" applyBorder="1" applyAlignment="1" applyProtection="1">
      <alignment horizontal="center" wrapText="1"/>
      <protection locked="0" hidden="1"/>
    </xf>
    <xf numFmtId="10" fontId="16" fillId="0" borderId="0" xfId="1" applyNumberFormat="1" applyFont="1" applyBorder="1" applyAlignment="1" applyProtection="1">
      <alignment horizontal="center"/>
      <protection locked="0" hidden="1"/>
    </xf>
    <xf numFmtId="10" fontId="17" fillId="0" borderId="0" xfId="0" applyNumberFormat="1" applyFont="1" applyAlignment="1" applyProtection="1">
      <alignment horizontal="center"/>
      <protection locked="0" hidden="1"/>
    </xf>
    <xf numFmtId="0" fontId="39" fillId="0" borderId="0" xfId="0" applyFont="1" applyProtection="1">
      <protection locked="0"/>
    </xf>
    <xf numFmtId="0" fontId="38" fillId="0" borderId="0" xfId="0" applyFont="1" applyAlignment="1" applyProtection="1">
      <alignment horizontal="center" wrapText="1"/>
      <protection locked="0" hidden="1"/>
    </xf>
    <xf numFmtId="0" fontId="14" fillId="0" borderId="0" xfId="0" applyFont="1" applyAlignment="1" applyProtection="1">
      <alignment vertical="top" wrapText="1"/>
      <protection locked="0" hidden="1"/>
    </xf>
    <xf numFmtId="0" fontId="0" fillId="0" borderId="0" xfId="0" applyAlignment="1" applyProtection="1">
      <alignment horizontal="left"/>
      <protection locked="0"/>
    </xf>
    <xf numFmtId="0" fontId="14" fillId="0" borderId="0" xfId="0" applyFont="1" applyAlignment="1" applyProtection="1">
      <alignment horizontal="left" vertical="top" wrapText="1"/>
      <protection locked="0" hidden="1"/>
    </xf>
    <xf numFmtId="0" fontId="0" fillId="0" borderId="5" xfId="0" applyBorder="1" applyProtection="1">
      <protection locked="0"/>
    </xf>
    <xf numFmtId="0" fontId="0" fillId="0" borderId="1" xfId="0" applyBorder="1" applyAlignment="1" applyProtection="1">
      <alignment horizontal="center"/>
      <protection locked="0"/>
    </xf>
    <xf numFmtId="0" fontId="0" fillId="0" borderId="0" xfId="0" applyAlignment="1">
      <alignment horizontal="center"/>
    </xf>
    <xf numFmtId="0" fontId="39" fillId="0" borderId="0" xfId="0" applyFont="1"/>
    <xf numFmtId="0" fontId="27" fillId="2" borderId="38"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0" fillId="3" borderId="15" xfId="0" applyFill="1" applyBorder="1"/>
    <xf numFmtId="0" fontId="0" fillId="3" borderId="1" xfId="0" applyFill="1" applyBorder="1"/>
    <xf numFmtId="0" fontId="0" fillId="3" borderId="1" xfId="0" applyFill="1" applyBorder="1" applyAlignment="1">
      <alignment horizontal="center"/>
    </xf>
    <xf numFmtId="0" fontId="0" fillId="3" borderId="6" xfId="0" applyFill="1" applyBorder="1" applyAlignment="1">
      <alignment horizontal="center"/>
    </xf>
    <xf numFmtId="1" fontId="0" fillId="0" borderId="15" xfId="1" applyNumberFormat="1" applyFont="1" applyBorder="1" applyAlignment="1" applyProtection="1">
      <alignment horizontal="center"/>
    </xf>
    <xf numFmtId="1" fontId="0" fillId="0" borderId="1" xfId="1" applyNumberFormat="1" applyFont="1" applyBorder="1" applyAlignment="1" applyProtection="1">
      <alignment horizontal="center"/>
    </xf>
    <xf numFmtId="164" fontId="0" fillId="0" borderId="1" xfId="1" applyNumberFormat="1" applyFont="1" applyBorder="1" applyAlignment="1" applyProtection="1">
      <alignment horizontal="center"/>
    </xf>
    <xf numFmtId="164" fontId="0" fillId="0" borderId="6" xfId="1" applyNumberFormat="1" applyFont="1" applyBorder="1" applyAlignment="1" applyProtection="1">
      <alignment horizontal="center"/>
    </xf>
    <xf numFmtId="1" fontId="0" fillId="3" borderId="15" xfId="1" applyNumberFormat="1" applyFont="1" applyFill="1" applyBorder="1" applyAlignment="1" applyProtection="1">
      <alignment horizontal="center"/>
    </xf>
    <xf numFmtId="1" fontId="0" fillId="3" borderId="1" xfId="0" applyNumberFormat="1" applyFill="1" applyBorder="1" applyAlignment="1">
      <alignment horizontal="center"/>
    </xf>
    <xf numFmtId="164" fontId="0" fillId="3" borderId="1" xfId="0" applyNumberFormat="1" applyFill="1" applyBorder="1" applyAlignment="1">
      <alignment horizontal="center"/>
    </xf>
    <xf numFmtId="164" fontId="0" fillId="3" borderId="6" xfId="0" applyNumberFormat="1" applyFill="1" applyBorder="1" applyAlignment="1">
      <alignment horizontal="center"/>
    </xf>
    <xf numFmtId="164" fontId="0" fillId="0" borderId="8" xfId="1" applyNumberFormat="1" applyFont="1" applyBorder="1" applyAlignment="1" applyProtection="1">
      <alignment horizontal="center"/>
    </xf>
    <xf numFmtId="0" fontId="0" fillId="0" borderId="0" xfId="0" applyAlignment="1">
      <alignment horizontal="left"/>
    </xf>
    <xf numFmtId="0" fontId="27" fillId="5" borderId="3" xfId="0" applyFont="1" applyFill="1" applyBorder="1" applyAlignment="1">
      <alignment horizontal="center" vertical="center" wrapText="1"/>
    </xf>
    <xf numFmtId="0" fontId="27" fillId="5" borderId="30" xfId="0" applyFont="1" applyFill="1" applyBorder="1" applyAlignment="1">
      <alignment horizontal="center" vertical="center" wrapText="1"/>
    </xf>
    <xf numFmtId="0" fontId="27" fillId="5" borderId="10" xfId="0" applyFont="1" applyFill="1" applyBorder="1" applyAlignment="1">
      <alignment horizontal="center" vertical="center" wrapText="1"/>
    </xf>
    <xf numFmtId="0" fontId="0" fillId="6" borderId="1" xfId="0" applyFill="1" applyBorder="1"/>
    <xf numFmtId="0" fontId="0" fillId="6" borderId="1" xfId="0" applyFill="1" applyBorder="1" applyAlignment="1">
      <alignment horizontal="center"/>
    </xf>
    <xf numFmtId="0" fontId="0" fillId="6" borderId="6" xfId="0" applyFill="1" applyBorder="1" applyAlignment="1">
      <alignment horizontal="center"/>
    </xf>
    <xf numFmtId="1" fontId="0" fillId="6" borderId="15" xfId="1" applyNumberFormat="1" applyFont="1" applyFill="1" applyBorder="1" applyAlignment="1" applyProtection="1">
      <alignment horizontal="center"/>
    </xf>
    <xf numFmtId="1" fontId="0" fillId="6" borderId="1" xfId="0" applyNumberFormat="1" applyFill="1" applyBorder="1" applyAlignment="1">
      <alignment horizontal="center"/>
    </xf>
    <xf numFmtId="164" fontId="0" fillId="6" borderId="1" xfId="0" applyNumberFormat="1" applyFill="1" applyBorder="1" applyAlignment="1">
      <alignment horizontal="center"/>
    </xf>
    <xf numFmtId="164" fontId="0" fillId="6" borderId="6" xfId="0" applyNumberFormat="1" applyFill="1" applyBorder="1" applyAlignment="1">
      <alignment horizontal="center"/>
    </xf>
    <xf numFmtId="0" fontId="27" fillId="0" borderId="0" xfId="0" applyFont="1" applyAlignment="1">
      <alignment horizontal="center" vertical="center"/>
    </xf>
    <xf numFmtId="0" fontId="0" fillId="0" borderId="5" xfId="0" applyBorder="1"/>
    <xf numFmtId="0" fontId="0" fillId="0" borderId="1" xfId="0" applyBorder="1" applyAlignment="1">
      <alignment horizontal="center"/>
    </xf>
    <xf numFmtId="1" fontId="0" fillId="0" borderId="1" xfId="0" applyNumberFormat="1" applyBorder="1" applyAlignment="1">
      <alignment horizontal="center"/>
    </xf>
    <xf numFmtId="1" fontId="0" fillId="0" borderId="6" xfId="0" applyNumberFormat="1" applyBorder="1" applyAlignment="1">
      <alignment horizontal="center"/>
    </xf>
    <xf numFmtId="0" fontId="0" fillId="0" borderId="1" xfId="0" applyBorder="1" applyAlignment="1">
      <alignment horizontal="center" vertical="center"/>
    </xf>
    <xf numFmtId="9" fontId="0" fillId="0" borderId="1" xfId="1" applyFont="1" applyBorder="1" applyAlignment="1" applyProtection="1">
      <alignment horizontal="center"/>
    </xf>
    <xf numFmtId="9" fontId="0" fillId="0" borderId="6" xfId="1" applyFont="1" applyBorder="1" applyAlignment="1" applyProtection="1">
      <alignment horizontal="center"/>
    </xf>
    <xf numFmtId="0" fontId="0" fillId="0" borderId="7" xfId="0" applyBorder="1"/>
    <xf numFmtId="0" fontId="0" fillId="0" borderId="8" xfId="0" applyBorder="1" applyAlignment="1">
      <alignment horizontal="center"/>
    </xf>
    <xf numFmtId="1" fontId="0" fillId="0" borderId="8" xfId="0" applyNumberFormat="1" applyBorder="1" applyAlignment="1">
      <alignment horizontal="center"/>
    </xf>
    <xf numFmtId="1" fontId="0" fillId="0" borderId="9" xfId="0" applyNumberFormat="1" applyBorder="1" applyAlignment="1">
      <alignment horizontal="center"/>
    </xf>
    <xf numFmtId="0" fontId="0" fillId="0" borderId="8" xfId="0" applyBorder="1" applyAlignment="1">
      <alignment horizontal="center" vertical="center"/>
    </xf>
    <xf numFmtId="9" fontId="0" fillId="0" borderId="8" xfId="1" applyFont="1" applyBorder="1" applyAlignment="1" applyProtection="1">
      <alignment horizontal="center"/>
    </xf>
    <xf numFmtId="9" fontId="0" fillId="0" borderId="9" xfId="1" applyFont="1" applyBorder="1" applyAlignment="1" applyProtection="1">
      <alignment horizontal="center"/>
    </xf>
    <xf numFmtId="0" fontId="27" fillId="5" borderId="5"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0" fontId="27" fillId="5" borderId="6" xfId="0" applyFont="1" applyFill="1" applyBorder="1" applyAlignment="1" applyProtection="1">
      <alignment horizontal="center" vertical="center" wrapText="1"/>
      <protection locked="0"/>
    </xf>
    <xf numFmtId="0" fontId="0" fillId="5" borderId="5" xfId="0" applyFill="1" applyBorder="1" applyProtection="1">
      <protection locked="0"/>
    </xf>
    <xf numFmtId="0" fontId="0" fillId="5" borderId="1" xfId="0" applyFill="1" applyBorder="1" applyAlignment="1" applyProtection="1">
      <alignment horizontal="center"/>
      <protection locked="0"/>
    </xf>
    <xf numFmtId="0" fontId="0" fillId="5" borderId="7" xfId="0" applyFill="1" applyBorder="1" applyProtection="1">
      <protection locked="0"/>
    </xf>
    <xf numFmtId="0" fontId="0" fillId="5" borderId="8" xfId="0" applyFill="1" applyBorder="1" applyAlignment="1" applyProtection="1">
      <alignment horizontal="center"/>
      <protection locked="0"/>
    </xf>
    <xf numFmtId="0" fontId="27" fillId="5" borderId="41" xfId="0" quotePrefix="1" applyFont="1" applyFill="1" applyBorder="1" applyAlignment="1" applyProtection="1">
      <alignment horizontal="center" vertical="center" wrapText="1"/>
      <protection locked="0"/>
    </xf>
    <xf numFmtId="0" fontId="27" fillId="5" borderId="41" xfId="0" applyFont="1" applyFill="1" applyBorder="1" applyAlignment="1" applyProtection="1">
      <alignment horizontal="center" vertical="center" wrapText="1"/>
      <protection locked="0"/>
    </xf>
    <xf numFmtId="0" fontId="27" fillId="0" borderId="5" xfId="0" applyFont="1" applyBorder="1" applyAlignment="1" applyProtection="1">
      <alignment vertical="center" wrapText="1"/>
      <protection locked="0"/>
    </xf>
    <xf numFmtId="0" fontId="27" fillId="33" borderId="18" xfId="0" applyFont="1" applyFill="1" applyBorder="1" applyAlignment="1" applyProtection="1">
      <alignment horizontal="center" vertical="center"/>
      <protection locked="0"/>
    </xf>
    <xf numFmtId="0" fontId="0" fillId="5" borderId="17" xfId="0" quotePrefix="1" applyFill="1" applyBorder="1" applyAlignment="1" applyProtection="1">
      <alignment horizontal="center" vertical="center"/>
      <protection locked="0"/>
    </xf>
    <xf numFmtId="0" fontId="0" fillId="0" borderId="5" xfId="0" applyBorder="1" applyAlignment="1" applyProtection="1">
      <alignment vertical="center" wrapText="1"/>
      <protection locked="0"/>
    </xf>
    <xf numFmtId="0" fontId="0" fillId="33" borderId="18" xfId="0" quotePrefix="1" applyFill="1" applyBorder="1" applyAlignment="1" applyProtection="1">
      <alignment horizontal="center" vertical="center"/>
      <protection locked="0"/>
    </xf>
    <xf numFmtId="0" fontId="0" fillId="0" borderId="7" xfId="0" applyBorder="1" applyAlignment="1" applyProtection="1">
      <alignment vertical="center" wrapText="1"/>
      <protection locked="0"/>
    </xf>
    <xf numFmtId="0" fontId="0" fillId="33" borderId="24" xfId="0" quotePrefix="1" applyFill="1" applyBorder="1" applyAlignment="1" applyProtection="1">
      <alignment horizontal="center" vertical="center"/>
      <protection locked="0"/>
    </xf>
    <xf numFmtId="0" fontId="0" fillId="0" borderId="27" xfId="0" applyBorder="1" applyAlignment="1" applyProtection="1">
      <alignment wrapText="1"/>
      <protection locked="0"/>
    </xf>
    <xf numFmtId="0" fontId="0" fillId="0" borderId="18" xfId="0" applyBorder="1" applyAlignment="1">
      <alignment horizontal="center"/>
    </xf>
    <xf numFmtId="0" fontId="0" fillId="0" borderId="6" xfId="0" applyBorder="1" applyAlignment="1">
      <alignment horizontal="center"/>
    </xf>
    <xf numFmtId="0" fontId="0" fillId="5" borderId="17" xfId="0" quotePrefix="1" applyFill="1" applyBorder="1" applyAlignment="1">
      <alignment horizontal="center" vertical="center"/>
    </xf>
    <xf numFmtId="0" fontId="0" fillId="5" borderId="17" xfId="0" applyFill="1" applyBorder="1" applyAlignment="1">
      <alignment horizontal="center" vertical="center"/>
    </xf>
    <xf numFmtId="9" fontId="0" fillId="5" borderId="17" xfId="1" applyFont="1" applyFill="1" applyBorder="1" applyAlignment="1" applyProtection="1">
      <alignment horizontal="center" vertical="center"/>
    </xf>
    <xf numFmtId="0" fontId="43" fillId="0" borderId="0" xfId="0" applyFont="1" applyAlignment="1">
      <alignment horizontal="center" vertical="center"/>
    </xf>
    <xf numFmtId="0" fontId="60" fillId="19" borderId="9" xfId="0" applyFont="1" applyFill="1" applyBorder="1" applyAlignment="1">
      <alignment horizontal="center" vertical="center" wrapText="1"/>
    </xf>
    <xf numFmtId="0" fontId="32" fillId="0" borderId="1" xfId="0" applyFont="1" applyBorder="1" applyAlignment="1">
      <alignment horizontal="center" vertical="center" wrapText="1"/>
    </xf>
    <xf numFmtId="0" fontId="34" fillId="9" borderId="1" xfId="0" applyFont="1" applyFill="1" applyBorder="1" applyAlignment="1">
      <alignment vertical="center" wrapText="1"/>
    </xf>
    <xf numFmtId="0" fontId="31" fillId="0" borderId="1" xfId="0" applyFont="1" applyBorder="1" applyAlignment="1">
      <alignment horizontal="center" vertical="center" wrapText="1"/>
    </xf>
    <xf numFmtId="0" fontId="31" fillId="0" borderId="6" xfId="0" applyFont="1" applyBorder="1" applyAlignment="1">
      <alignment horizontal="center" vertical="center" wrapText="1"/>
    </xf>
    <xf numFmtId="0" fontId="41" fillId="13" borderId="5" xfId="0" applyFont="1" applyFill="1" applyBorder="1" applyAlignment="1">
      <alignment horizontal="center" vertical="center" wrapText="1"/>
    </xf>
    <xf numFmtId="0" fontId="32" fillId="10" borderId="8" xfId="0" applyFont="1" applyFill="1" applyBorder="1" applyAlignment="1">
      <alignment horizontal="center" vertical="center" wrapText="1"/>
    </xf>
    <xf numFmtId="0" fontId="32" fillId="11" borderId="8" xfId="0" applyFont="1" applyFill="1" applyBorder="1" applyAlignment="1">
      <alignment horizontal="center" vertical="center" wrapText="1"/>
    </xf>
    <xf numFmtId="0" fontId="40" fillId="13" borderId="5" xfId="0" applyFont="1" applyFill="1" applyBorder="1" applyAlignment="1">
      <alignment horizontal="center" vertical="center" wrapText="1"/>
    </xf>
    <xf numFmtId="0" fontId="27" fillId="0" borderId="7" xfId="0" applyFont="1" applyBorder="1" applyAlignment="1">
      <alignment horizontal="center" vertical="center" wrapText="1"/>
    </xf>
    <xf numFmtId="0" fontId="0" fillId="0" borderId="9" xfId="0" applyBorder="1" applyAlignment="1">
      <alignment vertical="center" wrapText="1"/>
    </xf>
    <xf numFmtId="0" fontId="27" fillId="0" borderId="7" xfId="0" applyFont="1" applyBorder="1" applyAlignment="1">
      <alignment horizontal="center" vertical="center"/>
    </xf>
    <xf numFmtId="0" fontId="0" fillId="0" borderId="9" xfId="0" applyBorder="1" applyAlignment="1">
      <alignment horizontal="left" vertical="center" wrapText="1"/>
    </xf>
    <xf numFmtId="0" fontId="25" fillId="0" borderId="1" xfId="2" quotePrefix="1" applyFont="1" applyBorder="1" applyAlignment="1">
      <alignment horizontal="left" vertical="center" wrapText="1"/>
    </xf>
    <xf numFmtId="0" fontId="25" fillId="0" borderId="6" xfId="2" quotePrefix="1" applyFont="1" applyBorder="1" applyAlignment="1">
      <alignment horizontal="left" vertical="center" wrapText="1"/>
    </xf>
    <xf numFmtId="0" fontId="21" fillId="0" borderId="0" xfId="2" applyFont="1" applyAlignment="1">
      <alignment horizontal="center" vertical="center"/>
    </xf>
    <xf numFmtId="0" fontId="22" fillId="6" borderId="2" xfId="2" applyFont="1" applyFill="1" applyBorder="1" applyAlignment="1">
      <alignment horizontal="center" vertical="center"/>
    </xf>
    <xf numFmtId="0" fontId="22" fillId="6" borderId="3" xfId="2" applyFont="1" applyFill="1" applyBorder="1" applyAlignment="1">
      <alignment horizontal="center" vertical="center"/>
    </xf>
    <xf numFmtId="0" fontId="22" fillId="6" borderId="4" xfId="2" applyFont="1" applyFill="1" applyBorder="1" applyAlignment="1">
      <alignment horizontal="center" vertical="center"/>
    </xf>
    <xf numFmtId="0" fontId="23" fillId="0" borderId="5" xfId="2" applyFont="1" applyBorder="1" applyAlignment="1">
      <alignment horizontal="left" vertical="center" wrapText="1"/>
    </xf>
    <xf numFmtId="0" fontId="23" fillId="0" borderId="1" xfId="2" applyFont="1" applyBorder="1" applyAlignment="1">
      <alignment horizontal="left" vertical="center" wrapText="1"/>
    </xf>
    <xf numFmtId="0" fontId="23" fillId="0" borderId="6" xfId="2" applyFont="1" applyBorder="1" applyAlignment="1">
      <alignment horizontal="left" vertical="center" wrapText="1"/>
    </xf>
    <xf numFmtId="0" fontId="21" fillId="0" borderId="5" xfId="2" applyFont="1" applyBorder="1" applyAlignment="1">
      <alignment horizontal="left" vertical="top" wrapText="1"/>
    </xf>
    <xf numFmtId="0" fontId="21" fillId="0" borderId="1" xfId="2" applyFont="1" applyBorder="1" applyAlignment="1">
      <alignment horizontal="left" vertical="top" wrapText="1"/>
    </xf>
    <xf numFmtId="0" fontId="21" fillId="0" borderId="6" xfId="2" applyFont="1" applyBorder="1" applyAlignment="1">
      <alignment horizontal="left" vertical="top" wrapText="1"/>
    </xf>
    <xf numFmtId="0" fontId="25" fillId="0" borderId="1" xfId="2" applyFont="1" applyBorder="1" applyAlignment="1">
      <alignment horizontal="left" vertical="center" wrapText="1"/>
    </xf>
    <xf numFmtId="0" fontId="25" fillId="0" borderId="6" xfId="2" applyFont="1" applyBorder="1" applyAlignment="1">
      <alignment horizontal="left" vertical="center" wrapText="1"/>
    </xf>
    <xf numFmtId="0" fontId="21" fillId="0" borderId="5" xfId="2" applyFont="1" applyBorder="1" applyAlignment="1">
      <alignment horizontal="center" vertical="center"/>
    </xf>
    <xf numFmtId="0" fontId="46" fillId="0" borderId="1" xfId="2" applyFont="1" applyBorder="1" applyAlignment="1">
      <alignment vertical="center"/>
    </xf>
    <xf numFmtId="0" fontId="46" fillId="0" borderId="6" xfId="2" applyFont="1" applyBorder="1" applyAlignment="1">
      <alignment vertical="center"/>
    </xf>
    <xf numFmtId="0" fontId="47" fillId="0" borderId="1" xfId="2" quotePrefix="1" applyFont="1" applyBorder="1" applyAlignment="1">
      <alignment horizontal="left" vertical="center" wrapText="1"/>
    </xf>
    <xf numFmtId="0" fontId="45" fillId="0" borderId="1" xfId="2" quotePrefix="1" applyFont="1" applyBorder="1" applyAlignment="1">
      <alignment horizontal="left" vertical="center" wrapText="1"/>
    </xf>
    <xf numFmtId="0" fontId="45" fillId="0" borderId="6" xfId="2" quotePrefix="1" applyFont="1" applyBorder="1" applyAlignment="1">
      <alignment horizontal="left" vertical="center" wrapText="1"/>
    </xf>
    <xf numFmtId="0" fontId="32" fillId="0" borderId="5" xfId="0" applyFont="1" applyBorder="1" applyAlignment="1">
      <alignment horizontal="center" vertical="center" wrapText="1"/>
    </xf>
    <xf numFmtId="0" fontId="31" fillId="0" borderId="5" xfId="0" applyFont="1" applyBorder="1" applyAlignment="1">
      <alignment horizontal="center" vertical="center" wrapText="1"/>
    </xf>
    <xf numFmtId="0" fontId="32"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31"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9" borderId="5"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3" xfId="0" applyFont="1" applyBorder="1" applyAlignment="1">
      <alignment horizontal="center" vertical="center" wrapText="1"/>
    </xf>
    <xf numFmtId="0" fontId="27" fillId="0" borderId="13" xfId="0" applyFont="1" applyBorder="1" applyAlignment="1">
      <alignment horizontal="center"/>
    </xf>
    <xf numFmtId="0" fontId="27" fillId="0" borderId="14" xfId="0" applyFont="1" applyBorder="1" applyAlignment="1">
      <alignment horizontal="center"/>
    </xf>
    <xf numFmtId="0" fontId="17" fillId="0" borderId="12" xfId="0" applyFont="1" applyBorder="1" applyAlignment="1" applyProtection="1">
      <alignment horizontal="center"/>
      <protection hidden="1"/>
    </xf>
    <xf numFmtId="0" fontId="17" fillId="0" borderId="13" xfId="0" applyFont="1" applyBorder="1" applyAlignment="1" applyProtection="1">
      <alignment horizontal="center"/>
      <protection hidden="1"/>
    </xf>
    <xf numFmtId="0" fontId="17" fillId="0" borderId="14" xfId="0" applyFont="1" applyBorder="1" applyAlignment="1" applyProtection="1">
      <alignment horizontal="center"/>
      <protection hidden="1"/>
    </xf>
    <xf numFmtId="1" fontId="17" fillId="0" borderId="1" xfId="0" applyNumberFormat="1" applyFont="1" applyBorder="1" applyAlignment="1" applyProtection="1">
      <alignment horizontal="center" vertical="center"/>
      <protection locked="0" hidden="1"/>
    </xf>
    <xf numFmtId="0" fontId="1" fillId="0" borderId="1" xfId="0" applyFont="1" applyBorder="1" applyAlignment="1" applyProtection="1">
      <alignment horizontal="center"/>
      <protection locked="0" hidden="1"/>
    </xf>
    <xf numFmtId="0" fontId="16" fillId="0" borderId="1" xfId="0" applyFont="1" applyBorder="1" applyAlignment="1" applyProtection="1">
      <alignment horizontal="center"/>
      <protection locked="0" hidden="1"/>
    </xf>
    <xf numFmtId="0" fontId="27" fillId="0" borderId="1" xfId="0" applyFont="1" applyBorder="1" applyAlignment="1" applyProtection="1">
      <alignment vertical="center"/>
      <protection locked="0"/>
    </xf>
    <xf numFmtId="0" fontId="26" fillId="0" borderId="12" xfId="0" applyFont="1" applyBorder="1" applyAlignment="1" applyProtection="1">
      <alignment horizontal="center" vertical="center" wrapText="1"/>
      <protection hidden="1"/>
    </xf>
    <xf numFmtId="0" fontId="26" fillId="0" borderId="13" xfId="0" applyFont="1" applyBorder="1" applyAlignment="1" applyProtection="1">
      <alignment horizontal="center" vertical="center" wrapText="1"/>
      <protection hidden="1"/>
    </xf>
    <xf numFmtId="0" fontId="26" fillId="0" borderId="14" xfId="0" applyFont="1" applyBorder="1" applyAlignment="1" applyProtection="1">
      <alignment horizontal="center" vertical="center" wrapText="1"/>
      <protection hidden="1"/>
    </xf>
    <xf numFmtId="0" fontId="18" fillId="15" borderId="16" xfId="0" applyFont="1" applyFill="1" applyBorder="1" applyAlignment="1" applyProtection="1">
      <alignment horizontal="center" vertical="center" wrapText="1"/>
      <protection hidden="1"/>
    </xf>
    <xf numFmtId="0" fontId="18" fillId="15" borderId="36" xfId="0" applyFont="1" applyFill="1" applyBorder="1" applyAlignment="1" applyProtection="1">
      <alignment horizontal="center" vertical="center" wrapText="1"/>
      <protection hidden="1"/>
    </xf>
    <xf numFmtId="0" fontId="38" fillId="0" borderId="27" xfId="0" applyFont="1" applyBorder="1" applyAlignment="1" applyProtection="1">
      <alignment horizontal="center" vertical="center"/>
      <protection hidden="1"/>
    </xf>
    <xf numFmtId="0" fontId="38" fillId="0" borderId="28" xfId="0" applyFont="1" applyBorder="1" applyAlignment="1" applyProtection="1">
      <alignment horizontal="center" vertical="center"/>
      <protection hidden="1"/>
    </xf>
    <xf numFmtId="0" fontId="38" fillId="0" borderId="29" xfId="0" applyFont="1" applyBorder="1" applyAlignment="1" applyProtection="1">
      <alignment horizontal="center" vertical="center"/>
      <protection hidden="1"/>
    </xf>
    <xf numFmtId="0" fontId="18" fillId="16" borderId="16" xfId="0" applyFont="1" applyFill="1" applyBorder="1" applyAlignment="1" applyProtection="1">
      <alignment horizontal="center" vertical="center" wrapText="1"/>
      <protection hidden="1"/>
    </xf>
    <xf numFmtId="0" fontId="18" fillId="16" borderId="36" xfId="0" applyFont="1" applyFill="1" applyBorder="1" applyAlignment="1" applyProtection="1">
      <alignment horizontal="center" vertical="center" wrapText="1"/>
      <protection hidden="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27" fillId="18" borderId="3" xfId="0" applyFont="1" applyFill="1" applyBorder="1" applyAlignment="1">
      <alignment horizontal="center" vertical="center" wrapText="1"/>
    </xf>
    <xf numFmtId="0" fontId="27" fillId="18" borderId="1" xfId="0" applyFont="1" applyFill="1" applyBorder="1" applyAlignment="1">
      <alignment horizontal="center" vertical="center" wrapText="1"/>
    </xf>
    <xf numFmtId="0" fontId="27" fillId="18" borderId="4" xfId="0" applyFont="1" applyFill="1" applyBorder="1" applyAlignment="1">
      <alignment horizontal="center" vertical="center" wrapText="1"/>
    </xf>
    <xf numFmtId="0" fontId="27" fillId="18" borderId="6" xfId="0" applyFont="1" applyFill="1" applyBorder="1" applyAlignment="1">
      <alignment horizontal="center" vertical="center" wrapText="1"/>
    </xf>
    <xf numFmtId="0" fontId="11" fillId="18" borderId="2" xfId="0" applyFont="1" applyFill="1" applyBorder="1" applyAlignment="1" applyProtection="1">
      <alignment horizontal="center" vertical="center" wrapText="1"/>
      <protection hidden="1"/>
    </xf>
    <xf numFmtId="0" fontId="14" fillId="18" borderId="5" xfId="0" applyFont="1" applyFill="1" applyBorder="1" applyAlignment="1" applyProtection="1">
      <alignment horizontal="center" vertical="center" wrapText="1"/>
      <protection hidden="1"/>
    </xf>
    <xf numFmtId="0" fontId="17" fillId="18" borderId="2" xfId="0" applyFont="1" applyFill="1" applyBorder="1" applyAlignment="1" applyProtection="1">
      <alignment horizontal="center" vertical="center" wrapText="1"/>
      <protection hidden="1"/>
    </xf>
    <xf numFmtId="0" fontId="17" fillId="18" borderId="5" xfId="0" applyFont="1" applyFill="1" applyBorder="1" applyAlignment="1" applyProtection="1">
      <alignment horizontal="center" vertical="center" wrapText="1"/>
      <protection hidden="1"/>
    </xf>
    <xf numFmtId="0" fontId="11" fillId="18" borderId="3" xfId="0" applyFont="1" applyFill="1" applyBorder="1" applyAlignment="1" applyProtection="1">
      <alignment horizontal="center" vertical="center" wrapText="1"/>
      <protection hidden="1"/>
    </xf>
    <xf numFmtId="0" fontId="12" fillId="18" borderId="1" xfId="0" applyFont="1" applyFill="1" applyBorder="1" applyAlignment="1" applyProtection="1">
      <alignment horizontal="center" vertical="center" wrapText="1"/>
      <protection hidden="1"/>
    </xf>
    <xf numFmtId="0" fontId="10" fillId="18" borderId="4" xfId="0" applyFont="1" applyFill="1" applyBorder="1" applyAlignment="1" applyProtection="1">
      <alignment horizontal="center" vertical="center" wrapText="1"/>
      <protection hidden="1"/>
    </xf>
    <xf numFmtId="0" fontId="12" fillId="18" borderId="6" xfId="0" applyFont="1" applyFill="1" applyBorder="1" applyAlignment="1" applyProtection="1">
      <alignment horizontal="center" vertical="center" wrapText="1"/>
      <protection hidden="1"/>
    </xf>
    <xf numFmtId="0" fontId="2" fillId="0" borderId="40" xfId="0" applyFont="1" applyBorder="1" applyAlignment="1" applyProtection="1">
      <alignment horizontal="left" vertical="top" wrapText="1"/>
      <protection hidden="1"/>
    </xf>
    <xf numFmtId="0" fontId="13" fillId="0" borderId="40" xfId="0" applyFont="1" applyBorder="1" applyAlignment="1" applyProtection="1">
      <alignment horizontal="left" vertical="top" wrapText="1"/>
      <protection hidden="1"/>
    </xf>
    <xf numFmtId="0" fontId="0" fillId="0" borderId="0" xfId="0" applyAlignment="1">
      <alignment horizontal="left"/>
    </xf>
    <xf numFmtId="0" fontId="5" fillId="0" borderId="40" xfId="0" applyFont="1" applyBorder="1" applyAlignment="1" applyProtection="1">
      <alignment horizontal="left" vertical="top" wrapText="1"/>
      <protection hidden="1"/>
    </xf>
    <xf numFmtId="0" fontId="0" fillId="18" borderId="3" xfId="0" applyFill="1" applyBorder="1" applyAlignment="1">
      <alignment horizontal="center" vertical="center" wrapText="1"/>
    </xf>
    <xf numFmtId="0" fontId="0" fillId="18" borderId="1" xfId="0" applyFill="1" applyBorder="1" applyAlignment="1">
      <alignment horizontal="center" vertical="center" wrapText="1"/>
    </xf>
    <xf numFmtId="0" fontId="27" fillId="0" borderId="2" xfId="0" applyFont="1" applyBorder="1" applyAlignment="1" applyProtection="1">
      <alignment horizontal="center"/>
      <protection locked="0"/>
    </xf>
    <xf numFmtId="0" fontId="27" fillId="0" borderId="3" xfId="0" applyFont="1" applyBorder="1" applyAlignment="1" applyProtection="1">
      <alignment horizontal="center"/>
      <protection locked="0"/>
    </xf>
    <xf numFmtId="0" fontId="27" fillId="0" borderId="30" xfId="0" applyFont="1" applyBorder="1" applyAlignment="1" applyProtection="1">
      <alignment horizontal="center"/>
      <protection locked="0"/>
    </xf>
    <xf numFmtId="0" fontId="27" fillId="0" borderId="4" xfId="0" applyFont="1" applyBorder="1" applyAlignment="1" applyProtection="1">
      <alignment horizontal="center"/>
      <protection locked="0"/>
    </xf>
    <xf numFmtId="0" fontId="27" fillId="5" borderId="27" xfId="0" applyFont="1" applyFill="1" applyBorder="1" applyAlignment="1" applyProtection="1">
      <alignment horizontal="center" vertical="center"/>
      <protection locked="0"/>
    </xf>
    <xf numFmtId="0" fontId="27" fillId="5" borderId="28" xfId="0" applyFont="1" applyFill="1" applyBorder="1" applyAlignment="1" applyProtection="1">
      <alignment horizontal="center" vertical="center"/>
      <protection locked="0"/>
    </xf>
    <xf numFmtId="0" fontId="27" fillId="5" borderId="29" xfId="0" applyFont="1" applyFill="1" applyBorder="1" applyAlignment="1" applyProtection="1">
      <alignment horizontal="center" vertical="center"/>
      <protection locked="0"/>
    </xf>
    <xf numFmtId="0" fontId="27" fillId="33" borderId="21" xfId="0" applyFont="1" applyFill="1" applyBorder="1" applyAlignment="1" applyProtection="1">
      <alignment horizontal="center"/>
      <protection locked="0"/>
    </xf>
    <xf numFmtId="0" fontId="27" fillId="33" borderId="25" xfId="0" applyFont="1" applyFill="1" applyBorder="1" applyAlignment="1" applyProtection="1">
      <alignment horizontal="center"/>
      <protection locked="0"/>
    </xf>
    <xf numFmtId="0" fontId="27" fillId="0" borderId="39" xfId="0" applyFont="1" applyBorder="1" applyAlignment="1">
      <alignment horizontal="center"/>
    </xf>
    <xf numFmtId="0" fontId="18" fillId="4" borderId="1" xfId="0" applyFont="1" applyFill="1" applyBorder="1" applyAlignment="1" applyProtection="1">
      <alignment horizontal="center" vertical="center" wrapText="1"/>
      <protection locked="0" hidden="1"/>
    </xf>
    <xf numFmtId="0" fontId="27" fillId="0" borderId="15" xfId="0" applyFont="1" applyBorder="1" applyAlignment="1" applyProtection="1">
      <alignment horizontal="center"/>
      <protection locked="0"/>
    </xf>
    <xf numFmtId="0" fontId="37" fillId="0" borderId="0" xfId="0" applyFont="1" applyAlignment="1" applyProtection="1">
      <alignment vertical="top" wrapText="1"/>
      <protection locked="0" hidden="1"/>
    </xf>
    <xf numFmtId="0" fontId="37" fillId="0" borderId="22" xfId="0" applyFont="1" applyBorder="1" applyAlignment="1" applyProtection="1">
      <alignment vertical="top" wrapText="1"/>
      <protection locked="0" hidden="1"/>
    </xf>
    <xf numFmtId="0" fontId="27" fillId="0" borderId="12" xfId="0" applyFont="1" applyBorder="1" applyAlignment="1" applyProtection="1">
      <alignment horizontal="center"/>
    </xf>
    <xf numFmtId="0" fontId="27" fillId="0" borderId="13" xfId="0" applyFont="1" applyBorder="1" applyAlignment="1" applyProtection="1">
      <alignment horizontal="center"/>
    </xf>
    <xf numFmtId="0" fontId="27" fillId="0" borderId="14" xfId="0" applyFont="1" applyBorder="1" applyAlignment="1" applyProtection="1">
      <alignment horizontal="center"/>
    </xf>
  </cellXfs>
  <cellStyles count="3">
    <cellStyle name="Normal" xfId="0" builtinId="0"/>
    <cellStyle name="Normal 2" xfId="2" xr:uid="{4A2F1726-9E13-4B23-829A-48227F15C862}"/>
    <cellStyle name="Percent" xfId="1" builtinId="5"/>
  </cellStyles>
  <dxfs count="26">
    <dxf>
      <fill>
        <patternFill patternType="none">
          <bgColor auto="1"/>
        </patternFill>
      </fill>
    </dxf>
    <dxf>
      <fill>
        <patternFill>
          <bgColor rgb="FFFF0000"/>
        </patternFill>
      </fill>
    </dxf>
    <dxf>
      <fill>
        <patternFill>
          <bgColor rgb="FF00B050"/>
        </patternFill>
      </fill>
    </dxf>
    <dxf>
      <font>
        <color rgb="FF9C0006"/>
      </font>
      <fill>
        <patternFill>
          <bgColor rgb="FFFFC7CE"/>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theme="8"/>
        </patternFill>
      </fill>
    </dxf>
    <dxf>
      <fill>
        <patternFill>
          <bgColor theme="9"/>
        </patternFill>
      </fill>
    </dxf>
    <dxf>
      <fill>
        <patternFill>
          <bgColor theme="7"/>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patternFill>
      </fill>
    </dxf>
    <dxf>
      <fill>
        <patternFill>
          <bgColor theme="9"/>
        </patternFill>
      </fill>
    </dxf>
    <dxf>
      <fill>
        <patternFill>
          <bgColor theme="7"/>
        </patternFill>
      </fill>
    </dxf>
    <dxf>
      <fill>
        <patternFill>
          <bgColor rgb="FFC00000"/>
        </patternFill>
      </fill>
    </dxf>
  </dxfs>
  <tableStyles count="0" defaultTableStyle="TableStyleMedium2" defaultPivotStyle="PivotStyleLight16"/>
  <colors>
    <mruColors>
      <color rgb="FF43F5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A503-3D10-4232-A35A-B40936405DC0}">
  <sheetPr>
    <tabColor theme="8" tint="0.59999389629810485"/>
    <pageSetUpPr fitToPage="1"/>
  </sheetPr>
  <dimension ref="A1:N17"/>
  <sheetViews>
    <sheetView tabSelected="1" zoomScaleNormal="100" workbookViewId="0">
      <selection activeCell="R4" sqref="R4"/>
    </sheetView>
  </sheetViews>
  <sheetFormatPr defaultColWidth="8.625" defaultRowHeight="15.75" x14ac:dyDescent="0.25"/>
  <cols>
    <col min="1" max="1" width="7" style="170" customWidth="1"/>
    <col min="2" max="2" width="8.625" style="166" customWidth="1"/>
    <col min="3" max="11" width="8.625" style="166"/>
    <col min="12" max="12" width="3.375" style="166" customWidth="1"/>
    <col min="13" max="14" width="8.625" style="166"/>
    <col min="15" max="16384" width="8.625" style="171"/>
  </cols>
  <sheetData>
    <row r="1" spans="1:13" ht="18.75" x14ac:dyDescent="0.25">
      <c r="A1" s="274" t="s">
        <v>359</v>
      </c>
      <c r="B1" s="275"/>
      <c r="C1" s="275"/>
      <c r="D1" s="275"/>
      <c r="E1" s="275"/>
      <c r="F1" s="275"/>
      <c r="G1" s="275"/>
      <c r="H1" s="275"/>
      <c r="I1" s="275"/>
      <c r="J1" s="275"/>
      <c r="K1" s="275"/>
      <c r="L1" s="276"/>
    </row>
    <row r="2" spans="1:13" ht="125.1" customHeight="1" x14ac:dyDescent="0.25">
      <c r="A2" s="277" t="s">
        <v>341</v>
      </c>
      <c r="B2" s="278"/>
      <c r="C2" s="278"/>
      <c r="D2" s="278"/>
      <c r="E2" s="278"/>
      <c r="F2" s="278"/>
      <c r="G2" s="278"/>
      <c r="H2" s="278"/>
      <c r="I2" s="278"/>
      <c r="J2" s="278"/>
      <c r="K2" s="278"/>
      <c r="L2" s="279"/>
    </row>
    <row r="3" spans="1:13" ht="65.099999999999994" customHeight="1" x14ac:dyDescent="0.25">
      <c r="A3" s="280" t="s">
        <v>342</v>
      </c>
      <c r="B3" s="281"/>
      <c r="C3" s="281"/>
      <c r="D3" s="281"/>
      <c r="E3" s="281"/>
      <c r="F3" s="281"/>
      <c r="G3" s="281"/>
      <c r="H3" s="281"/>
      <c r="I3" s="281"/>
      <c r="J3" s="281"/>
      <c r="K3" s="281"/>
      <c r="L3" s="282"/>
      <c r="M3" s="167"/>
    </row>
    <row r="4" spans="1:13" ht="125.1" customHeight="1" x14ac:dyDescent="0.25">
      <c r="A4" s="168" t="s">
        <v>10</v>
      </c>
      <c r="B4" s="278" t="s">
        <v>343</v>
      </c>
      <c r="C4" s="278"/>
      <c r="D4" s="278"/>
      <c r="E4" s="278"/>
      <c r="F4" s="278"/>
      <c r="G4" s="278"/>
      <c r="H4" s="278"/>
      <c r="I4" s="278"/>
      <c r="J4" s="278"/>
      <c r="K4" s="278"/>
      <c r="L4" s="279"/>
    </row>
    <row r="5" spans="1:13" ht="90" customHeight="1" x14ac:dyDescent="0.25">
      <c r="A5" s="168" t="s">
        <v>11</v>
      </c>
      <c r="B5" s="283" t="s">
        <v>344</v>
      </c>
      <c r="C5" s="283"/>
      <c r="D5" s="283"/>
      <c r="E5" s="283"/>
      <c r="F5" s="283"/>
      <c r="G5" s="283"/>
      <c r="H5" s="283"/>
      <c r="I5" s="283"/>
      <c r="J5" s="283"/>
      <c r="K5" s="283"/>
      <c r="L5" s="284"/>
    </row>
    <row r="6" spans="1:13" ht="155.1" customHeight="1" x14ac:dyDescent="0.25">
      <c r="A6" s="285" t="s">
        <v>12</v>
      </c>
      <c r="B6" s="283" t="s">
        <v>345</v>
      </c>
      <c r="C6" s="286"/>
      <c r="D6" s="286"/>
      <c r="E6" s="286"/>
      <c r="F6" s="286"/>
      <c r="G6" s="286"/>
      <c r="H6" s="286"/>
      <c r="I6" s="286"/>
      <c r="J6" s="286"/>
      <c r="K6" s="286"/>
      <c r="L6" s="287"/>
    </row>
    <row r="7" spans="1:13" ht="56.1" customHeight="1" x14ac:dyDescent="0.25">
      <c r="A7" s="285"/>
      <c r="B7" s="288" t="s">
        <v>346</v>
      </c>
      <c r="C7" s="289"/>
      <c r="D7" s="289"/>
      <c r="E7" s="289"/>
      <c r="F7" s="289"/>
      <c r="G7" s="289"/>
      <c r="H7" s="289"/>
      <c r="I7" s="289"/>
      <c r="J7" s="289"/>
      <c r="K7" s="289"/>
      <c r="L7" s="290"/>
    </row>
    <row r="8" spans="1:13" ht="90" customHeight="1" x14ac:dyDescent="0.25">
      <c r="A8" s="168" t="s">
        <v>13</v>
      </c>
      <c r="B8" s="271" t="s">
        <v>347</v>
      </c>
      <c r="C8" s="271"/>
      <c r="D8" s="271"/>
      <c r="E8" s="271"/>
      <c r="F8" s="271"/>
      <c r="G8" s="271"/>
      <c r="H8" s="271"/>
      <c r="I8" s="271"/>
      <c r="J8" s="271"/>
      <c r="K8" s="271"/>
      <c r="L8" s="272"/>
    </row>
    <row r="9" spans="1:13" ht="12" customHeight="1" x14ac:dyDescent="0.25">
      <c r="A9" s="273"/>
      <c r="B9" s="273"/>
      <c r="C9" s="273"/>
      <c r="D9" s="273"/>
      <c r="E9" s="273"/>
      <c r="F9" s="273"/>
      <c r="G9" s="273"/>
      <c r="H9" s="273"/>
      <c r="I9" s="273"/>
      <c r="J9" s="273"/>
      <c r="K9" s="273"/>
      <c r="L9" s="273"/>
    </row>
    <row r="17" spans="1:1" x14ac:dyDescent="0.25">
      <c r="A17" s="169"/>
    </row>
  </sheetData>
  <sheetProtection algorithmName="SHA-512" hashValue="v50XNz52LhqZ7xqqYkGh10MI2MxA5ztxUw23fneG4eR0P2FyRJv90ZGDBMCD6zW0165SCiEGyJSeqaKs+IZcJg==" saltValue="6FECBM0KpgT86T+IX/zZeA==" spinCount="100000" sheet="1" objects="1" scenarios="1"/>
  <mergeCells count="10">
    <mergeCell ref="B8:L8"/>
    <mergeCell ref="A9:L9"/>
    <mergeCell ref="A1:L1"/>
    <mergeCell ref="A2:L2"/>
    <mergeCell ref="A3:L3"/>
    <mergeCell ref="B4:L4"/>
    <mergeCell ref="B5:L5"/>
    <mergeCell ref="A6:A7"/>
    <mergeCell ref="B6:L6"/>
    <mergeCell ref="B7:L7"/>
  </mergeCells>
  <pageMargins left="0.45" right="0.45" top="0.5" bottom="0.5" header="0.3" footer="0.3"/>
  <pageSetup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BD794-0C97-4F77-8F2E-2CDE3A4747A4}">
  <sheetPr>
    <tabColor theme="8" tint="0.59999389629810485"/>
  </sheetPr>
  <dimension ref="A1:I18"/>
  <sheetViews>
    <sheetView zoomScale="70" zoomScaleNormal="70" workbookViewId="0"/>
  </sheetViews>
  <sheetFormatPr defaultColWidth="8.875" defaultRowHeight="71.099999999999994" customHeight="1" x14ac:dyDescent="0.25"/>
  <cols>
    <col min="1" max="1" width="11.25" customWidth="1"/>
    <col min="2" max="2" width="19.375" customWidth="1"/>
    <col min="3" max="3" width="7" customWidth="1"/>
    <col min="4" max="4" width="18.25" customWidth="1"/>
    <col min="5" max="5" width="18.75" style="1" customWidth="1"/>
    <col min="6" max="6" width="19.125" customWidth="1"/>
    <col min="7" max="7" width="19.75" style="5" customWidth="1"/>
    <col min="8" max="8" width="18.75" customWidth="1"/>
    <col min="9" max="9" width="20.25" customWidth="1"/>
  </cols>
  <sheetData>
    <row r="1" spans="1:9" ht="16.5" thickBot="1" x14ac:dyDescent="0.3">
      <c r="A1" s="131"/>
      <c r="B1" s="131"/>
      <c r="C1" s="132"/>
      <c r="E1"/>
      <c r="G1"/>
    </row>
    <row r="2" spans="1:9" ht="31.5" customHeight="1" x14ac:dyDescent="0.25">
      <c r="A2" s="298" t="s">
        <v>60</v>
      </c>
      <c r="B2" s="301"/>
      <c r="D2" s="298" t="s">
        <v>61</v>
      </c>
      <c r="E2" s="303"/>
      <c r="F2" s="303"/>
      <c r="G2" s="303"/>
      <c r="H2" s="303"/>
      <c r="I2" s="301"/>
    </row>
    <row r="3" spans="1:9" ht="56.45" customHeight="1" x14ac:dyDescent="0.25">
      <c r="A3" s="292"/>
      <c r="B3" s="302"/>
      <c r="D3" s="291" t="s">
        <v>295</v>
      </c>
      <c r="E3" s="293" t="s">
        <v>336</v>
      </c>
      <c r="F3" s="293"/>
      <c r="G3" s="293"/>
      <c r="H3" s="293"/>
      <c r="I3" s="294" t="s">
        <v>348</v>
      </c>
    </row>
    <row r="4" spans="1:9" ht="73.5" customHeight="1" x14ac:dyDescent="0.25">
      <c r="A4" s="26" t="s">
        <v>33</v>
      </c>
      <c r="B4" s="27" t="s">
        <v>296</v>
      </c>
      <c r="D4" s="292"/>
      <c r="E4" s="261" t="s">
        <v>297</v>
      </c>
      <c r="F4" s="259" t="s">
        <v>298</v>
      </c>
      <c r="G4" s="259" t="s">
        <v>299</v>
      </c>
      <c r="H4" s="261" t="s">
        <v>300</v>
      </c>
      <c r="I4" s="294"/>
    </row>
    <row r="5" spans="1:9" ht="76.5" customHeight="1" x14ac:dyDescent="0.25">
      <c r="A5" s="84" t="s">
        <v>27</v>
      </c>
      <c r="B5" s="16" t="s">
        <v>62</v>
      </c>
      <c r="D5" s="84" t="s">
        <v>35</v>
      </c>
      <c r="E5" s="21" t="s">
        <v>30</v>
      </c>
      <c r="F5" s="21" t="s">
        <v>30</v>
      </c>
      <c r="G5" s="21" t="s">
        <v>30</v>
      </c>
      <c r="H5" s="21" t="s">
        <v>30</v>
      </c>
      <c r="I5" s="77" t="s">
        <v>30</v>
      </c>
    </row>
    <row r="6" spans="1:9" ht="75.75" customHeight="1" x14ac:dyDescent="0.25">
      <c r="A6" s="85" t="s">
        <v>28</v>
      </c>
      <c r="B6" s="16" t="s">
        <v>63</v>
      </c>
      <c r="D6" s="86" t="s">
        <v>36</v>
      </c>
      <c r="E6" s="21" t="s">
        <v>30</v>
      </c>
      <c r="F6" s="22" t="s">
        <v>31</v>
      </c>
      <c r="G6" s="22" t="s">
        <v>31</v>
      </c>
      <c r="H6" s="22" t="s">
        <v>31</v>
      </c>
      <c r="I6" s="78" t="s">
        <v>31</v>
      </c>
    </row>
    <row r="7" spans="1:9" ht="84" customHeight="1" x14ac:dyDescent="0.25">
      <c r="A7" s="87" t="s">
        <v>29</v>
      </c>
      <c r="B7" s="17" t="s">
        <v>64</v>
      </c>
      <c r="D7" s="88" t="s">
        <v>34</v>
      </c>
      <c r="E7" s="24" t="s">
        <v>31</v>
      </c>
      <c r="F7" s="24" t="s">
        <v>31</v>
      </c>
      <c r="G7" s="23" t="s">
        <v>32</v>
      </c>
      <c r="H7" s="23" t="s">
        <v>32</v>
      </c>
      <c r="I7" s="80" t="s">
        <v>32</v>
      </c>
    </row>
    <row r="8" spans="1:9" ht="78" customHeight="1" x14ac:dyDescent="0.25">
      <c r="A8" s="266" t="s">
        <v>65</v>
      </c>
      <c r="B8" s="17" t="s">
        <v>66</v>
      </c>
      <c r="D8" s="263" t="s">
        <v>67</v>
      </c>
      <c r="E8" s="23" t="s">
        <v>32</v>
      </c>
      <c r="F8" s="23" t="s">
        <v>32</v>
      </c>
      <c r="G8" s="23" t="s">
        <v>32</v>
      </c>
      <c r="H8" s="93" t="s">
        <v>37</v>
      </c>
      <c r="I8" s="94" t="s">
        <v>37</v>
      </c>
    </row>
    <row r="9" spans="1:9" ht="62.25" customHeight="1" thickBot="1" x14ac:dyDescent="0.3">
      <c r="A9" s="267" t="s">
        <v>42</v>
      </c>
      <c r="B9" s="268" t="s">
        <v>301</v>
      </c>
      <c r="D9" s="89" t="s">
        <v>302</v>
      </c>
      <c r="E9" s="264" t="s">
        <v>30</v>
      </c>
      <c r="F9" s="265" t="s">
        <v>31</v>
      </c>
      <c r="G9" s="83" t="s">
        <v>32</v>
      </c>
      <c r="H9" s="95" t="s">
        <v>37</v>
      </c>
      <c r="I9" s="258" t="s">
        <v>358</v>
      </c>
    </row>
    <row r="10" spans="1:9" ht="16.5" thickBot="1" x14ac:dyDescent="0.3">
      <c r="E10"/>
      <c r="G10"/>
    </row>
    <row r="11" spans="1:9" ht="42" customHeight="1" x14ac:dyDescent="0.25">
      <c r="A11" s="295" t="s">
        <v>68</v>
      </c>
      <c r="B11" s="296"/>
      <c r="D11" s="298" t="s">
        <v>337</v>
      </c>
      <c r="E11" s="299"/>
      <c r="F11" s="299"/>
      <c r="G11" s="299"/>
      <c r="H11" s="299"/>
      <c r="I11" s="296"/>
    </row>
    <row r="12" spans="1:9" ht="42" customHeight="1" x14ac:dyDescent="0.25">
      <c r="A12" s="291"/>
      <c r="B12" s="297"/>
      <c r="D12" s="300" t="s">
        <v>303</v>
      </c>
      <c r="E12" s="293" t="s">
        <v>69</v>
      </c>
      <c r="F12" s="293"/>
      <c r="G12" s="293"/>
      <c r="H12" s="293"/>
      <c r="I12" s="297"/>
    </row>
    <row r="13" spans="1:9" ht="78.75" x14ac:dyDescent="0.25">
      <c r="A13" s="26" t="s">
        <v>33</v>
      </c>
      <c r="B13" s="27" t="s">
        <v>304</v>
      </c>
      <c r="D13" s="300"/>
      <c r="E13" s="260" t="s">
        <v>70</v>
      </c>
      <c r="F13" s="260" t="s">
        <v>71</v>
      </c>
      <c r="G13" s="260" t="s">
        <v>72</v>
      </c>
      <c r="H13" s="260" t="s">
        <v>73</v>
      </c>
      <c r="I13" s="262" t="s">
        <v>349</v>
      </c>
    </row>
    <row r="14" spans="1:9" ht="83.25" customHeight="1" x14ac:dyDescent="0.25">
      <c r="A14" s="84" t="s">
        <v>27</v>
      </c>
      <c r="B14" s="90" t="s">
        <v>74</v>
      </c>
      <c r="D14" s="18" t="s">
        <v>334</v>
      </c>
      <c r="E14" s="21" t="s">
        <v>30</v>
      </c>
      <c r="F14" s="21" t="s">
        <v>30</v>
      </c>
      <c r="G14" s="21" t="s">
        <v>30</v>
      </c>
      <c r="H14" s="21" t="s">
        <v>30</v>
      </c>
      <c r="I14" s="77" t="s">
        <v>30</v>
      </c>
    </row>
    <row r="15" spans="1:9" ht="63" x14ac:dyDescent="0.25">
      <c r="A15" s="85" t="s">
        <v>28</v>
      </c>
      <c r="B15" s="90" t="s">
        <v>330</v>
      </c>
      <c r="D15" s="19" t="s">
        <v>335</v>
      </c>
      <c r="E15" s="21" t="s">
        <v>30</v>
      </c>
      <c r="F15" s="22" t="s">
        <v>31</v>
      </c>
      <c r="G15" s="22" t="s">
        <v>31</v>
      </c>
      <c r="H15" s="22" t="s">
        <v>31</v>
      </c>
      <c r="I15" s="78" t="s">
        <v>31</v>
      </c>
    </row>
    <row r="16" spans="1:9" ht="78.75" x14ac:dyDescent="0.25">
      <c r="A16" s="87" t="s">
        <v>54</v>
      </c>
      <c r="B16" s="91" t="s">
        <v>75</v>
      </c>
      <c r="D16" s="20" t="s">
        <v>305</v>
      </c>
      <c r="E16" s="79" t="s">
        <v>30</v>
      </c>
      <c r="F16" s="24" t="s">
        <v>31</v>
      </c>
      <c r="G16" s="23" t="s">
        <v>32</v>
      </c>
      <c r="H16" s="23" t="s">
        <v>32</v>
      </c>
      <c r="I16" s="80" t="s">
        <v>32</v>
      </c>
    </row>
    <row r="17" spans="1:9" ht="79.5" customHeight="1" x14ac:dyDescent="0.25">
      <c r="A17" s="266" t="s">
        <v>65</v>
      </c>
      <c r="B17" s="91" t="s">
        <v>76</v>
      </c>
      <c r="D17" s="92" t="s">
        <v>306</v>
      </c>
      <c r="E17" s="79" t="s">
        <v>30</v>
      </c>
      <c r="F17" s="24" t="s">
        <v>31</v>
      </c>
      <c r="G17" s="23" t="s">
        <v>32</v>
      </c>
      <c r="H17" s="93" t="s">
        <v>37</v>
      </c>
      <c r="I17" s="94" t="s">
        <v>37</v>
      </c>
    </row>
    <row r="18" spans="1:9" ht="48" thickBot="1" x14ac:dyDescent="0.3">
      <c r="A18" s="269" t="s">
        <v>42</v>
      </c>
      <c r="B18" s="270" t="s">
        <v>77</v>
      </c>
      <c r="D18" s="89" t="s">
        <v>307</v>
      </c>
      <c r="E18" s="81" t="s">
        <v>30</v>
      </c>
      <c r="F18" s="82" t="s">
        <v>31</v>
      </c>
      <c r="G18" s="83" t="s">
        <v>32</v>
      </c>
      <c r="H18" s="95" t="s">
        <v>37</v>
      </c>
      <c r="I18" s="258" t="s">
        <v>358</v>
      </c>
    </row>
  </sheetData>
  <sheetProtection algorithmName="SHA-512" hashValue="sokigaP99rTy54xFPu29crDlxaUNqKVhdKINS2RR2sjZ7PpobcdDS/uh+dGQo4sFmvtTpPrgT+htVWMxC5heQg==" saltValue="9afSCFpDISc9VgjppevZZw==" spinCount="100000" sheet="1" objects="1" scenarios="1"/>
  <mergeCells count="9">
    <mergeCell ref="D3:D4"/>
    <mergeCell ref="E3:H3"/>
    <mergeCell ref="I3:I4"/>
    <mergeCell ref="A11:B12"/>
    <mergeCell ref="D11:I11"/>
    <mergeCell ref="D12:D13"/>
    <mergeCell ref="E12:I12"/>
    <mergeCell ref="A2:B3"/>
    <mergeCell ref="D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201BC-7B1C-4B55-98A2-635B8F08F6AE}">
  <sheetPr>
    <tabColor rgb="FF7030A0"/>
  </sheetPr>
  <dimension ref="B2:H32"/>
  <sheetViews>
    <sheetView zoomScale="93" zoomScaleNormal="93" workbookViewId="0"/>
  </sheetViews>
  <sheetFormatPr defaultColWidth="8.875" defaultRowHeight="15.75" x14ac:dyDescent="0.25"/>
  <cols>
    <col min="1" max="1" width="5.625" style="157" customWidth="1"/>
    <col min="2" max="2" width="23" style="157" customWidth="1"/>
    <col min="3" max="3" width="21.875" style="157" customWidth="1"/>
    <col min="4" max="5" width="19.625" style="157" customWidth="1"/>
    <col min="6" max="6" width="21.625" style="173" customWidth="1"/>
    <col min="7" max="7" width="21.625" style="157" customWidth="1"/>
    <col min="8" max="8" width="21.625" style="174" customWidth="1"/>
    <col min="9" max="9" width="21.625" style="157" customWidth="1"/>
    <col min="10" max="10" width="24.625" style="157" customWidth="1"/>
    <col min="11" max="16384" width="8.875" style="157"/>
  </cols>
  <sheetData>
    <row r="2" spans="2:8" ht="45.75" thickBot="1" x14ac:dyDescent="0.3">
      <c r="B2" s="172" t="s">
        <v>339</v>
      </c>
      <c r="C2" s="357" t="s">
        <v>41</v>
      </c>
    </row>
    <row r="3" spans="2:8" ht="16.5" thickBot="1" x14ac:dyDescent="0.3">
      <c r="B3" s="175"/>
      <c r="C3" s="358" t="str" cm="1">
        <f t="array" ref="C3">_xlfn.IFS(B3="","Not Rated",B3&gt;=76,"Exceeds",B3&gt;=51,"Meets",B3&gt;=26,"Working to Meet",B3&lt;=25,"Does Not Meet")</f>
        <v>Not Rated</v>
      </c>
    </row>
    <row r="4" spans="2:8" x14ac:dyDescent="0.25">
      <c r="B4" s="359"/>
      <c r="C4" s="360"/>
    </row>
    <row r="5" spans="2:8" ht="16.5" thickBot="1" x14ac:dyDescent="0.3"/>
    <row r="6" spans="2:8" ht="16.5" thickBot="1" x14ac:dyDescent="0.3">
      <c r="B6" s="361" t="s">
        <v>40</v>
      </c>
      <c r="C6" s="362"/>
      <c r="D6" s="362"/>
      <c r="E6" s="362"/>
      <c r="F6" s="362"/>
      <c r="G6" s="362"/>
      <c r="H6" s="363"/>
    </row>
    <row r="7" spans="2:8" ht="45" x14ac:dyDescent="0.25">
      <c r="B7" s="97" t="s">
        <v>23</v>
      </c>
      <c r="C7" s="98" t="s">
        <v>2</v>
      </c>
      <c r="D7" s="99" t="s">
        <v>21</v>
      </c>
      <c r="E7" s="99" t="s">
        <v>89</v>
      </c>
      <c r="F7" s="99" t="s">
        <v>281</v>
      </c>
      <c r="G7" s="99" t="s">
        <v>282</v>
      </c>
      <c r="H7" s="100" t="s">
        <v>22</v>
      </c>
    </row>
    <row r="8" spans="2:8" x14ac:dyDescent="0.25">
      <c r="B8" s="30" t="s">
        <v>19</v>
      </c>
      <c r="C8" s="29" t="s">
        <v>3</v>
      </c>
      <c r="D8" s="11">
        <f>COUNTIF('Exclusions and Anomalies'!$I$2:$I$400,"Y")</f>
        <v>0</v>
      </c>
      <c r="E8" s="11">
        <f>COUNTIF('Formulas and Results'!$U$3:$U$402,"Y") + COUNTIF('Formulas and Results'!$U$3:$U$402,"N")</f>
        <v>0</v>
      </c>
      <c r="F8" s="123">
        <f>ROUNDUP(PRODUCT(D8*0.95),0)</f>
        <v>0</v>
      </c>
      <c r="G8" s="74" t="e">
        <f>E8/D8</f>
        <v>#DIV/0!</v>
      </c>
      <c r="H8" s="31" t="e">
        <f>IF(G8&gt;=95%,"Yes","No")</f>
        <v>#DIV/0!</v>
      </c>
    </row>
    <row r="9" spans="2:8" ht="16.5" thickBot="1" x14ac:dyDescent="0.3">
      <c r="B9" s="32" t="s">
        <v>20</v>
      </c>
      <c r="C9" s="33" t="s">
        <v>3</v>
      </c>
      <c r="D9" s="12">
        <f>COUNTIF('Exclusions and Anomalies'!$I$2:$I$400,"Y")</f>
        <v>0</v>
      </c>
      <c r="E9" s="12">
        <f>COUNTIF('Formulas and Results'!$AH$3:$AH$402,"Y") + COUNTIF('Formulas and Results'!$AH$3:$AH$402,"N")</f>
        <v>0</v>
      </c>
      <c r="F9" s="124">
        <f>ROUNDUP(PRODUCT(D9*0.95),0)</f>
        <v>0</v>
      </c>
      <c r="G9" s="75" t="e">
        <f>E9/D9</f>
        <v>#DIV/0!</v>
      </c>
      <c r="H9" s="34" t="e">
        <f>IF(G9&gt;=95%,"Yes","No")</f>
        <v>#DIV/0!</v>
      </c>
    </row>
    <row r="10" spans="2:8" x14ac:dyDescent="0.25">
      <c r="B10" s="14"/>
      <c r="C10" s="3"/>
      <c r="D10" s="2"/>
      <c r="E10" s="2"/>
      <c r="F10" s="4"/>
      <c r="G10" s="2"/>
      <c r="H10" s="13"/>
    </row>
    <row r="11" spans="2:8" ht="16.5" thickBot="1" x14ac:dyDescent="0.3">
      <c r="B11" s="14"/>
      <c r="C11" s="3"/>
      <c r="D11" s="2"/>
      <c r="E11" s="2"/>
      <c r="F11" s="4"/>
      <c r="G11" s="2"/>
      <c r="H11" s="13"/>
    </row>
    <row r="12" spans="2:8" ht="16.5" thickBot="1" x14ac:dyDescent="0.3">
      <c r="B12" s="306" t="s">
        <v>39</v>
      </c>
      <c r="C12" s="307"/>
      <c r="D12" s="307"/>
      <c r="E12" s="307"/>
      <c r="F12" s="307"/>
      <c r="G12" s="307"/>
      <c r="H12" s="308"/>
    </row>
    <row r="13" spans="2:8" ht="75" x14ac:dyDescent="0.25">
      <c r="B13" s="97" t="s">
        <v>23</v>
      </c>
      <c r="C13" s="98" t="s">
        <v>24</v>
      </c>
      <c r="D13" s="99" t="s">
        <v>90</v>
      </c>
      <c r="E13" s="99" t="s">
        <v>91</v>
      </c>
      <c r="F13" s="99" t="s">
        <v>26</v>
      </c>
      <c r="G13" s="101" t="s">
        <v>25</v>
      </c>
      <c r="H13" s="102" t="s">
        <v>38</v>
      </c>
    </row>
    <row r="14" spans="2:8" x14ac:dyDescent="0.25">
      <c r="B14" s="30" t="s">
        <v>19</v>
      </c>
      <c r="C14" s="15">
        <f>COUNTIF('Formulas and Results'!$U$3:$U$401,"Y")</f>
        <v>0</v>
      </c>
      <c r="D14" s="11">
        <f>E8</f>
        <v>0</v>
      </c>
      <c r="E14" s="25">
        <f>F8</f>
        <v>0</v>
      </c>
      <c r="F14" s="125" t="e">
        <f>C14/D14</f>
        <v>#DIV/0!</v>
      </c>
      <c r="G14" s="126" t="e">
        <f>IF((H8="Yes"),"N/A",C14/E14)</f>
        <v>#DIV/0!</v>
      </c>
      <c r="H14" s="127" t="e" cm="1">
        <f t="array" ref="H14">_xlfn.IFS(H8="Yes",F14,H8="No",G14)</f>
        <v>#DIV/0!</v>
      </c>
    </row>
    <row r="15" spans="2:8" ht="16.5" thickBot="1" x14ac:dyDescent="0.3">
      <c r="B15" s="32" t="s">
        <v>20</v>
      </c>
      <c r="C15" s="35">
        <f>COUNTIF('Formulas and Results'!$AH$3:$AH$401,"Y")</f>
        <v>0</v>
      </c>
      <c r="D15" s="12">
        <f>E9</f>
        <v>0</v>
      </c>
      <c r="E15" s="36">
        <f>F9</f>
        <v>0</v>
      </c>
      <c r="F15" s="128" t="e">
        <f>C15/D15</f>
        <v>#DIV/0!</v>
      </c>
      <c r="G15" s="129" t="e">
        <f>IF((H9="Yes"),"N/A",C15/E15)</f>
        <v>#DIV/0!</v>
      </c>
      <c r="H15" s="130" t="e" cm="1">
        <f t="array" ref="H15">_xlfn.IFS(H9="Yes",F15,H9="No",G15)</f>
        <v>#DIV/0!</v>
      </c>
    </row>
    <row r="16" spans="2:8" x14ac:dyDescent="0.25">
      <c r="B16" s="178"/>
      <c r="C16" s="176"/>
      <c r="D16" s="177"/>
      <c r="E16" s="179"/>
      <c r="F16" s="180"/>
      <c r="G16" s="181"/>
      <c r="H16" s="182"/>
    </row>
    <row r="17" spans="2:8" x14ac:dyDescent="0.25">
      <c r="B17" s="178"/>
      <c r="C17" s="176"/>
      <c r="D17" s="177"/>
      <c r="E17" s="179"/>
      <c r="F17" s="180"/>
      <c r="G17" s="181"/>
      <c r="H17" s="182"/>
    </row>
    <row r="18" spans="2:8" x14ac:dyDescent="0.25">
      <c r="B18" s="178"/>
      <c r="C18" s="176"/>
      <c r="D18" s="309" t="s">
        <v>92</v>
      </c>
      <c r="E18" s="309"/>
      <c r="F18" s="309"/>
      <c r="G18" s="181"/>
      <c r="H18" s="182"/>
    </row>
    <row r="19" spans="2:8" x14ac:dyDescent="0.25">
      <c r="B19" s="178"/>
      <c r="C19" s="176"/>
      <c r="D19" s="310"/>
      <c r="E19" s="311"/>
      <c r="F19" s="311"/>
      <c r="G19" s="181"/>
      <c r="H19" s="182"/>
    </row>
    <row r="20" spans="2:8" ht="15.95" customHeight="1" x14ac:dyDescent="0.25"/>
    <row r="21" spans="2:8" ht="15.95" customHeight="1" x14ac:dyDescent="0.25"/>
    <row r="22" spans="2:8" ht="15.95" customHeight="1" x14ac:dyDescent="0.25"/>
    <row r="23" spans="2:8" ht="15.95" customHeight="1" x14ac:dyDescent="0.25"/>
    <row r="24" spans="2:8" ht="15.95" customHeight="1" x14ac:dyDescent="0.25"/>
    <row r="25" spans="2:8" ht="15.95" customHeight="1" x14ac:dyDescent="0.25">
      <c r="F25" s="157"/>
      <c r="H25" s="157"/>
    </row>
    <row r="26" spans="2:8" ht="15.95" customHeight="1" x14ac:dyDescent="0.25">
      <c r="F26" s="157"/>
      <c r="H26" s="157"/>
    </row>
    <row r="27" spans="2:8" ht="15.95" customHeight="1" x14ac:dyDescent="0.25"/>
    <row r="28" spans="2:8" ht="15.95" customHeight="1" x14ac:dyDescent="0.25"/>
    <row r="29" spans="2:8" ht="15.95" customHeight="1" x14ac:dyDescent="0.25"/>
    <row r="30" spans="2:8" ht="15.95" customHeight="1" x14ac:dyDescent="0.25"/>
    <row r="31" spans="2:8" ht="15.95" customHeight="1" x14ac:dyDescent="0.25"/>
    <row r="32" spans="2:8" ht="15.95" customHeight="1" x14ac:dyDescent="0.25"/>
  </sheetData>
  <sheetProtection algorithmName="SHA-512" hashValue="pR4E+i9eW3HE8hk+J/4pn/65dC587FdmXIMZGygUPERWmWmmYgOzhNGpxmgGUIhpBs13As1/wTnWQvY2AKKDDQ==" saltValue="gLMtnRVp2Roe2DjSjTvK3g==" spinCount="100000" sheet="1" objects="1" scenarios="1"/>
  <mergeCells count="4">
    <mergeCell ref="B6:H6"/>
    <mergeCell ref="B12:H12"/>
    <mergeCell ref="D18:F18"/>
    <mergeCell ref="D19:F19"/>
  </mergeCells>
  <conditionalFormatting sqref="C3">
    <cfRule type="containsText" dxfId="25" priority="6" operator="containsText" text="Does not Meet">
      <formula>NOT(ISERROR(SEARCH("Does not Meet",C3)))</formula>
    </cfRule>
    <cfRule type="containsText" dxfId="24" priority="7" operator="containsText" text="Working to Meet">
      <formula>NOT(ISERROR(SEARCH("Working to Meet",C3)))</formula>
    </cfRule>
    <cfRule type="containsText" dxfId="23" priority="8" operator="containsText" text="Meets">
      <formula>NOT(ISERROR(SEARCH("Meets",C3)))</formula>
    </cfRule>
    <cfRule type="containsText" dxfId="22" priority="9" operator="containsText" text="Exceeds">
      <formula>NOT(ISERROR(SEARCH("Exceeds",C3)))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390DD-90CA-4706-8B73-B95A2344159F}">
  <sheetPr>
    <tabColor rgb="FF7030A0"/>
  </sheetPr>
  <dimension ref="A1:Q155"/>
  <sheetViews>
    <sheetView zoomScale="70" zoomScaleNormal="70" workbookViewId="0">
      <selection activeCell="O40" sqref="O40"/>
    </sheetView>
  </sheetViews>
  <sheetFormatPr defaultColWidth="8.875" defaultRowHeight="15.75" x14ac:dyDescent="0.25"/>
  <cols>
    <col min="1" max="1" width="8.875" style="157"/>
    <col min="2" max="2" width="19.625" style="157" customWidth="1"/>
    <col min="3" max="3" width="13.75" style="159" customWidth="1"/>
    <col min="4" max="7" width="13.75" style="157" customWidth="1"/>
    <col min="8" max="8" width="13.75" style="173" customWidth="1"/>
    <col min="9" max="10" width="13.75" style="157" customWidth="1"/>
    <col min="11" max="11" width="13.75" style="174" customWidth="1"/>
    <col min="12" max="12" width="13.75" style="157" customWidth="1"/>
    <col min="13" max="13" width="13.75" style="159" customWidth="1"/>
    <col min="14" max="14" width="17.5" style="159" customWidth="1"/>
    <col min="15" max="15" width="17.5" style="157" customWidth="1"/>
    <col min="16" max="16" width="16.375" style="157" customWidth="1"/>
    <col min="17" max="17" width="15.875" style="157" customWidth="1"/>
    <col min="18" max="18" width="16.375" style="157" customWidth="1"/>
    <col min="19" max="16384" width="8.875" style="157"/>
  </cols>
  <sheetData>
    <row r="1" spans="1:17" ht="16.5" thickBot="1" x14ac:dyDescent="0.3">
      <c r="A1"/>
      <c r="B1"/>
      <c r="C1" s="190"/>
      <c r="D1"/>
      <c r="E1"/>
      <c r="F1"/>
      <c r="G1"/>
      <c r="H1" s="1"/>
      <c r="I1"/>
      <c r="J1"/>
      <c r="K1" s="5"/>
      <c r="L1"/>
      <c r="M1" s="190"/>
      <c r="N1" s="190"/>
    </row>
    <row r="2" spans="1:17" s="183" customFormat="1" ht="15.95" customHeight="1" thickBot="1" x14ac:dyDescent="0.35">
      <c r="A2" s="191"/>
      <c r="B2" s="316" t="s">
        <v>2</v>
      </c>
      <c r="C2" s="313" t="s">
        <v>43</v>
      </c>
      <c r="D2" s="314"/>
      <c r="E2" s="314"/>
      <c r="F2" s="314"/>
      <c r="G2" s="314"/>
      <c r="H2" s="315"/>
      <c r="I2" s="318" t="s">
        <v>45</v>
      </c>
      <c r="J2" s="319"/>
      <c r="K2" s="319"/>
      <c r="L2" s="319"/>
      <c r="M2" s="319"/>
      <c r="N2" s="320"/>
      <c r="Q2" s="184"/>
    </row>
    <row r="3" spans="1:17" ht="93.95" customHeight="1" x14ac:dyDescent="0.25">
      <c r="A3"/>
      <c r="B3" s="317"/>
      <c r="C3" s="104" t="s">
        <v>21</v>
      </c>
      <c r="D3" s="105" t="s">
        <v>48</v>
      </c>
      <c r="E3" s="192" t="s">
        <v>283</v>
      </c>
      <c r="F3" s="193" t="s">
        <v>281</v>
      </c>
      <c r="G3" s="105" t="s">
        <v>284</v>
      </c>
      <c r="H3" s="194" t="s">
        <v>285</v>
      </c>
      <c r="I3" s="106" t="s">
        <v>286</v>
      </c>
      <c r="J3" s="193" t="s">
        <v>287</v>
      </c>
      <c r="K3" s="193" t="s">
        <v>309</v>
      </c>
      <c r="L3" s="105" t="s">
        <v>288</v>
      </c>
      <c r="M3" s="193" t="s">
        <v>289</v>
      </c>
      <c r="N3" s="195" t="s">
        <v>290</v>
      </c>
    </row>
    <row r="4" spans="1:17" x14ac:dyDescent="0.25">
      <c r="A4"/>
      <c r="B4" s="52" t="s">
        <v>14</v>
      </c>
      <c r="C4" s="53"/>
      <c r="D4" s="67"/>
      <c r="E4" s="196"/>
      <c r="F4" s="197"/>
      <c r="G4" s="54"/>
      <c r="H4" s="65"/>
      <c r="I4" s="55"/>
      <c r="J4" s="56"/>
      <c r="K4" s="57"/>
      <c r="L4" s="56"/>
      <c r="M4" s="198"/>
      <c r="N4" s="199"/>
    </row>
    <row r="5" spans="1:17" x14ac:dyDescent="0.25">
      <c r="A5"/>
      <c r="B5" s="45" t="s">
        <v>15</v>
      </c>
      <c r="C5" s="39">
        <f>COUNTIF('Formulas and Results'!$C$3:$C$401,"F")</f>
        <v>0</v>
      </c>
      <c r="D5" s="28" t="str">
        <f>IF(C5&gt;19,"Yes","No")</f>
        <v>No</v>
      </c>
      <c r="E5" s="200">
        <f>COUNTIFS('Formulas and Results'!$C$3:$C$401,"F",'Formulas and Results'!$S$3:$S$401,"Y")+COUNTIFS('Formulas and Results'!$C$3:$C$401,"F",'Formulas and Results'!$S$3:$S$401,"N")</f>
        <v>0</v>
      </c>
      <c r="F5" s="201">
        <f>ROUNDUP(PRODUCT(C5*0.95),0)</f>
        <v>0</v>
      </c>
      <c r="G5" s="74" t="e">
        <f>E5/C5</f>
        <v>#DIV/0!</v>
      </c>
      <c r="H5" s="31" t="e">
        <f>IF(G5&gt;=95%,"Yes","No")</f>
        <v>#DIV/0!</v>
      </c>
      <c r="I5" s="200">
        <f>COUNTIFS('Formulas and Results'!$C$3:$C$401,"F",'Formulas and Results'!$S$3:$S$401,"Y", 'Formulas and Results'!$T$3:$T$401,"Y") +COUNTIFS('Formulas and Results'!$C$3:$C$401,"F",'Formulas and Results'!$S$3:$S$401,"N", 'Formulas and Results'!$T$3:$T$401,"Y")+COUNTIFS('Formulas and Results'!$C$3:$C$401,"F",'Formulas and Results'!$S$3:$S$401,"Y", 'Formulas and Results'!$T$3:$T$401,"N")+COUNTIFS('Formulas and Results'!$C$3:$C$401,"F",'Formulas and Results'!$S$3:$S$401,"", 'Formulas and Results'!$T$3:$T$401,"Y")+COUNTIFS('Formulas and Results'!$C$3:$C$401,"F",'Formulas and Results'!$S$3:$S$401,"Y", 'Formulas and Results'!$T$3:$T$401,"")</f>
        <v>0</v>
      </c>
      <c r="J5" s="25">
        <f>E5</f>
        <v>0</v>
      </c>
      <c r="K5" s="70">
        <f>F5</f>
        <v>0</v>
      </c>
      <c r="L5" s="74" t="e">
        <f>I5/J5</f>
        <v>#DIV/0!</v>
      </c>
      <c r="M5" s="202" t="e">
        <f>IF((H5="Yes"),"N/A",I5/K5)</f>
        <v>#DIV/0!</v>
      </c>
      <c r="N5" s="203" t="str" cm="1">
        <f t="array" ref="N5">_xlfn.IFS(D5="No","",H5="Yes",L5,H5="No",M5)</f>
        <v/>
      </c>
    </row>
    <row r="6" spans="1:17" x14ac:dyDescent="0.25">
      <c r="A6"/>
      <c r="B6" s="45" t="s">
        <v>44</v>
      </c>
      <c r="C6" s="39">
        <f>COUNTIF('Formulas and Results'!$C$3:$C$401,"M")</f>
        <v>0</v>
      </c>
      <c r="D6" s="28" t="str">
        <f>IF(C6&gt;19,"Yes","No")</f>
        <v>No</v>
      </c>
      <c r="E6" s="200">
        <f>COUNTIFS('Formulas and Results'!$C$3:$C$401,"M",'Formulas and Results'!$S$3:$S$401,"Y")+COUNTIFS('Formulas and Results'!$C$3:$C$401,"M",'Formulas and Results'!$S$3:$S$401,"N")</f>
        <v>0</v>
      </c>
      <c r="F6" s="201">
        <f>ROUNDUP(PRODUCT(C6*0.95),0)</f>
        <v>0</v>
      </c>
      <c r="G6" s="74" t="e">
        <f>E6/C6</f>
        <v>#DIV/0!</v>
      </c>
      <c r="H6" s="31" t="e">
        <f>IF(G6&gt;=95%,"Yes","No")</f>
        <v>#DIV/0!</v>
      </c>
      <c r="I6" s="200">
        <f>COUNTIFS('Formulas and Results'!$C$3:$C$401,"M",'Formulas and Results'!$S$3:$S$401,"Y", 'Formulas and Results'!$T$3:$T$401,"Y") +COUNTIFS('Formulas and Results'!$C$3:$C$401,"M",'Formulas and Results'!$S$3:$S$401,"N", 'Formulas and Results'!$T$3:$T$401,"Y")+COUNTIFS('Formulas and Results'!$C$3:$C$401,"M",'Formulas and Results'!$S$3:$S$401,"Y", 'Formulas and Results'!$T$3:$T$401,"N")+COUNTIFS('Formulas and Results'!$C$3:$C$401,"M",'Formulas and Results'!$S$3:$S$401,"", 'Formulas and Results'!$T$3:$T$401,"Y")+COUNTIFS('Formulas and Results'!$C$3:$C$401,"M",'Formulas and Results'!$S$3:$S$401,"Y", 'Formulas and Results'!$T$3:$T$401,"")</f>
        <v>0</v>
      </c>
      <c r="J6" s="25">
        <f>E6</f>
        <v>0</v>
      </c>
      <c r="K6" s="70">
        <f>F6</f>
        <v>0</v>
      </c>
      <c r="L6" s="74" t="e">
        <f>I6/J6</f>
        <v>#DIV/0!</v>
      </c>
      <c r="M6" s="202" t="e">
        <f>IF((H6="Yes"),"N/A",I6/K6)</f>
        <v>#DIV/0!</v>
      </c>
      <c r="N6" s="203" t="str" cm="1">
        <f t="array" ref="N6">_xlfn.IFS(D6="No","",H6="Yes",L6,H6="No",M6)</f>
        <v/>
      </c>
    </row>
    <row r="7" spans="1:17" x14ac:dyDescent="0.25">
      <c r="A7"/>
      <c r="B7" s="52" t="s">
        <v>0</v>
      </c>
      <c r="C7" s="58"/>
      <c r="D7" s="68"/>
      <c r="E7" s="204"/>
      <c r="F7" s="205"/>
      <c r="G7" s="62"/>
      <c r="H7" s="66"/>
      <c r="I7" s="204"/>
      <c r="J7" s="62"/>
      <c r="K7" s="71"/>
      <c r="L7" s="76"/>
      <c r="M7" s="206"/>
      <c r="N7" s="207"/>
    </row>
    <row r="8" spans="1:17" x14ac:dyDescent="0.25">
      <c r="A8"/>
      <c r="B8" s="46" t="s">
        <v>6</v>
      </c>
      <c r="C8" s="39">
        <f>COUNTIF('Formulas and Results'!$D$3:$D$401,"A")</f>
        <v>0</v>
      </c>
      <c r="D8" s="28" t="str">
        <f t="shared" ref="D8:D12" si="0">IF(C8&gt;19,"Yes","No")</f>
        <v>No</v>
      </c>
      <c r="E8" s="200">
        <f>COUNTIFS('Formulas and Results'!$D$3:$D$401,"A",'Formulas and Results'!$S$3:$S$401,"Y")+COUNTIFS('Formulas and Results'!$D$3:$D$401,"A",'Formulas and Results'!$S$3:$S$401,"N")</f>
        <v>0</v>
      </c>
      <c r="F8" s="201">
        <f t="shared" ref="F8:F12" si="1">ROUNDUP(PRODUCT(C8*0.95),0)</f>
        <v>0</v>
      </c>
      <c r="G8" s="74" t="e">
        <f t="shared" ref="G8:G12" si="2">E8/C8</f>
        <v>#DIV/0!</v>
      </c>
      <c r="H8" s="31" t="e">
        <f t="shared" ref="H8:H12" si="3">IF(G8&gt;=95%,"Yes","No")</f>
        <v>#DIV/0!</v>
      </c>
      <c r="I8" s="200">
        <f>COUNTIFS('Formulas and Results'!$D$3:$D$401,"A",'Formulas and Results'!$S$3:$S$401,"Y", 'Formulas and Results'!$T$3:$T$401,"Y") +COUNTIFS('Formulas and Results'!$D$3:$D$401,"A",'Formulas and Results'!$S$3:$S$401,"N", 'Formulas and Results'!$T$3:$T$401,"Y")+COUNTIFS('Formulas and Results'!$D$3:$D$401,"A",'Formulas and Results'!$S$3:$S$401,"Y", 'Formulas and Results'!$T$3:$T$401,"N")+COUNTIFS('Formulas and Results'!$D$3:$D$401,"A",'Formulas and Results'!$S$3:$S$401,"", 'Formulas and Results'!$T$3:$T$401,"Y")+COUNTIFS('Formulas and Results'!$D$3:$D$401,"A",'Formulas and Results'!$S$3:$S$401,"Y", 'Formulas and Results'!$T$3:$T$401,"")</f>
        <v>0</v>
      </c>
      <c r="J8" s="25">
        <f t="shared" ref="J8:J12" si="4">E8</f>
        <v>0</v>
      </c>
      <c r="K8" s="70">
        <f t="shared" ref="K8:K12" si="5">F8</f>
        <v>0</v>
      </c>
      <c r="L8" s="74" t="e">
        <f>I8/J8</f>
        <v>#DIV/0!</v>
      </c>
      <c r="M8" s="202" t="e">
        <f>IF((H8="Yes"),"N/A",I8/K8)</f>
        <v>#DIV/0!</v>
      </c>
      <c r="N8" s="203" t="str" cm="1">
        <f t="array" ref="N8">_xlfn.IFS(D8="No","",H8="Yes",L8,H8="No",M8)</f>
        <v/>
      </c>
    </row>
    <row r="9" spans="1:17" x14ac:dyDescent="0.25">
      <c r="A9"/>
      <c r="B9" s="46" t="s">
        <v>9</v>
      </c>
      <c r="C9" s="39">
        <f>COUNTIF('Formulas and Results'!$D$3:$D$401,"B")</f>
        <v>0</v>
      </c>
      <c r="D9" s="28" t="str">
        <f t="shared" si="0"/>
        <v>No</v>
      </c>
      <c r="E9" s="200">
        <f>COUNTIFS('Formulas and Results'!$D$3:$D$401,"B",'Formulas and Results'!$S$3:$S$401,"Y")+COUNTIFS('Formulas and Results'!$D$3:$D$401,"B",'Formulas and Results'!$S$3:$S$401,"N")</f>
        <v>0</v>
      </c>
      <c r="F9" s="201">
        <f t="shared" si="1"/>
        <v>0</v>
      </c>
      <c r="G9" s="74" t="e">
        <f t="shared" si="2"/>
        <v>#DIV/0!</v>
      </c>
      <c r="H9" s="31" t="e">
        <f t="shared" si="3"/>
        <v>#DIV/0!</v>
      </c>
      <c r="I9" s="200">
        <f>COUNTIFS('Formulas and Results'!$D$3:$D$401,"B",'Formulas and Results'!$S$3:$S$401,"Y", 'Formulas and Results'!$T$3:$T$401,"Y") +COUNTIFS('Formulas and Results'!$D$3:$D$401,"B",'Formulas and Results'!$S$3:$S$401,"N", 'Formulas and Results'!$T$3:$T$401,"Y")+COUNTIFS('Formulas and Results'!$D$3:$D$401,"B",'Formulas and Results'!$S$3:$S$401,"Y", 'Formulas and Results'!$T$3:$T$401,"N")+COUNTIFS('Formulas and Results'!$D$3:$D$401,"B",'Formulas and Results'!$S$3:$S$401,"", 'Formulas and Results'!$T$3:$T$401,"Y")+COUNTIFS('Formulas and Results'!$D$3:$D$401,"B",'Formulas and Results'!$S$3:$S$401,"Y", 'Formulas and Results'!$T$3:$T$401,"")</f>
        <v>0</v>
      </c>
      <c r="J9" s="25">
        <f t="shared" si="4"/>
        <v>0</v>
      </c>
      <c r="K9" s="70">
        <f t="shared" si="5"/>
        <v>0</v>
      </c>
      <c r="L9" s="74" t="e">
        <f>I9/J9</f>
        <v>#DIV/0!</v>
      </c>
      <c r="M9" s="202" t="e">
        <f>IF((H9="Yes"),"N/A",I9/K9)</f>
        <v>#DIV/0!</v>
      </c>
      <c r="N9" s="203" t="str" cm="1">
        <f t="array" ref="N9">_xlfn.IFS(D9="No","",H9="Yes",L9,H9="No",M9)</f>
        <v/>
      </c>
    </row>
    <row r="10" spans="1:17" x14ac:dyDescent="0.25">
      <c r="A10"/>
      <c r="B10" s="46" t="s">
        <v>7</v>
      </c>
      <c r="C10" s="39">
        <f>COUNTIF('Formulas and Results'!$D$3:$D$401,"C")</f>
        <v>0</v>
      </c>
      <c r="D10" s="28" t="str">
        <f t="shared" si="0"/>
        <v>No</v>
      </c>
      <c r="E10" s="200">
        <f>COUNTIFS('Formulas and Results'!$D$3:$D$401,"C",'Formulas and Results'!$S$3:$S$401,"Y")+COUNTIFS('Formulas and Results'!$D$3:$D$401,"C",'Formulas and Results'!$S$3:$S$401,"N")</f>
        <v>0</v>
      </c>
      <c r="F10" s="201">
        <f t="shared" si="1"/>
        <v>0</v>
      </c>
      <c r="G10" s="74" t="e">
        <f t="shared" si="2"/>
        <v>#DIV/0!</v>
      </c>
      <c r="H10" s="31" t="e">
        <f t="shared" si="3"/>
        <v>#DIV/0!</v>
      </c>
      <c r="I10" s="200">
        <f>COUNTIFS('Formulas and Results'!$D$3:$D$401,"C",'Formulas and Results'!$S$3:$S$401,"Y", 'Formulas and Results'!$T$3:$T$401,"Y") +COUNTIFS('Formulas and Results'!$D$3:$D$401,"C",'Formulas and Results'!$S$3:$S$401,"N", 'Formulas and Results'!$T$3:$T$401,"Y")+COUNTIFS('Formulas and Results'!$D$3:$D$401,"C",'Formulas and Results'!$S$3:$S$401,"Y", 'Formulas and Results'!$T$3:$T$401,"N")+COUNTIFS('Formulas and Results'!$D$3:$D$401,"C",'Formulas and Results'!$S$3:$S$401,"", 'Formulas and Results'!$T$3:$T$401,"Y")+COUNTIFS('Formulas and Results'!$D$3:$D$401,"C",'Formulas and Results'!$S$3:$S$401,"Y", 'Formulas and Results'!$T$3:$T$401,"")</f>
        <v>0</v>
      </c>
      <c r="J10" s="25">
        <f t="shared" si="4"/>
        <v>0</v>
      </c>
      <c r="K10" s="70">
        <f t="shared" si="5"/>
        <v>0</v>
      </c>
      <c r="L10" s="74" t="e">
        <f>I10/J10</f>
        <v>#DIV/0!</v>
      </c>
      <c r="M10" s="202" t="e">
        <f>IF((H10="Yes"),"N/A",I10/K10)</f>
        <v>#DIV/0!</v>
      </c>
      <c r="N10" s="203" t="str" cm="1">
        <f t="array" ref="N10">_xlfn.IFS(D10="No","",H10="Yes",L10,H10="No",M10)</f>
        <v/>
      </c>
    </row>
    <row r="11" spans="1:17" x14ac:dyDescent="0.25">
      <c r="A11"/>
      <c r="B11" s="46" t="s">
        <v>8</v>
      </c>
      <c r="C11" s="39">
        <f>COUNTIF('Formulas and Results'!$E$3:$E$401,"Y")</f>
        <v>0</v>
      </c>
      <c r="D11" s="28" t="str">
        <f t="shared" si="0"/>
        <v>No</v>
      </c>
      <c r="E11" s="200">
        <f>COUNTIFS('Formulas and Results'!$E$3:$E$401,"Y",'Formulas and Results'!$S$3:$S$401,"Y")+COUNTIFS('Formulas and Results'!$E$3:$E$401,"Y",'Formulas and Results'!$S$3:$S$401,"N")</f>
        <v>0</v>
      </c>
      <c r="F11" s="201">
        <f t="shared" si="1"/>
        <v>0</v>
      </c>
      <c r="G11" s="74" t="e">
        <f t="shared" si="2"/>
        <v>#DIV/0!</v>
      </c>
      <c r="H11" s="31" t="e">
        <f t="shared" si="3"/>
        <v>#DIV/0!</v>
      </c>
      <c r="I11" s="200">
        <f>COUNTIFS('Formulas and Results'!$E$3:$E$401,"Y",'Formulas and Results'!$S$3:$S$401,"Y", 'Formulas and Results'!$T$3:$T$401,"Y") +COUNTIFS('Formulas and Results'!$E$3:$E$401,"Y",'Formulas and Results'!$S$3:$S$401,"N", 'Formulas and Results'!$T$3:$T$401,"Y")+COUNTIFS('Formulas and Results'!$E$3:$E$401,"Y",'Formulas and Results'!$S$3:$S$401,"Y", 'Formulas and Results'!$T$3:$T$401,"N")+COUNTIFS('Formulas and Results'!$E$3:$E$401,"Y",'Formulas and Results'!$S$3:$S$401,"", 'Formulas and Results'!$T$3:$T$401,"Y")+COUNTIFS('Formulas and Results'!$E$3:$E$401,"Y",'Formulas and Results'!$S$3:$S$401,"Y", 'Formulas and Results'!$T$3:$T$401,"")</f>
        <v>0</v>
      </c>
      <c r="J11" s="25">
        <f t="shared" si="4"/>
        <v>0</v>
      </c>
      <c r="K11" s="70">
        <f t="shared" si="5"/>
        <v>0</v>
      </c>
      <c r="L11" s="74" t="e">
        <f>I11/J11</f>
        <v>#DIV/0!</v>
      </c>
      <c r="M11" s="202" t="e">
        <f>IF((H11="Yes"),"N/A",I11/K11)</f>
        <v>#DIV/0!</v>
      </c>
      <c r="N11" s="203" t="str" cm="1">
        <f t="array" ref="N11">_xlfn.IFS(D11="No","",H11="Yes",L11,H11="No",M11)</f>
        <v/>
      </c>
    </row>
    <row r="12" spans="1:17" x14ac:dyDescent="0.25">
      <c r="A12"/>
      <c r="B12" s="46" t="s">
        <v>310</v>
      </c>
      <c r="C12" s="39">
        <f>COUNTIF('Formulas and Results'!$D$3:$D$401,"N")</f>
        <v>0</v>
      </c>
      <c r="D12" s="28" t="str">
        <f t="shared" si="0"/>
        <v>No</v>
      </c>
      <c r="E12" s="200">
        <f>COUNTIFS('Formulas and Results'!$D$3:$D$401,"N",'Formulas and Results'!$S$3:$S$401,"Y")+COUNTIFS('Formulas and Results'!$D$3:$D$401,"N",'Formulas and Results'!$S$3:$S$401,"N")</f>
        <v>0</v>
      </c>
      <c r="F12" s="201">
        <f t="shared" si="1"/>
        <v>0</v>
      </c>
      <c r="G12" s="74" t="e">
        <f t="shared" si="2"/>
        <v>#DIV/0!</v>
      </c>
      <c r="H12" s="31" t="e">
        <f t="shared" si="3"/>
        <v>#DIV/0!</v>
      </c>
      <c r="I12" s="200">
        <f>COUNTIFS('Formulas and Results'!$D$3:$D$401,"N",'Formulas and Results'!$S$3:$S$401,"Y", 'Formulas and Results'!$T$3:$T$401,"Y") +COUNTIFS('Formulas and Results'!$D$3:$D$401,"N",'Formulas and Results'!$S$3:$S$401,"N", 'Formulas and Results'!$T$3:$T$401,"Y")+COUNTIFS('Formulas and Results'!$D$3:$D$401,"N",'Formulas and Results'!$S$3:$S$401,"Y", 'Formulas and Results'!$T$3:$T$401,"N")+COUNTIFS('Formulas and Results'!$D$3:$D$401,"N",'Formulas and Results'!$S$3:$S$401,"", 'Formulas and Results'!$T$3:$T$401,"Y")+COUNTIFS('Formulas and Results'!$D$3:$D$401,"N",'Formulas and Results'!$S$3:$S$401,"Y", 'Formulas and Results'!$T$3:$T$401,"")</f>
        <v>0</v>
      </c>
      <c r="J12" s="25">
        <f t="shared" si="4"/>
        <v>0</v>
      </c>
      <c r="K12" s="70">
        <f t="shared" si="5"/>
        <v>0</v>
      </c>
      <c r="L12" s="74" t="e">
        <f>I12/J12</f>
        <v>#DIV/0!</v>
      </c>
      <c r="M12" s="202" t="e">
        <f>IF((H12="Yes"),"N/A",I12/K12)</f>
        <v>#DIV/0!</v>
      </c>
      <c r="N12" s="203" t="str" cm="1">
        <f t="array" ref="N12">_xlfn.IFS(D12="No","",H12="Yes",L12,H12="No",M12)</f>
        <v/>
      </c>
    </row>
    <row r="13" spans="1:17" x14ac:dyDescent="0.25">
      <c r="A13"/>
      <c r="B13" s="60" t="s">
        <v>4</v>
      </c>
      <c r="C13" s="61"/>
      <c r="D13" s="59"/>
      <c r="E13" s="204"/>
      <c r="F13" s="205"/>
      <c r="G13" s="62"/>
      <c r="H13" s="66"/>
      <c r="I13" s="204"/>
      <c r="J13" s="62"/>
      <c r="K13" s="71"/>
      <c r="L13" s="76"/>
      <c r="M13" s="206"/>
      <c r="N13" s="207"/>
    </row>
    <row r="14" spans="1:17" x14ac:dyDescent="0.25">
      <c r="A14"/>
      <c r="B14" s="39" t="s">
        <v>5</v>
      </c>
      <c r="C14" s="39">
        <f>COUNTIF('Formulas and Results'!$G$3:$G$401,"Y")</f>
        <v>0</v>
      </c>
      <c r="D14" s="28" t="str">
        <f t="shared" ref="D14:D16" si="6">IF(C14&gt;19,"Yes","No")</f>
        <v>No</v>
      </c>
      <c r="E14" s="64">
        <f>COUNTIFS('Formulas and Results'!$G$3:$G$401,"Y", 'Formulas and Results'!$S$3:$S$401,"Y")+COUNTIFS('Formulas and Results'!$G$3:$G$401,"Y", 'Formulas and Results'!$S$3:$S$401,"N")</f>
        <v>0</v>
      </c>
      <c r="F14" s="201">
        <f t="shared" ref="F14:F16" si="7">ROUNDUP(PRODUCT(C14*0.95),0)</f>
        <v>0</v>
      </c>
      <c r="G14" s="74" t="e">
        <f t="shared" ref="G14:G16" si="8">E14/C14</f>
        <v>#DIV/0!</v>
      </c>
      <c r="H14" s="31" t="e">
        <f t="shared" ref="H14:H16" si="9">IF(G14&gt;=95%,"Yes","No")</f>
        <v>#DIV/0!</v>
      </c>
      <c r="I14" s="200">
        <f>COUNTIFS('Formulas and Results'!$G$3:$G$401,"Y",'Formulas and Results'!$S$3:$S$401,"Y", 'Formulas and Results'!$T$3:$T$401,"Y") +COUNTIFS('Formulas and Results'!$G$3:$G$401,"Y",'Formulas and Results'!$S$3:$S$401,"N", 'Formulas and Results'!$T$3:$T$401,"Y")+COUNTIFS('Formulas and Results'!$G$3:$G$401,"Y",'Formulas and Results'!$S$3:$S$401,"Y", 'Formulas and Results'!$T$3:$T$401,"N")+COUNTIFS('Formulas and Results'!$G$3:$G$401,"Y",'Formulas and Results'!$S$3:$S$401,"", 'Formulas and Results'!$T$3:$T$401,"Y")+COUNTIFS('Formulas and Results'!$G$3:$G$401,"Y",'Formulas and Results'!$S$3:$S$401,"Y", 'Formulas and Results'!$T$3:$T$401,"")</f>
        <v>0</v>
      </c>
      <c r="J14" s="25">
        <f t="shared" ref="J14:J16" si="10">E14</f>
        <v>0</v>
      </c>
      <c r="K14" s="70">
        <f t="shared" ref="K14:K16" si="11">F14</f>
        <v>0</v>
      </c>
      <c r="L14" s="74" t="e">
        <f>I14/J14</f>
        <v>#DIV/0!</v>
      </c>
      <c r="M14" s="202" t="e">
        <f>IF((H14="Yes"),"N/A",I14/K14)</f>
        <v>#DIV/0!</v>
      </c>
      <c r="N14" s="203" t="str" cm="1">
        <f t="array" ref="N14">_xlfn.IFS(D14="No","",H14="Yes",L14,H14="No",M14)</f>
        <v/>
      </c>
    </row>
    <row r="15" spans="1:17" x14ac:dyDescent="0.25">
      <c r="A15"/>
      <c r="B15" s="48" t="s">
        <v>17</v>
      </c>
      <c r="C15" s="39">
        <f>COUNTIF('Formulas and Results'!$H$3:$H$401,"Y")</f>
        <v>0</v>
      </c>
      <c r="D15" s="28" t="str">
        <f t="shared" si="6"/>
        <v>No</v>
      </c>
      <c r="E15" s="64">
        <f>COUNTIFS('Formulas and Results'!$H$3:$H$401,"Y", 'Formulas and Results'!$S$3:$S$401,"Y")+COUNTIFS('Formulas and Results'!$H$3:$H$401,"Y", 'Formulas and Results'!$S$3:$S$401,"N")</f>
        <v>0</v>
      </c>
      <c r="F15" s="201">
        <f t="shared" si="7"/>
        <v>0</v>
      </c>
      <c r="G15" s="74" t="e">
        <f t="shared" si="8"/>
        <v>#DIV/0!</v>
      </c>
      <c r="H15" s="31" t="e">
        <f t="shared" si="9"/>
        <v>#DIV/0!</v>
      </c>
      <c r="I15" s="200">
        <f>COUNTIFS('Formulas and Results'!$H$3:$H$401,"Y",'Formulas and Results'!$S$3:$S$401,"Y", 'Formulas and Results'!$T$3:$T$401,"Y") +COUNTIFS('Formulas and Results'!$H$3:$H$401,"Y",'Formulas and Results'!$S$3:$S$401,"N", 'Formulas and Results'!$T$3:$T$401,"Y")+COUNTIFS('Formulas and Results'!$H$3:$H$401,"Y",'Formulas and Results'!$S$3:$S$401,"Y", 'Formulas and Results'!$T$3:$T$401,"N")+COUNTIFS('Formulas and Results'!$H$3:$H$401,"Y",'Formulas and Results'!$S$3:$S$401,"", 'Formulas and Results'!$T$3:$T$401,"Y")+COUNTIFS('Formulas and Results'!$H$3:$H$401,"Y",'Formulas and Results'!$S$3:$S$401,"Y", 'Formulas and Results'!$T$3:$T$401,"")</f>
        <v>0</v>
      </c>
      <c r="J15" s="25">
        <f t="shared" si="10"/>
        <v>0</v>
      </c>
      <c r="K15" s="70">
        <f t="shared" si="11"/>
        <v>0</v>
      </c>
      <c r="L15" s="74" t="e">
        <f>I15/J15</f>
        <v>#DIV/0!</v>
      </c>
      <c r="M15" s="202" t="e">
        <f>IF((H15="Yes"),"N/A",I15/K15)</f>
        <v>#DIV/0!</v>
      </c>
      <c r="N15" s="203" t="str" cm="1">
        <f t="array" ref="N15">_xlfn.IFS(D15="No","",H15="Yes",L15,H15="No",M15)</f>
        <v/>
      </c>
    </row>
    <row r="16" spans="1:17" ht="16.5" thickBot="1" x14ac:dyDescent="0.3">
      <c r="A16"/>
      <c r="B16" s="49" t="s">
        <v>16</v>
      </c>
      <c r="C16" s="42">
        <f>COUNTIF('Formulas and Results'!$F$3:$F$401,"Y")</f>
        <v>0</v>
      </c>
      <c r="D16" s="69" t="str">
        <f t="shared" si="6"/>
        <v>No</v>
      </c>
      <c r="E16" s="64">
        <f>COUNTIFS('Formulas and Results'!$F$3:$F$401,"Y", 'Formulas and Results'!$S$3:$S$401,"Y")+COUNTIFS('Formulas and Results'!$F$3:$F$401,"Y", 'Formulas and Results'!$S$3:$S$401,"N")</f>
        <v>0</v>
      </c>
      <c r="F16" s="201">
        <f t="shared" si="7"/>
        <v>0</v>
      </c>
      <c r="G16" s="75" t="e">
        <f t="shared" si="8"/>
        <v>#DIV/0!</v>
      </c>
      <c r="H16" s="34" t="e">
        <f t="shared" si="9"/>
        <v>#DIV/0!</v>
      </c>
      <c r="I16" s="200">
        <f>COUNTIFS('Formulas and Results'!$F$3:$F$401,"Y",'Formulas and Results'!$S$3:$S$401,"Y", 'Formulas and Results'!$T$3:$T$401,"Y") +COUNTIFS('Formulas and Results'!$F$3:$F$401,"Y",'Formulas and Results'!$S$3:$S$401,"N", 'Formulas and Results'!$T$3:$T$401,"Y")+COUNTIFS('Formulas and Results'!$F$3:$F$401,"Y",'Formulas and Results'!$S$3:$S$401,"Y", 'Formulas and Results'!$T$3:$T$401,"N")+COUNTIFS('Formulas and Results'!$F$3:$F$401,"Y",'Formulas and Results'!$S$3:$S$401,"", 'Formulas and Results'!$T$3:$T$401,"Y")+COUNTIFS('Formulas and Results'!$F$3:$F$401,"Y",'Formulas and Results'!$S$3:$S$401,"Y", 'Formulas and Results'!$T$3:$T$401,"")</f>
        <v>0</v>
      </c>
      <c r="J16" s="36">
        <f t="shared" si="10"/>
        <v>0</v>
      </c>
      <c r="K16" s="72">
        <f t="shared" si="11"/>
        <v>0</v>
      </c>
      <c r="L16" s="75" t="e">
        <f>I16/J16</f>
        <v>#DIV/0!</v>
      </c>
      <c r="M16" s="208" t="e">
        <f>IF((H16="Yes"),"N/A",I16/K16)</f>
        <v>#DIV/0!</v>
      </c>
      <c r="N16" s="203" t="str" cm="1">
        <f t="array" ref="N16">_xlfn.IFS(D16="No","",H16="Yes",L16,H16="No",M16)</f>
        <v/>
      </c>
    </row>
    <row r="17" spans="1:17" s="186" customFormat="1" ht="28.5" customHeight="1" x14ac:dyDescent="0.25">
      <c r="A17" s="209"/>
      <c r="B17" s="341" t="s">
        <v>308</v>
      </c>
      <c r="C17" s="342"/>
      <c r="D17" s="342"/>
      <c r="E17" s="342"/>
      <c r="F17" s="342"/>
      <c r="G17" s="342"/>
      <c r="H17" s="342"/>
      <c r="I17" s="342"/>
      <c r="J17" s="342"/>
      <c r="K17" s="342"/>
      <c r="L17" s="342"/>
      <c r="M17" s="342"/>
      <c r="N17" s="342"/>
      <c r="O17" s="157"/>
      <c r="P17" s="157"/>
      <c r="Q17" s="185"/>
    </row>
    <row r="18" spans="1:17" s="186" customFormat="1" ht="15.6" customHeight="1" x14ac:dyDescent="0.25">
      <c r="A18" s="209"/>
      <c r="B18" s="343"/>
      <c r="C18" s="343"/>
      <c r="D18" s="343"/>
      <c r="E18" s="343"/>
      <c r="F18" s="343"/>
      <c r="G18" s="343"/>
      <c r="H18" s="343"/>
      <c r="I18" s="343"/>
      <c r="J18" s="343"/>
      <c r="K18" s="343"/>
      <c r="L18" s="343"/>
      <c r="M18" s="343"/>
      <c r="N18" s="343"/>
      <c r="O18" s="157"/>
      <c r="P18" s="157"/>
      <c r="Q18" s="187"/>
    </row>
    <row r="19" spans="1:17" x14ac:dyDescent="0.25">
      <c r="A19"/>
      <c r="B19"/>
      <c r="C19" s="190"/>
      <c r="D19"/>
      <c r="E19"/>
      <c r="F19" s="1"/>
      <c r="G19" s="1"/>
      <c r="H19"/>
      <c r="I19" s="5"/>
      <c r="J19" s="5"/>
      <c r="K19"/>
      <c r="L19"/>
      <c r="M19" s="190"/>
      <c r="N19" s="190"/>
    </row>
    <row r="20" spans="1:17" ht="16.5" thickBot="1" x14ac:dyDescent="0.3">
      <c r="A20"/>
      <c r="B20"/>
      <c r="C20" s="190"/>
      <c r="D20"/>
      <c r="E20"/>
      <c r="F20" s="1"/>
      <c r="G20" s="1"/>
      <c r="H20"/>
      <c r="I20" s="5"/>
      <c r="J20" s="5"/>
      <c r="K20"/>
      <c r="L20"/>
      <c r="M20" s="190"/>
      <c r="N20" s="190"/>
    </row>
    <row r="21" spans="1:17" s="183" customFormat="1" ht="19.5" thickBot="1" x14ac:dyDescent="0.35">
      <c r="A21" s="191"/>
      <c r="B21" s="321" t="s">
        <v>2</v>
      </c>
      <c r="C21" s="313" t="s">
        <v>46</v>
      </c>
      <c r="D21" s="314"/>
      <c r="E21" s="314"/>
      <c r="F21" s="314"/>
      <c r="G21" s="314"/>
      <c r="H21" s="314"/>
      <c r="I21" s="318" t="s">
        <v>47</v>
      </c>
      <c r="J21" s="319"/>
      <c r="K21" s="319"/>
      <c r="L21" s="319"/>
      <c r="M21" s="319"/>
      <c r="N21" s="320"/>
    </row>
    <row r="22" spans="1:17" ht="119.25" customHeight="1" x14ac:dyDescent="0.25">
      <c r="A22"/>
      <c r="B22" s="322"/>
      <c r="C22" s="107" t="s">
        <v>21</v>
      </c>
      <c r="D22" s="108" t="s">
        <v>48</v>
      </c>
      <c r="E22" s="210" t="s">
        <v>291</v>
      </c>
      <c r="F22" s="210" t="s">
        <v>281</v>
      </c>
      <c r="G22" s="109" t="s">
        <v>292</v>
      </c>
      <c r="H22" s="211" t="s">
        <v>285</v>
      </c>
      <c r="I22" s="165" t="s">
        <v>286</v>
      </c>
      <c r="J22" s="212" t="s">
        <v>293</v>
      </c>
      <c r="K22" s="212" t="s">
        <v>309</v>
      </c>
      <c r="L22" s="164" t="s">
        <v>288</v>
      </c>
      <c r="M22" s="212" t="s">
        <v>289</v>
      </c>
      <c r="N22" s="195" t="s">
        <v>294</v>
      </c>
    </row>
    <row r="23" spans="1:17" x14ac:dyDescent="0.25">
      <c r="A23"/>
      <c r="B23" s="44" t="s">
        <v>14</v>
      </c>
      <c r="C23" s="38"/>
      <c r="D23" s="63"/>
      <c r="E23" s="213"/>
      <c r="F23" s="213"/>
      <c r="G23" s="10"/>
      <c r="H23" s="37"/>
      <c r="I23" s="43"/>
      <c r="J23" s="51"/>
      <c r="K23" s="50"/>
      <c r="L23" s="51"/>
      <c r="M23" s="214"/>
      <c r="N23" s="215"/>
    </row>
    <row r="24" spans="1:17" x14ac:dyDescent="0.25">
      <c r="A24"/>
      <c r="B24" s="45" t="s">
        <v>15</v>
      </c>
      <c r="C24" s="39">
        <f>COUNTIF('Formulas and Results'!$C$3:$C$401,"F")</f>
        <v>0</v>
      </c>
      <c r="D24" s="28" t="str">
        <f>IF(C24&gt;19,"Yes","No")</f>
        <v>No</v>
      </c>
      <c r="E24" s="200">
        <f>COUNTIFS('Formulas and Results'!$C$3:$C$401,"F",'Formulas and Results'!$AF$3:$AF$401,"Y")+COUNTIFS('Formulas and Results'!$C$3:$C$401,"F",'Formulas and Results'!$AF$3:$AF$401,"N")</f>
        <v>0</v>
      </c>
      <c r="F24" s="201">
        <f>ROUNDUP(PRODUCT(C24*0.95),0)</f>
        <v>0</v>
      </c>
      <c r="G24" s="74" t="e">
        <f>E24/C24</f>
        <v>#DIV/0!</v>
      </c>
      <c r="H24" s="31" t="e">
        <f>IF(G24&gt;=95%,"Yes","No")</f>
        <v>#DIV/0!</v>
      </c>
      <c r="I24" s="200">
        <f>COUNTIFS('Formulas and Results'!$C$3:$C$401,"F",'Formulas and Results'!$AF$3:$AF$401,"Y", 'Formulas and Results'!$AG$3:$AG$401,"Y") +COUNTIFS('Formulas and Results'!$C$3:$C$401,"F",'Formulas and Results'!$AF$3:$AF$401,"N", 'Formulas and Results'!$AG$3:$AG$401,"Y")+COUNTIFS('Formulas and Results'!$C$3:$C$401,"F",'Formulas and Results'!$AF$3:$AF$401,"Y", 'Formulas and Results'!$AG$3:$AG$401,"N")+COUNTIFS('Formulas and Results'!$C$3:$C$401,"F",'Formulas and Results'!$AF$3:$AF$401,"", 'Formulas and Results'!$AG$3:$AG$401,"Y")+COUNTIFS('Formulas and Results'!$C$3:$C$401,"F",'Formulas and Results'!$AF$3:$AF$401,"Y", 'Formulas and Results'!$AG$3:$AG$401,"")</f>
        <v>0</v>
      </c>
      <c r="J24" s="25">
        <f>E24</f>
        <v>0</v>
      </c>
      <c r="K24" s="70">
        <f>F24</f>
        <v>0</v>
      </c>
      <c r="L24" s="74" t="e">
        <f>I24/J24</f>
        <v>#DIV/0!</v>
      </c>
      <c r="M24" s="202" t="e">
        <f>IF((H24="Yes"),"N/A",I24/K24)</f>
        <v>#DIV/0!</v>
      </c>
      <c r="N24" s="203" t="str" cm="1">
        <f t="array" ref="N24">_xlfn.IFS(D24="No","",H24="Yes",L24,H24="No",M24)</f>
        <v/>
      </c>
    </row>
    <row r="25" spans="1:17" x14ac:dyDescent="0.25">
      <c r="A25"/>
      <c r="B25" s="45" t="s">
        <v>44</v>
      </c>
      <c r="C25" s="39">
        <f>COUNTIF('Formulas and Results'!$C$3:$C$401,"M")</f>
        <v>0</v>
      </c>
      <c r="D25" s="28" t="str">
        <f>IF(C25&gt;19,"Yes","No")</f>
        <v>No</v>
      </c>
      <c r="E25" s="200">
        <f>COUNTIFS('Formulas and Results'!$C$3:$C$401,"M",'Formulas and Results'!$AF$3:$AF$401,"Y")+COUNTIFS('Formulas and Results'!$C$3:$C$401,"M",'Formulas and Results'!$AF$3:$AF$401,"N")</f>
        <v>0</v>
      </c>
      <c r="F25" s="201">
        <f>ROUNDUP(PRODUCT(C25*0.95),0)</f>
        <v>0</v>
      </c>
      <c r="G25" s="74" t="e">
        <f>E25/C25</f>
        <v>#DIV/0!</v>
      </c>
      <c r="H25" s="31" t="e">
        <f>IF(G25&gt;=95%,"Yes","No")</f>
        <v>#DIV/0!</v>
      </c>
      <c r="I25" s="200">
        <f>COUNTIFS('Formulas and Results'!$C$3:$C$401,"M",'Formulas and Results'!$AF$3:$AF$401,"Y", 'Formulas and Results'!$AG$3:$AG$401,"Y") +COUNTIFS('Formulas and Results'!$C$3:$C$401,"M",'Formulas and Results'!$AF$3:$AF$401,"N", 'Formulas and Results'!$AG$3:$AG$401,"Y")+COUNTIFS('Formulas and Results'!$C$3:$C$401,"M",'Formulas and Results'!$AF$3:$AF$401,"Y", 'Formulas and Results'!$AG$3:$AG$401,"N")+COUNTIFS('Formulas and Results'!$C$3:$C$401,"M",'Formulas and Results'!$AF$3:$AF$401,"", 'Formulas and Results'!$AG$3:$AG$401,"Y")+COUNTIFS('Formulas and Results'!$C$3:$C$401,"M",'Formulas and Results'!$AF$3:$AF$401,"Y", 'Formulas and Results'!$AG$3:$AG$401,"")</f>
        <v>0</v>
      </c>
      <c r="J25" s="25">
        <f>E25</f>
        <v>0</v>
      </c>
      <c r="K25" s="70">
        <f>F25</f>
        <v>0</v>
      </c>
      <c r="L25" s="74" t="e">
        <f>I25/J25</f>
        <v>#DIV/0!</v>
      </c>
      <c r="M25" s="202" t="e">
        <f>IF((H25="Yes"),"N/A",I25/K25)</f>
        <v>#DIV/0!</v>
      </c>
      <c r="N25" s="203" t="str" cm="1">
        <f t="array" ref="N25">_xlfn.IFS(D25="No","",H25="Yes",L25,H25="No",M25)</f>
        <v/>
      </c>
    </row>
    <row r="26" spans="1:17" x14ac:dyDescent="0.25">
      <c r="A26"/>
      <c r="B26" s="44" t="s">
        <v>0</v>
      </c>
      <c r="C26" s="40"/>
      <c r="D26" s="118"/>
      <c r="E26" s="216"/>
      <c r="F26" s="217"/>
      <c r="G26" s="73"/>
      <c r="H26" s="119"/>
      <c r="I26" s="216"/>
      <c r="J26" s="73"/>
      <c r="K26" s="120"/>
      <c r="L26" s="121"/>
      <c r="M26" s="218"/>
      <c r="N26" s="219"/>
    </row>
    <row r="27" spans="1:17" x14ac:dyDescent="0.25">
      <c r="A27"/>
      <c r="B27" s="46" t="s">
        <v>6</v>
      </c>
      <c r="C27" s="39">
        <f>COUNTIF('Formulas and Results'!$D$3:$D$401,"A")</f>
        <v>0</v>
      </c>
      <c r="D27" s="28" t="str">
        <f t="shared" ref="D27:D31" si="12">IF(C27&gt;19,"Yes","No")</f>
        <v>No</v>
      </c>
      <c r="E27" s="200">
        <f>COUNTIFS('Formulas and Results'!$D$3:$D$401,"A",'Formulas and Results'!$AF$3:$AF$401,"Y")+COUNTIFS('Formulas and Results'!$D$3:$D$401,"A",'Formulas and Results'!$AF$3:$AF$401,"N")</f>
        <v>0</v>
      </c>
      <c r="F27" s="201">
        <f t="shared" ref="F27:F31" si="13">ROUNDUP(PRODUCT(C27*0.95),0)</f>
        <v>0</v>
      </c>
      <c r="G27" s="74" t="e">
        <f t="shared" ref="G27:G31" si="14">E27/C27</f>
        <v>#DIV/0!</v>
      </c>
      <c r="H27" s="31" t="e">
        <f t="shared" ref="H27:H31" si="15">IF(G27&gt;=95%,"Yes","No")</f>
        <v>#DIV/0!</v>
      </c>
      <c r="I27" s="200">
        <f>COUNTIFS('Formulas and Results'!$D$3:$D$401,"A",'Formulas and Results'!$AF$3:$AF$401,"Y", 'Formulas and Results'!$AG$3:$AG$401,"Y") +COUNTIFS('Formulas and Results'!$D$3:$D$401,"A",'Formulas and Results'!$AF$3:$AF$401,"N", 'Formulas and Results'!$AG$3:$AG$401,"Y")+COUNTIFS('Formulas and Results'!$D$3:$D$401,"A",'Formulas and Results'!$AF$3:$AF$401,"Y", 'Formulas and Results'!$AG$3:$AG$401,"N")+COUNTIFS('Formulas and Results'!$D$3:$D$401,"A",'Formulas and Results'!$AF$3:$AF$401,"", 'Formulas and Results'!$AG$3:$AG$401,"Y")+COUNTIFS('Formulas and Results'!$D$3:$D$401,"A",'Formulas and Results'!$AF$3:$AF$401,"Y", 'Formulas and Results'!$AG$3:$AG$401,"")</f>
        <v>0</v>
      </c>
      <c r="J27" s="25">
        <f t="shared" ref="J27:J31" si="16">E27</f>
        <v>0</v>
      </c>
      <c r="K27" s="70">
        <f t="shared" ref="K27:K31" si="17">F27</f>
        <v>0</v>
      </c>
      <c r="L27" s="74" t="e">
        <f>I27/J27</f>
        <v>#DIV/0!</v>
      </c>
      <c r="M27" s="202" t="e">
        <f>IF((H27="Yes"),"N/A",I27/K27)</f>
        <v>#DIV/0!</v>
      </c>
      <c r="N27" s="203" t="str" cm="1">
        <f t="array" ref="N27">_xlfn.IFS(D27="No","",H27="Yes",L27,H27="No",M27)</f>
        <v/>
      </c>
    </row>
    <row r="28" spans="1:17" x14ac:dyDescent="0.25">
      <c r="A28"/>
      <c r="B28" s="46" t="s">
        <v>9</v>
      </c>
      <c r="C28" s="39">
        <f>COUNTIF('Formulas and Results'!$D$3:$D$401,"B")</f>
        <v>0</v>
      </c>
      <c r="D28" s="28" t="str">
        <f t="shared" si="12"/>
        <v>No</v>
      </c>
      <c r="E28" s="200">
        <f>COUNTIFS('Formulas and Results'!$D$3:$D$401,"B",'Formulas and Results'!$AF$3:$AF$401,"Y")+COUNTIFS('Formulas and Results'!$D$3:$D$401,"B",'Formulas and Results'!$AF$3:$AF$401,"N")</f>
        <v>0</v>
      </c>
      <c r="F28" s="201">
        <f t="shared" si="13"/>
        <v>0</v>
      </c>
      <c r="G28" s="74" t="e">
        <f t="shared" si="14"/>
        <v>#DIV/0!</v>
      </c>
      <c r="H28" s="31" t="e">
        <f t="shared" si="15"/>
        <v>#DIV/0!</v>
      </c>
      <c r="I28" s="200">
        <f>COUNTIFS('Formulas and Results'!$D$3:$D$401,"B",'Formulas and Results'!$AF$3:$AF$401,"Y", 'Formulas and Results'!$AG$3:$AG$401,"Y") +COUNTIFS('Formulas and Results'!$D$3:$D$401,"B",'Formulas and Results'!$AF$3:$AF$401,"N", 'Formulas and Results'!$AG$3:$AG$401,"Y")+COUNTIFS('Formulas and Results'!$D$3:$D$401,"B",'Formulas and Results'!$AF$3:$AF$401,"Y", 'Formulas and Results'!$AG$3:$AG$401,"N")+COUNTIFS('Formulas and Results'!$D$3:$D$401,"B",'Formulas and Results'!$AF$3:$AF$401,"", 'Formulas and Results'!$AG$3:$AG$401,"Y")+COUNTIFS('Formulas and Results'!$D$3:$D$401,"B",'Formulas and Results'!$AF$3:$AF$401,"Y", 'Formulas and Results'!$AG$3:$AG$401,"")</f>
        <v>0</v>
      </c>
      <c r="J28" s="25">
        <f t="shared" si="16"/>
        <v>0</v>
      </c>
      <c r="K28" s="70">
        <f t="shared" si="17"/>
        <v>0</v>
      </c>
      <c r="L28" s="74" t="e">
        <f>I28/J28</f>
        <v>#DIV/0!</v>
      </c>
      <c r="M28" s="202" t="e">
        <f>IF((H28="Yes"),"N/A",I28/K28)</f>
        <v>#DIV/0!</v>
      </c>
      <c r="N28" s="203" t="str" cm="1">
        <f t="array" ref="N28">_xlfn.IFS(D28="No","",H28="Yes",L28,H28="No",M28)</f>
        <v/>
      </c>
    </row>
    <row r="29" spans="1:17" x14ac:dyDescent="0.25">
      <c r="A29"/>
      <c r="B29" s="46" t="s">
        <v>7</v>
      </c>
      <c r="C29" s="39">
        <f>COUNTIF('Formulas and Results'!$D$3:$D$401,"C")</f>
        <v>0</v>
      </c>
      <c r="D29" s="28" t="str">
        <f t="shared" si="12"/>
        <v>No</v>
      </c>
      <c r="E29" s="200">
        <f>COUNTIFS('Formulas and Results'!$D$3:$D$401,"C",'Formulas and Results'!$AF$3:$AF$401,"Y")+COUNTIFS('Formulas and Results'!$D$3:$D$401,"C",'Formulas and Results'!$AF$3:$AF$401,"N")</f>
        <v>0</v>
      </c>
      <c r="F29" s="201">
        <f t="shared" si="13"/>
        <v>0</v>
      </c>
      <c r="G29" s="74" t="e">
        <f t="shared" si="14"/>
        <v>#DIV/0!</v>
      </c>
      <c r="H29" s="31" t="e">
        <f t="shared" si="15"/>
        <v>#DIV/0!</v>
      </c>
      <c r="I29" s="200">
        <f>COUNTIFS('Formulas and Results'!$D$3:$D$401,"C",'Formulas and Results'!$AF$3:$AF$401,"Y", 'Formulas and Results'!$AG$3:$AG$401,"Y") +COUNTIFS('Formulas and Results'!$D$3:$D$401,"C",'Formulas and Results'!$AF$3:$AF$401,"N", 'Formulas and Results'!$AG$3:$AG$401,"Y")+COUNTIFS('Formulas and Results'!$D$3:$D$401,"C",'Formulas and Results'!$AF$3:$AF$401,"Y", 'Formulas and Results'!$AG$3:$AG$401,"N")+COUNTIFS('Formulas and Results'!$D$3:$D$401,"C",'Formulas and Results'!$AF$3:$AF$401,"", 'Formulas and Results'!$AG$3:$AG$401,"Y")+COUNTIFS('Formulas and Results'!$D$3:$D$401,"C",'Formulas and Results'!$AF$3:$AF$401,"Y", 'Formulas and Results'!$AG$3:$AG$401,"")</f>
        <v>0</v>
      </c>
      <c r="J29" s="25">
        <f t="shared" si="16"/>
        <v>0</v>
      </c>
      <c r="K29" s="70">
        <f t="shared" si="17"/>
        <v>0</v>
      </c>
      <c r="L29" s="74" t="e">
        <f>I29/J29</f>
        <v>#DIV/0!</v>
      </c>
      <c r="M29" s="202" t="e">
        <f>IF((H29="Yes"),"N/A",I29/K29)</f>
        <v>#DIV/0!</v>
      </c>
      <c r="N29" s="203" t="str" cm="1">
        <f t="array" ref="N29">_xlfn.IFS(D29="No","",H29="Yes",L29,H29="No",M29)</f>
        <v/>
      </c>
    </row>
    <row r="30" spans="1:17" x14ac:dyDescent="0.25">
      <c r="A30"/>
      <c r="B30" s="46" t="s">
        <v>8</v>
      </c>
      <c r="C30" s="39">
        <f>COUNTIF('Formulas and Results'!$E$3:$E$401,"Y")</f>
        <v>0</v>
      </c>
      <c r="D30" s="28" t="str">
        <f t="shared" si="12"/>
        <v>No</v>
      </c>
      <c r="E30" s="200">
        <f>COUNTIFS('Formulas and Results'!$E$3:$E$401,"Y",'Formulas and Results'!$AF$3:$AF$401,"Y")+COUNTIFS('Formulas and Results'!$E$3:$E$401,"Y",'Formulas and Results'!$AF$3:$AF$401,"N")</f>
        <v>0</v>
      </c>
      <c r="F30" s="201">
        <f t="shared" si="13"/>
        <v>0</v>
      </c>
      <c r="G30" s="74" t="e">
        <f t="shared" si="14"/>
        <v>#DIV/0!</v>
      </c>
      <c r="H30" s="31" t="e">
        <f t="shared" si="15"/>
        <v>#DIV/0!</v>
      </c>
      <c r="I30" s="200">
        <f>COUNTIFS('Formulas and Results'!$E$3:$E$401,"Y",'Formulas and Results'!$AF$3:$AF$401,"Y", 'Formulas and Results'!$AG$3:$AG$401,"Y") +COUNTIFS('Formulas and Results'!$E$3:$E$401,"Y",'Formulas and Results'!$AF$3:$AF$401,"N", 'Formulas and Results'!$AG$3:$AG$401,"Y")+COUNTIFS('Formulas and Results'!$E$3:$E$401,"Y",'Formulas and Results'!$AF$3:$AF$401,"Y", 'Formulas and Results'!$AG$3:$AG$401,"N")+COUNTIFS('Formulas and Results'!$E$3:$E$401,"Y",'Formulas and Results'!$AF$3:$AF$401,"", 'Formulas and Results'!$AG$3:$AG$401,"Y")+COUNTIFS('Formulas and Results'!$E$3:$E$401,"Y",'Formulas and Results'!$AF$3:$AF$401,"Y", 'Formulas and Results'!$AG$3:$AG$401,"")</f>
        <v>0</v>
      </c>
      <c r="J30" s="25">
        <f t="shared" si="16"/>
        <v>0</v>
      </c>
      <c r="K30" s="70">
        <f t="shared" si="17"/>
        <v>0</v>
      </c>
      <c r="L30" s="74" t="e">
        <f>I30/J30</f>
        <v>#DIV/0!</v>
      </c>
      <c r="M30" s="202" t="e">
        <f>IF((H30="Yes"),"N/A",I30/K30)</f>
        <v>#DIV/0!</v>
      </c>
      <c r="N30" s="203" t="str" cm="1">
        <f t="array" ref="N30">_xlfn.IFS(D30="No","",H30="Yes",L30,H30="No",M30)</f>
        <v/>
      </c>
    </row>
    <row r="31" spans="1:17" x14ac:dyDescent="0.25">
      <c r="A31"/>
      <c r="B31" s="46" t="s">
        <v>310</v>
      </c>
      <c r="C31" s="39">
        <f>COUNTIF('Formulas and Results'!$D$3:$D$401,"N")</f>
        <v>0</v>
      </c>
      <c r="D31" s="28" t="str">
        <f t="shared" si="12"/>
        <v>No</v>
      </c>
      <c r="E31" s="200">
        <f>COUNTIFS('Formulas and Results'!$D$3:$D$401,"N",'Formulas and Results'!$AF$3:$AF$401,"Y")+COUNTIFS('Formulas and Results'!$D$3:$D$401,"N",'Formulas and Results'!$AF$3:$AF$401,"N")</f>
        <v>0</v>
      </c>
      <c r="F31" s="201">
        <f t="shared" si="13"/>
        <v>0</v>
      </c>
      <c r="G31" s="74" t="e">
        <f t="shared" si="14"/>
        <v>#DIV/0!</v>
      </c>
      <c r="H31" s="31" t="e">
        <f t="shared" si="15"/>
        <v>#DIV/0!</v>
      </c>
      <c r="I31" s="200">
        <f>COUNTIFS('Formulas and Results'!$D$3:$D$401,"N",'Formulas and Results'!$AF$3:$AF$401,"Y", 'Formulas and Results'!$AG$3:$AG$401,"Y") +COUNTIFS('Formulas and Results'!$D$3:$D$401,"N",'Formulas and Results'!$AF$3:$AF$401,"N", 'Formulas and Results'!$AG$3:$AG$401,"Y")+COUNTIFS('Formulas and Results'!$D$3:$D$401,"N",'Formulas and Results'!$AF$3:$AF$401,"Y", 'Formulas and Results'!$AG$3:$AG$401,"N")+COUNTIFS('Formulas and Results'!$D$3:$D$401,"N",'Formulas and Results'!$AF$3:$AF$401,"", 'Formulas and Results'!$AG$3:$AG$401,"Y")+COUNTIFS('Formulas and Results'!$D$3:$D$401,"N",'Formulas and Results'!$AF$3:$AF$401,"Y", 'Formulas and Results'!$AG$3:$AG$401,"")</f>
        <v>0</v>
      </c>
      <c r="J31" s="25">
        <f t="shared" si="16"/>
        <v>0</v>
      </c>
      <c r="K31" s="70">
        <f t="shared" si="17"/>
        <v>0</v>
      </c>
      <c r="L31" s="74" t="e">
        <f>I31/J31</f>
        <v>#DIV/0!</v>
      </c>
      <c r="M31" s="202" t="e">
        <f>IF((H31="Yes"),"N/A",I31/K31)</f>
        <v>#DIV/0!</v>
      </c>
      <c r="N31" s="203" t="str" cm="1">
        <f t="array" ref="N31">_xlfn.IFS(D31="No","",H31="Yes",L31,H31="No",M31)</f>
        <v/>
      </c>
    </row>
    <row r="32" spans="1:17" x14ac:dyDescent="0.25">
      <c r="A32"/>
      <c r="B32" s="47" t="s">
        <v>4</v>
      </c>
      <c r="C32" s="41"/>
      <c r="D32" s="122"/>
      <c r="E32" s="216"/>
      <c r="F32" s="217"/>
      <c r="G32" s="73"/>
      <c r="H32" s="119"/>
      <c r="I32" s="216"/>
      <c r="J32" s="73"/>
      <c r="K32" s="120"/>
      <c r="L32" s="121"/>
      <c r="M32" s="218"/>
      <c r="N32" s="219"/>
    </row>
    <row r="33" spans="1:14" x14ac:dyDescent="0.25">
      <c r="A33"/>
      <c r="B33" s="39" t="s">
        <v>5</v>
      </c>
      <c r="C33" s="39">
        <f>COUNTIF('Formulas and Results'!$G$3:$G$401,"Y")</f>
        <v>0</v>
      </c>
      <c r="D33" s="28" t="str">
        <f t="shared" ref="D33:D35" si="18">IF(C33&gt;19,"Yes","No")</f>
        <v>No</v>
      </c>
      <c r="E33" s="64">
        <f>COUNTIFS('Formulas and Results'!$G$3:$G$401,"Y", 'Formulas and Results'!$AF$3:$AF$401,"Y")+COUNTIFS('Formulas and Results'!$G$3:$G$401,"Y", 'Formulas and Results'!$AF$3:$AF$401,"N")</f>
        <v>0</v>
      </c>
      <c r="F33" s="201">
        <f t="shared" ref="F33:F35" si="19">ROUNDUP(PRODUCT(C33*0.95),0)</f>
        <v>0</v>
      </c>
      <c r="G33" s="74" t="e">
        <f t="shared" ref="G33:G35" si="20">E33/C33</f>
        <v>#DIV/0!</v>
      </c>
      <c r="H33" s="31" t="e">
        <f t="shared" ref="H33:H35" si="21">IF(G33&gt;=95%,"Yes","No")</f>
        <v>#DIV/0!</v>
      </c>
      <c r="I33" s="200">
        <f>COUNTIFS('Formulas and Results'!$G$3:$G$401,"Y",'Formulas and Results'!$AF$3:$AF$401,"Y", 'Formulas and Results'!$AG$3:$AG$401,"Y") +COUNTIFS('Formulas and Results'!$G$3:$G$401,"Y",'Formulas and Results'!$AF$3:$AF$401,"N", 'Formulas and Results'!$AG$3:$AG$401,"Y")+COUNTIFS('Formulas and Results'!$G$3:$G$401,"Y",'Formulas and Results'!$AF$3:$AF$401,"Y", 'Formulas and Results'!$AG$3:$AG$401,"N")+COUNTIFS('Formulas and Results'!$G$3:$G$401,"Y",'Formulas and Results'!$AF$3:$AF$401,"", 'Formulas and Results'!$AG$3:$AG$401,"Y")+COUNTIFS('Formulas and Results'!$G$3:$G$401,"Y",'Formulas and Results'!$AF$3:$AF$401,"Y", 'Formulas and Results'!$AG$3:$AG$401,"")</f>
        <v>0</v>
      </c>
      <c r="J33" s="25">
        <f t="shared" ref="J33:J35" si="22">E33</f>
        <v>0</v>
      </c>
      <c r="K33" s="70">
        <f t="shared" ref="K33:K35" si="23">F33</f>
        <v>0</v>
      </c>
      <c r="L33" s="74" t="e">
        <f>I33/J33</f>
        <v>#DIV/0!</v>
      </c>
      <c r="M33" s="202" t="e">
        <f>IF((H33="Yes"),"N/A",I33/K33)</f>
        <v>#DIV/0!</v>
      </c>
      <c r="N33" s="203" t="str" cm="1">
        <f t="array" ref="N33">_xlfn.IFS(D33="No","",H33="Yes",L33,H33="No",M33)</f>
        <v/>
      </c>
    </row>
    <row r="34" spans="1:14" x14ac:dyDescent="0.25">
      <c r="A34"/>
      <c r="B34" s="48" t="s">
        <v>17</v>
      </c>
      <c r="C34" s="39">
        <f>COUNTIF('Formulas and Results'!$H$3:$H$401,"Y")</f>
        <v>0</v>
      </c>
      <c r="D34" s="28" t="str">
        <f t="shared" si="18"/>
        <v>No</v>
      </c>
      <c r="E34" s="64">
        <f>COUNTIFS('Formulas and Results'!$H$3:$H$401,"Y", 'Formulas and Results'!$AF$3:$AF$401,"Y")+COUNTIFS('Formulas and Results'!$H$3:$H$401,"Y", 'Formulas and Results'!$AF$3:$AF$401,"N")</f>
        <v>0</v>
      </c>
      <c r="F34" s="201">
        <f t="shared" si="19"/>
        <v>0</v>
      </c>
      <c r="G34" s="74" t="e">
        <f t="shared" si="20"/>
        <v>#DIV/0!</v>
      </c>
      <c r="H34" s="31" t="e">
        <f t="shared" si="21"/>
        <v>#DIV/0!</v>
      </c>
      <c r="I34" s="200">
        <f>COUNTIFS('Formulas and Results'!$H$3:$H$401,"Y",'Formulas and Results'!$AF$3:$AF$401,"Y", 'Formulas and Results'!$AG$3:$AG$401,"Y") +COUNTIFS('Formulas and Results'!$H$3:$H$401,"Y",'Formulas and Results'!$AF$3:$AF$401,"N", 'Formulas and Results'!$AG$3:$AG$401,"Y")+COUNTIFS('Formulas and Results'!$H$3:$H$401,"Y",'Formulas and Results'!$AF$3:$AF$401,"Y", 'Formulas and Results'!$AG$3:$AG$401,"N")+COUNTIFS('Formulas and Results'!$H$3:$H$401,"Y",'Formulas and Results'!$AF$3:$AF$401,"", 'Formulas and Results'!$AG$3:$AG$401,"Y")+COUNTIFS('Formulas and Results'!$H$3:$H$401,"Y",'Formulas and Results'!$AF$3:$AF$401,"Y", 'Formulas and Results'!$AG$3:$AG$401,"")</f>
        <v>0</v>
      </c>
      <c r="J34" s="25">
        <f t="shared" si="22"/>
        <v>0</v>
      </c>
      <c r="K34" s="70">
        <f t="shared" si="23"/>
        <v>0</v>
      </c>
      <c r="L34" s="74" t="e">
        <f>I34/J34</f>
        <v>#DIV/0!</v>
      </c>
      <c r="M34" s="202" t="e">
        <f>IF((H34="Yes"),"N/A",I34/K34)</f>
        <v>#DIV/0!</v>
      </c>
      <c r="N34" s="203" t="str" cm="1">
        <f t="array" ref="N34">_xlfn.IFS(D34="No","",H34="Yes",L34,H34="No",M34)</f>
        <v/>
      </c>
    </row>
    <row r="35" spans="1:14" ht="16.5" thickBot="1" x14ac:dyDescent="0.3">
      <c r="A35"/>
      <c r="B35" s="49" t="s">
        <v>16</v>
      </c>
      <c r="C35" s="42">
        <f>COUNTIF('Formulas and Results'!$F$3:$F$401,"Y")</f>
        <v>0</v>
      </c>
      <c r="D35" s="69" t="str">
        <f t="shared" si="18"/>
        <v>No</v>
      </c>
      <c r="E35" s="64">
        <f>COUNTIFS('Formulas and Results'!$F$3:$F$401,"Y", 'Formulas and Results'!$AF$3:$AF$401,"Y")+COUNTIFS('Formulas and Results'!$F$3:$F$401,"Y", 'Formulas and Results'!$AF$3:$AF$401,"N")</f>
        <v>0</v>
      </c>
      <c r="F35" s="201">
        <f t="shared" si="19"/>
        <v>0</v>
      </c>
      <c r="G35" s="75" t="e">
        <f t="shared" si="20"/>
        <v>#DIV/0!</v>
      </c>
      <c r="H35" s="34" t="e">
        <f t="shared" si="21"/>
        <v>#DIV/0!</v>
      </c>
      <c r="I35" s="200">
        <f>COUNTIFS('Formulas and Results'!$F$3:$F$401,"Y",'Formulas and Results'!$AF$3:$AF$401,"Y", 'Formulas and Results'!$AG$3:$AG$401,"Y") +COUNTIFS('Formulas and Results'!$F$3:$F$401,"Y",'Formulas and Results'!$AF$3:$AF$401,"N", 'Formulas and Results'!$AG$3:$AG$401,"Y")+COUNTIFS('Formulas and Results'!$F$3:$F$401,"Y",'Formulas and Results'!$AF$3:$AF$401,"Y", 'Formulas and Results'!$AG$3:$AG$401,"N")+COUNTIFS('Formulas and Results'!$F$3:$F$401,"Y",'Formulas and Results'!$AF$3:$AF$401,"", 'Formulas and Results'!$AG$3:$AG$401,"Y")+COUNTIFS('Formulas and Results'!$F$3:$F$401,"Y",'Formulas and Results'!$AF$3:$AF$401,"Y", 'Formulas and Results'!$AG$3:$AG$401,"")</f>
        <v>0</v>
      </c>
      <c r="J35" s="36">
        <f t="shared" si="22"/>
        <v>0</v>
      </c>
      <c r="K35" s="72">
        <f t="shared" si="23"/>
        <v>0</v>
      </c>
      <c r="L35" s="75" t="e">
        <f>I35/J35</f>
        <v>#DIV/0!</v>
      </c>
      <c r="M35" s="208" t="e">
        <f>IF((H35="Yes"),"N/A",I35/K35)</f>
        <v>#DIV/0!</v>
      </c>
      <c r="N35" s="203" t="str" cm="1">
        <f t="array" ref="N35">_xlfn.IFS(D35="No","",H35="Yes",L35,H35="No",M35)</f>
        <v/>
      </c>
    </row>
    <row r="36" spans="1:14" ht="30" customHeight="1" x14ac:dyDescent="0.25">
      <c r="A36"/>
      <c r="B36" s="344" t="s">
        <v>308</v>
      </c>
      <c r="C36" s="342"/>
      <c r="D36" s="342"/>
      <c r="E36" s="342"/>
      <c r="F36" s="342"/>
      <c r="G36" s="342"/>
      <c r="H36" s="342"/>
      <c r="I36" s="342"/>
      <c r="J36" s="342"/>
      <c r="K36" s="342"/>
      <c r="L36" s="342"/>
      <c r="M36" s="342"/>
      <c r="N36" s="342"/>
    </row>
    <row r="37" spans="1:14" x14ac:dyDescent="0.25">
      <c r="A37"/>
      <c r="B37" s="343"/>
      <c r="C37" s="343"/>
      <c r="D37" s="343"/>
      <c r="E37" s="343"/>
      <c r="F37" s="343"/>
      <c r="G37" s="343"/>
      <c r="H37" s="343"/>
      <c r="I37" s="343"/>
      <c r="J37" s="343"/>
      <c r="K37" s="343"/>
      <c r="L37" s="343"/>
      <c r="M37" s="343"/>
      <c r="N37" s="343"/>
    </row>
    <row r="38" spans="1:14" x14ac:dyDescent="0.25">
      <c r="A38"/>
      <c r="B38"/>
      <c r="C38" s="190"/>
      <c r="D38"/>
      <c r="E38"/>
      <c r="F38"/>
      <c r="G38"/>
      <c r="H38"/>
      <c r="I38"/>
      <c r="J38"/>
      <c r="K38"/>
      <c r="L38"/>
      <c r="M38" s="190"/>
      <c r="N38" s="190"/>
    </row>
    <row r="39" spans="1:14" ht="16.5" thickBot="1" x14ac:dyDescent="0.3">
      <c r="A39"/>
      <c r="B39"/>
      <c r="C39" s="190"/>
      <c r="D39"/>
      <c r="E39"/>
      <c r="F39"/>
      <c r="G39"/>
      <c r="H39"/>
      <c r="I39"/>
      <c r="J39"/>
      <c r="K39"/>
      <c r="L39"/>
      <c r="M39" s="190"/>
      <c r="N39" s="190"/>
    </row>
    <row r="40" spans="1:14" ht="30" customHeight="1" thickBot="1" x14ac:dyDescent="0.3">
      <c r="A40"/>
      <c r="B40" s="323" t="s">
        <v>93</v>
      </c>
      <c r="C40" s="324"/>
      <c r="D40" s="324"/>
      <c r="E40" s="324"/>
      <c r="F40" s="325"/>
      <c r="G40"/>
      <c r="H40" s="326" t="s">
        <v>94</v>
      </c>
      <c r="I40" s="327"/>
      <c r="J40" s="327"/>
      <c r="K40" s="327"/>
      <c r="L40" s="328"/>
      <c r="M40" s="190"/>
      <c r="N40"/>
    </row>
    <row r="41" spans="1:14" s="174" customFormat="1" ht="90.6" customHeight="1" x14ac:dyDescent="0.25">
      <c r="A41" s="5"/>
      <c r="B41" s="333" t="s">
        <v>53</v>
      </c>
      <c r="C41" s="345" t="s">
        <v>55</v>
      </c>
      <c r="D41" s="337" t="s">
        <v>49</v>
      </c>
      <c r="E41" s="337" t="s">
        <v>50</v>
      </c>
      <c r="F41" s="339" t="s">
        <v>95</v>
      </c>
      <c r="G41" s="220"/>
      <c r="H41" s="335" t="s">
        <v>53</v>
      </c>
      <c r="I41" s="329" t="s">
        <v>55</v>
      </c>
      <c r="J41" s="329" t="s">
        <v>51</v>
      </c>
      <c r="K41" s="329" t="s">
        <v>52</v>
      </c>
      <c r="L41" s="331" t="s">
        <v>96</v>
      </c>
      <c r="M41" s="5"/>
      <c r="N41" s="5"/>
    </row>
    <row r="42" spans="1:14" x14ac:dyDescent="0.25">
      <c r="A42"/>
      <c r="B42" s="334"/>
      <c r="C42" s="346"/>
      <c r="D42" s="338"/>
      <c r="E42" s="338"/>
      <c r="F42" s="340"/>
      <c r="G42" s="6"/>
      <c r="H42" s="336"/>
      <c r="I42" s="330"/>
      <c r="J42" s="330"/>
      <c r="K42" s="330"/>
      <c r="L42" s="332"/>
      <c r="M42"/>
      <c r="N42"/>
    </row>
    <row r="43" spans="1:14" s="159" customFormat="1" x14ac:dyDescent="0.25">
      <c r="A43" s="190"/>
      <c r="B43" s="221" t="s">
        <v>19</v>
      </c>
      <c r="C43" s="222">
        <f>COUNTIF(C5:C16,"&gt;19")</f>
        <v>0</v>
      </c>
      <c r="D43" s="223">
        <f>COUNTIFS(C5:C16,"&gt;19",$N$5:$N$16,"&gt;=70.0%")</f>
        <v>0</v>
      </c>
      <c r="E43" s="223">
        <f>COUNTIFS(C5:C16,"&gt;19",$N$5:$N$16,"&gt;=60.0%")</f>
        <v>0</v>
      </c>
      <c r="F43" s="224">
        <f>COUNTIFS(C5:C16,"&gt;19",$N$5:$N$16,"&gt;=30.0%")</f>
        <v>0</v>
      </c>
      <c r="G43" s="190"/>
      <c r="H43" s="221" t="s">
        <v>19</v>
      </c>
      <c r="I43" s="225">
        <f>COUNTIF($C$5:$C$16,"&gt;19")</f>
        <v>0</v>
      </c>
      <c r="J43" s="226" t="e">
        <f>D43/C43</f>
        <v>#DIV/0!</v>
      </c>
      <c r="K43" s="226" t="e">
        <f>E43/C43</f>
        <v>#DIV/0!</v>
      </c>
      <c r="L43" s="227" t="e">
        <f>F43/C43</f>
        <v>#DIV/0!</v>
      </c>
      <c r="M43" s="190"/>
      <c r="N43" s="190"/>
    </row>
    <row r="44" spans="1:14" ht="16.5" thickBot="1" x14ac:dyDescent="0.3">
      <c r="A44"/>
      <c r="B44" s="228" t="s">
        <v>20</v>
      </c>
      <c r="C44" s="229">
        <f>COUNTIF(C24:C35,"&gt;19")</f>
        <v>0</v>
      </c>
      <c r="D44" s="230">
        <f>COUNTIFS(C24:C35,"&gt;19",$N$24:$N$35,"&gt;=70.0%")</f>
        <v>0</v>
      </c>
      <c r="E44" s="230">
        <f>COUNTIFS(C24:C35,"&gt;19",$N$24:$N$35,"&gt;=60.0%")</f>
        <v>0</v>
      </c>
      <c r="F44" s="231">
        <f>COUNTIFS(C24:C35,"&gt;19",$N$24:$N$35,"&gt;=30.0%")</f>
        <v>0</v>
      </c>
      <c r="G44" s="190"/>
      <c r="H44" s="228" t="s">
        <v>20</v>
      </c>
      <c r="I44" s="232">
        <f>COUNTIF($C$24:$C$35,"&gt;19")</f>
        <v>0</v>
      </c>
      <c r="J44" s="233" t="e">
        <f>D44/C44</f>
        <v>#DIV/0!</v>
      </c>
      <c r="K44" s="233" t="e">
        <f>E44/C44</f>
        <v>#DIV/0!</v>
      </c>
      <c r="L44" s="234" t="e">
        <f>F44/C44</f>
        <v>#DIV/0!</v>
      </c>
      <c r="M44"/>
      <c r="N44"/>
    </row>
    <row r="45" spans="1:14" x14ac:dyDescent="0.25">
      <c r="B45" s="173"/>
      <c r="E45" s="174"/>
      <c r="G45" s="159"/>
      <c r="H45" s="159"/>
      <c r="K45" s="157"/>
      <c r="M45" s="157"/>
      <c r="N45" s="157"/>
    </row>
    <row r="46" spans="1:14" ht="17.100000000000001" customHeight="1" x14ac:dyDescent="0.25"/>
    <row r="47" spans="1:14" ht="17.100000000000001" customHeight="1" x14ac:dyDescent="0.25">
      <c r="F47" s="309" t="s">
        <v>97</v>
      </c>
      <c r="G47" s="309"/>
      <c r="H47" s="309"/>
    </row>
    <row r="48" spans="1:14" ht="17.100000000000001" customHeight="1" x14ac:dyDescent="0.25">
      <c r="F48" s="312"/>
      <c r="G48" s="312"/>
      <c r="H48" s="312"/>
    </row>
    <row r="49" spans="8:8" ht="17.100000000000001" customHeight="1" x14ac:dyDescent="0.25"/>
    <row r="50" spans="8:8" ht="17.100000000000001" customHeight="1" x14ac:dyDescent="0.25">
      <c r="H50" s="157"/>
    </row>
    <row r="51" spans="8:8" ht="17.100000000000001" customHeight="1" x14ac:dyDescent="0.25">
      <c r="H51" s="157"/>
    </row>
    <row r="52" spans="8:8" ht="17.100000000000001" customHeight="1" x14ac:dyDescent="0.25">
      <c r="H52" s="157"/>
    </row>
    <row r="53" spans="8:8" ht="17.100000000000001" customHeight="1" x14ac:dyDescent="0.25"/>
    <row r="54" spans="8:8" ht="17.100000000000001" customHeight="1" x14ac:dyDescent="0.25"/>
    <row r="55" spans="8:8" ht="17.100000000000001" customHeight="1" x14ac:dyDescent="0.25"/>
    <row r="56" spans="8:8" ht="17.100000000000001" customHeight="1" x14ac:dyDescent="0.25"/>
    <row r="57" spans="8:8" ht="17.100000000000001" customHeight="1" x14ac:dyDescent="0.25"/>
    <row r="58" spans="8:8" ht="17.100000000000001" customHeight="1" x14ac:dyDescent="0.25"/>
    <row r="59" spans="8:8" ht="17.100000000000001" customHeight="1" x14ac:dyDescent="0.25"/>
    <row r="60" spans="8:8" ht="17.100000000000001" customHeight="1" x14ac:dyDescent="0.25"/>
    <row r="61" spans="8:8" ht="17.100000000000001" customHeight="1" x14ac:dyDescent="0.25"/>
    <row r="62" spans="8:8" ht="17.100000000000001" customHeight="1" x14ac:dyDescent="0.25"/>
    <row r="63" spans="8:8" ht="17.100000000000001" customHeight="1" x14ac:dyDescent="0.25"/>
    <row r="64" spans="8:8" ht="17.100000000000001" customHeight="1" x14ac:dyDescent="0.25"/>
    <row r="65" ht="17.100000000000001" customHeight="1" x14ac:dyDescent="0.25"/>
    <row r="66" ht="17.100000000000001" customHeight="1" x14ac:dyDescent="0.25"/>
    <row r="67" ht="17.100000000000001" customHeight="1" x14ac:dyDescent="0.25"/>
    <row r="68" ht="17.100000000000001" customHeight="1" x14ac:dyDescent="0.25"/>
    <row r="69" ht="17.100000000000001" customHeight="1" x14ac:dyDescent="0.25"/>
    <row r="70" ht="17.100000000000001" customHeight="1" x14ac:dyDescent="0.25"/>
    <row r="71" ht="17.100000000000001" customHeight="1" x14ac:dyDescent="0.25"/>
    <row r="72" ht="17.100000000000001" customHeight="1" x14ac:dyDescent="0.25"/>
    <row r="73" ht="17.100000000000001" customHeight="1" x14ac:dyDescent="0.25"/>
    <row r="74" ht="17.100000000000001" customHeight="1" x14ac:dyDescent="0.25"/>
    <row r="75" ht="17.100000000000001" customHeight="1" x14ac:dyDescent="0.25"/>
    <row r="76" ht="17.100000000000001" customHeight="1" x14ac:dyDescent="0.25"/>
    <row r="77" ht="17.100000000000001" customHeight="1" x14ac:dyDescent="0.25"/>
    <row r="78" ht="17.100000000000001" customHeight="1" x14ac:dyDescent="0.25"/>
    <row r="79" ht="17.100000000000001" customHeight="1" x14ac:dyDescent="0.25"/>
    <row r="80" ht="17.100000000000001" customHeight="1" x14ac:dyDescent="0.25"/>
    <row r="81" ht="17.100000000000001" customHeight="1" x14ac:dyDescent="0.25"/>
    <row r="82" ht="17.100000000000001" customHeight="1" x14ac:dyDescent="0.25"/>
    <row r="83" ht="17.100000000000001" customHeight="1" x14ac:dyDescent="0.25"/>
    <row r="84" ht="17.100000000000001" customHeight="1" x14ac:dyDescent="0.25"/>
    <row r="85" ht="17.100000000000001" customHeight="1" x14ac:dyDescent="0.25"/>
    <row r="86" ht="17.100000000000001" customHeight="1" x14ac:dyDescent="0.25"/>
    <row r="87" ht="17.100000000000001" customHeight="1" x14ac:dyDescent="0.25"/>
    <row r="88" ht="17.100000000000001" customHeight="1" x14ac:dyDescent="0.25"/>
    <row r="89" ht="17.100000000000001" customHeight="1" x14ac:dyDescent="0.25"/>
    <row r="90" ht="17.100000000000001" customHeight="1" x14ac:dyDescent="0.25"/>
    <row r="91" ht="17.100000000000001" customHeight="1" x14ac:dyDescent="0.25"/>
    <row r="92" ht="17.100000000000001" customHeight="1" x14ac:dyDescent="0.25"/>
    <row r="93" ht="17.100000000000001" customHeight="1" x14ac:dyDescent="0.25"/>
    <row r="94" ht="17.100000000000001" customHeight="1" x14ac:dyDescent="0.25"/>
    <row r="95" ht="17.100000000000001" customHeight="1" x14ac:dyDescent="0.25"/>
    <row r="96" ht="17.100000000000001" customHeight="1" x14ac:dyDescent="0.25"/>
    <row r="97" ht="17.100000000000001" customHeight="1" x14ac:dyDescent="0.25"/>
    <row r="98" ht="17.100000000000001" customHeight="1" x14ac:dyDescent="0.25"/>
    <row r="99" ht="17.100000000000001" customHeight="1" x14ac:dyDescent="0.25"/>
    <row r="100" ht="17.100000000000001" customHeight="1" x14ac:dyDescent="0.25"/>
    <row r="101" ht="17.100000000000001" customHeight="1" x14ac:dyDescent="0.25"/>
    <row r="102" ht="17.100000000000001" customHeight="1" x14ac:dyDescent="0.25"/>
    <row r="103" ht="17.100000000000001" customHeight="1" x14ac:dyDescent="0.25"/>
    <row r="104" ht="17.100000000000001" customHeight="1" x14ac:dyDescent="0.25"/>
    <row r="105" ht="17.100000000000001" customHeight="1" x14ac:dyDescent="0.25"/>
    <row r="106" ht="17.100000000000001" customHeight="1" x14ac:dyDescent="0.25"/>
    <row r="107" ht="17.100000000000001" customHeight="1" x14ac:dyDescent="0.25"/>
    <row r="108" ht="17.100000000000001" customHeight="1" x14ac:dyDescent="0.25"/>
    <row r="109" ht="17.100000000000001" customHeight="1" x14ac:dyDescent="0.25"/>
    <row r="110" ht="17.100000000000001" customHeight="1" x14ac:dyDescent="0.25"/>
    <row r="111" ht="17.100000000000001" customHeight="1" x14ac:dyDescent="0.25"/>
    <row r="112" ht="17.100000000000001" customHeight="1" x14ac:dyDescent="0.25"/>
    <row r="113" ht="17.100000000000001" customHeight="1" x14ac:dyDescent="0.25"/>
    <row r="114" ht="17.100000000000001" customHeight="1" x14ac:dyDescent="0.25"/>
    <row r="115" ht="17.100000000000001" customHeight="1" x14ac:dyDescent="0.25"/>
    <row r="116" ht="17.100000000000001" customHeight="1" x14ac:dyDescent="0.25"/>
    <row r="117" ht="17.100000000000001" customHeight="1" x14ac:dyDescent="0.25"/>
    <row r="118" ht="17.100000000000001" customHeight="1" x14ac:dyDescent="0.25"/>
    <row r="119" ht="17.100000000000001" customHeight="1" x14ac:dyDescent="0.25"/>
    <row r="120" ht="17.100000000000001" customHeight="1" x14ac:dyDescent="0.25"/>
    <row r="121" ht="17.100000000000001" customHeight="1" x14ac:dyDescent="0.25"/>
    <row r="122" ht="17.100000000000001" customHeight="1" x14ac:dyDescent="0.25"/>
    <row r="123" ht="17.100000000000001" customHeight="1" x14ac:dyDescent="0.25"/>
    <row r="124" ht="17.100000000000001" customHeight="1" x14ac:dyDescent="0.25"/>
    <row r="125" ht="17.100000000000001" customHeight="1" x14ac:dyDescent="0.25"/>
    <row r="126" ht="17.100000000000001" customHeight="1" x14ac:dyDescent="0.25"/>
    <row r="127" ht="17.100000000000001" customHeight="1" x14ac:dyDescent="0.25"/>
    <row r="128" ht="17.100000000000001" customHeight="1" x14ac:dyDescent="0.25"/>
    <row r="129" ht="17.100000000000001" customHeight="1" x14ac:dyDescent="0.25"/>
    <row r="130" ht="17.100000000000001" customHeight="1" x14ac:dyDescent="0.25"/>
    <row r="131" ht="17.100000000000001" customHeight="1" x14ac:dyDescent="0.25"/>
    <row r="132" ht="17.100000000000001" customHeight="1" x14ac:dyDescent="0.25"/>
    <row r="133" ht="17.100000000000001" customHeight="1" x14ac:dyDescent="0.25"/>
    <row r="134" ht="17.100000000000001" customHeight="1" x14ac:dyDescent="0.25"/>
    <row r="135" ht="17.100000000000001" customHeight="1" x14ac:dyDescent="0.25"/>
    <row r="136" ht="17.100000000000001" customHeight="1" x14ac:dyDescent="0.25"/>
    <row r="137" ht="17.100000000000001" customHeight="1" x14ac:dyDescent="0.25"/>
    <row r="138" ht="17.100000000000001" customHeight="1" x14ac:dyDescent="0.25"/>
    <row r="139" ht="17.100000000000001" customHeight="1" x14ac:dyDescent="0.25"/>
    <row r="140" ht="17.100000000000001" customHeight="1" x14ac:dyDescent="0.25"/>
    <row r="141" ht="17.100000000000001" customHeight="1" x14ac:dyDescent="0.25"/>
    <row r="142" ht="17.100000000000001" customHeight="1" x14ac:dyDescent="0.25"/>
    <row r="143" ht="17.100000000000001" customHeight="1" x14ac:dyDescent="0.25"/>
    <row r="144" ht="17.100000000000001" customHeight="1" x14ac:dyDescent="0.25"/>
    <row r="145" ht="17.100000000000001" customHeight="1" x14ac:dyDescent="0.25"/>
    <row r="146" ht="17.100000000000001" customHeight="1" x14ac:dyDescent="0.25"/>
    <row r="147" ht="17.100000000000001" customHeight="1" x14ac:dyDescent="0.25"/>
    <row r="148" ht="17.100000000000001" customHeight="1" x14ac:dyDescent="0.25"/>
    <row r="149" ht="17.100000000000001" customHeight="1" x14ac:dyDescent="0.25"/>
    <row r="150" ht="17.100000000000001" customHeight="1" x14ac:dyDescent="0.25"/>
    <row r="151" ht="17.100000000000001" customHeight="1" x14ac:dyDescent="0.25"/>
    <row r="152" ht="17.100000000000001" customHeight="1" x14ac:dyDescent="0.25"/>
    <row r="153" ht="17.100000000000001" customHeight="1" x14ac:dyDescent="0.25"/>
    <row r="154" ht="17.100000000000001" customHeight="1" x14ac:dyDescent="0.25"/>
    <row r="155" ht="17.100000000000001" customHeight="1" x14ac:dyDescent="0.25"/>
  </sheetData>
  <sheetProtection algorithmName="SHA-512" hashValue="HlkjCGpyKjcnvQrIGk3MX/YgGX01dOUj8AQfBwyE4PY/wUijekbmasg6YWaCKMHHDd6k0jjnadiYqpxExTUqew==" saltValue="P5ZQBGobXVuYe5iWQTfBTQ==" spinCount="100000" sheet="1" objects="1" scenarios="1"/>
  <sortState xmlns:xlrd2="http://schemas.microsoft.com/office/spreadsheetml/2017/richdata2" ref="B27:B31">
    <sortCondition ref="B27:B31"/>
  </sortState>
  <mergeCells count="24">
    <mergeCell ref="B17:N17"/>
    <mergeCell ref="B18:N18"/>
    <mergeCell ref="B36:N36"/>
    <mergeCell ref="B37:N37"/>
    <mergeCell ref="F47:H47"/>
    <mergeCell ref="C41:C42"/>
    <mergeCell ref="I41:I42"/>
    <mergeCell ref="J41:J42"/>
    <mergeCell ref="F48:H48"/>
    <mergeCell ref="C2:H2"/>
    <mergeCell ref="B2:B3"/>
    <mergeCell ref="I2:N2"/>
    <mergeCell ref="B21:B22"/>
    <mergeCell ref="C21:H21"/>
    <mergeCell ref="I21:N21"/>
    <mergeCell ref="B40:F40"/>
    <mergeCell ref="H40:L40"/>
    <mergeCell ref="K41:K42"/>
    <mergeCell ref="L41:L42"/>
    <mergeCell ref="B41:B42"/>
    <mergeCell ref="H41:H42"/>
    <mergeCell ref="D41:D42"/>
    <mergeCell ref="E41:E42"/>
    <mergeCell ref="F41:F42"/>
  </mergeCells>
  <conditionalFormatting sqref="D5:D16">
    <cfRule type="containsText" dxfId="21" priority="11" operator="containsText" text="No">
      <formula>NOT(ISERROR(SEARCH("No",D5)))</formula>
    </cfRule>
  </conditionalFormatting>
  <conditionalFormatting sqref="D24:D35">
    <cfRule type="containsText" dxfId="20" priority="2" operator="containsText" text="No">
      <formula>NOT(ISERROR(SEARCH("No",D24)))</formula>
    </cfRule>
  </conditionalFormatting>
  <conditionalFormatting sqref="H5:H16">
    <cfRule type="containsText" dxfId="19" priority="9" operator="containsText" text="No">
      <formula>NOT(ISERROR(SEARCH("No",H5)))</formula>
    </cfRule>
  </conditionalFormatting>
  <conditionalFormatting sqref="H24:H35">
    <cfRule type="containsText" dxfId="18" priority="1" operator="containsText" text="No">
      <formula>NOT(ISERROR(SEARCH("No",H24)))</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3BF7F-7F2C-40E5-A8B8-49A7E3537188}">
  <sheetPr>
    <tabColor rgb="FF7030A0"/>
  </sheetPr>
  <dimension ref="B1:J22"/>
  <sheetViews>
    <sheetView zoomScaleNormal="100" workbookViewId="0">
      <selection activeCell="N8" sqref="N8"/>
    </sheetView>
  </sheetViews>
  <sheetFormatPr defaultRowHeight="15.75" x14ac:dyDescent="0.25"/>
  <cols>
    <col min="1" max="1" width="3.875" style="157" customWidth="1"/>
    <col min="2" max="2" width="40.25" style="157" customWidth="1"/>
    <col min="3" max="3" width="12.75" style="159" customWidth="1"/>
    <col min="4" max="4" width="11.25" style="159" customWidth="1"/>
    <col min="5" max="5" width="12.625" style="159" customWidth="1"/>
    <col min="6" max="6" width="11.75" style="159" customWidth="1"/>
    <col min="7" max="7" width="10.75" style="159" customWidth="1"/>
    <col min="8" max="8" width="10.5" style="157" customWidth="1"/>
    <col min="9" max="9" width="10.375" style="157" customWidth="1"/>
    <col min="10" max="10" width="22.375" style="157" customWidth="1"/>
    <col min="11" max="16384" width="9" style="157"/>
  </cols>
  <sheetData>
    <row r="1" spans="2:10" x14ac:dyDescent="0.25">
      <c r="B1" s="174" t="s">
        <v>59</v>
      </c>
    </row>
    <row r="2" spans="2:10" ht="16.5" thickBot="1" x14ac:dyDescent="0.3"/>
    <row r="3" spans="2:10" x14ac:dyDescent="0.25">
      <c r="B3" s="347" t="s">
        <v>325</v>
      </c>
      <c r="C3" s="348"/>
      <c r="D3" s="348"/>
      <c r="E3" s="348"/>
      <c r="F3" s="348"/>
      <c r="G3" s="349"/>
      <c r="H3" s="350"/>
    </row>
    <row r="4" spans="2:10" ht="110.25" x14ac:dyDescent="0.25">
      <c r="B4" s="235" t="s">
        <v>2</v>
      </c>
      <c r="C4" s="236" t="s">
        <v>323</v>
      </c>
      <c r="D4" s="236" t="s">
        <v>86</v>
      </c>
      <c r="E4" s="236" t="s">
        <v>324</v>
      </c>
      <c r="F4" s="236" t="s">
        <v>87</v>
      </c>
      <c r="G4" s="237" t="s">
        <v>320</v>
      </c>
      <c r="H4" s="237" t="s">
        <v>321</v>
      </c>
    </row>
    <row r="5" spans="2:10" x14ac:dyDescent="0.25">
      <c r="B5" s="188" t="s">
        <v>15</v>
      </c>
      <c r="C5" s="189"/>
      <c r="D5" s="189"/>
      <c r="E5" s="189"/>
      <c r="F5" s="189"/>
      <c r="G5" s="252" t="str">
        <f>IF(C5&gt;19,"Y","N")</f>
        <v>N</v>
      </c>
      <c r="H5" s="253" t="str">
        <f>IF(E5&gt;19,"Y","N")</f>
        <v>N</v>
      </c>
    </row>
    <row r="6" spans="2:10" x14ac:dyDescent="0.25">
      <c r="B6" s="238" t="s">
        <v>44</v>
      </c>
      <c r="C6" s="239"/>
      <c r="D6" s="239"/>
      <c r="E6" s="239"/>
      <c r="F6" s="239"/>
      <c r="G6" s="252" t="str">
        <f t="shared" ref="G6:G14" si="0">IF(C6&gt;19,"Y","N")</f>
        <v>N</v>
      </c>
      <c r="H6" s="253" t="str">
        <f t="shared" ref="H6:H14" si="1">IF(E6&gt;19,"Y","N")</f>
        <v>N</v>
      </c>
    </row>
    <row r="7" spans="2:10" x14ac:dyDescent="0.25">
      <c r="B7" s="188" t="s">
        <v>6</v>
      </c>
      <c r="C7" s="189"/>
      <c r="D7" s="189"/>
      <c r="E7" s="189"/>
      <c r="F7" s="189"/>
      <c r="G7" s="252" t="str">
        <f t="shared" si="0"/>
        <v>N</v>
      </c>
      <c r="H7" s="253" t="str">
        <f t="shared" si="1"/>
        <v>N</v>
      </c>
    </row>
    <row r="8" spans="2:10" x14ac:dyDescent="0.25">
      <c r="B8" s="238" t="s">
        <v>9</v>
      </c>
      <c r="C8" s="239"/>
      <c r="D8" s="239"/>
      <c r="E8" s="239"/>
      <c r="F8" s="239"/>
      <c r="G8" s="252" t="str">
        <f t="shared" si="0"/>
        <v>N</v>
      </c>
      <c r="H8" s="253" t="str">
        <f t="shared" si="1"/>
        <v>N</v>
      </c>
    </row>
    <row r="9" spans="2:10" x14ac:dyDescent="0.25">
      <c r="B9" s="188" t="s">
        <v>7</v>
      </c>
      <c r="C9" s="189"/>
      <c r="D9" s="189"/>
      <c r="E9" s="189"/>
      <c r="F9" s="189"/>
      <c r="G9" s="252" t="str">
        <f t="shared" si="0"/>
        <v>N</v>
      </c>
      <c r="H9" s="253" t="str">
        <f t="shared" si="1"/>
        <v>N</v>
      </c>
    </row>
    <row r="10" spans="2:10" x14ac:dyDescent="0.25">
      <c r="B10" s="238" t="s">
        <v>8</v>
      </c>
      <c r="C10" s="239"/>
      <c r="D10" s="239"/>
      <c r="E10" s="239"/>
      <c r="F10" s="239"/>
      <c r="G10" s="252" t="str">
        <f t="shared" si="0"/>
        <v>N</v>
      </c>
      <c r="H10" s="253" t="str">
        <f t="shared" si="1"/>
        <v>N</v>
      </c>
    </row>
    <row r="11" spans="2:10" x14ac:dyDescent="0.25">
      <c r="B11" s="188" t="s">
        <v>326</v>
      </c>
      <c r="C11" s="189"/>
      <c r="D11" s="189"/>
      <c r="E11" s="189"/>
      <c r="F11" s="189"/>
      <c r="G11" s="252" t="str">
        <f t="shared" si="0"/>
        <v>N</v>
      </c>
      <c r="H11" s="253" t="str">
        <f t="shared" si="1"/>
        <v>N</v>
      </c>
    </row>
    <row r="12" spans="2:10" x14ac:dyDescent="0.25">
      <c r="B12" s="238" t="s">
        <v>5</v>
      </c>
      <c r="C12" s="239"/>
      <c r="D12" s="239"/>
      <c r="E12" s="239"/>
      <c r="F12" s="239"/>
      <c r="G12" s="252" t="str">
        <f t="shared" si="0"/>
        <v>N</v>
      </c>
      <c r="H12" s="253" t="str">
        <f t="shared" si="1"/>
        <v>N</v>
      </c>
    </row>
    <row r="13" spans="2:10" x14ac:dyDescent="0.25">
      <c r="B13" s="188" t="s">
        <v>17</v>
      </c>
      <c r="C13" s="189"/>
      <c r="D13" s="189"/>
      <c r="E13" s="189"/>
      <c r="F13" s="189"/>
      <c r="G13" s="252" t="str">
        <f t="shared" si="0"/>
        <v>N</v>
      </c>
      <c r="H13" s="253" t="str">
        <f t="shared" si="1"/>
        <v>N</v>
      </c>
    </row>
    <row r="14" spans="2:10" ht="16.5" thickBot="1" x14ac:dyDescent="0.3">
      <c r="B14" s="240" t="s">
        <v>16</v>
      </c>
      <c r="C14" s="241"/>
      <c r="D14" s="241"/>
      <c r="E14" s="241"/>
      <c r="F14" s="241"/>
      <c r="G14" s="252" t="str">
        <f t="shared" si="0"/>
        <v>N</v>
      </c>
      <c r="H14" s="253" t="str">
        <f t="shared" si="1"/>
        <v>N</v>
      </c>
    </row>
    <row r="15" spans="2:10" ht="16.5" thickBot="1" x14ac:dyDescent="0.3"/>
    <row r="16" spans="2:10" ht="19.5" customHeight="1" thickBot="1" x14ac:dyDescent="0.3">
      <c r="B16" s="351" t="s">
        <v>327</v>
      </c>
      <c r="C16" s="352"/>
      <c r="D16" s="352"/>
      <c r="E16" s="352"/>
      <c r="F16" s="352"/>
      <c r="G16" s="352"/>
      <c r="H16" s="352"/>
      <c r="I16" s="352"/>
      <c r="J16" s="353"/>
    </row>
    <row r="17" spans="2:10" ht="29.1" customHeight="1" thickBot="1" x14ac:dyDescent="0.3">
      <c r="B17" s="354"/>
      <c r="C17" s="355"/>
      <c r="D17" s="242" t="s">
        <v>322</v>
      </c>
      <c r="E17" s="243" t="s">
        <v>328</v>
      </c>
      <c r="G17" s="242" t="s">
        <v>57</v>
      </c>
      <c r="H17" s="243" t="s">
        <v>58</v>
      </c>
      <c r="J17" s="243" t="s">
        <v>357</v>
      </c>
    </row>
    <row r="18" spans="2:10" ht="16.5" thickBot="1" x14ac:dyDescent="0.3">
      <c r="B18" s="244" t="s">
        <v>331</v>
      </c>
      <c r="C18" s="245"/>
      <c r="D18" s="254">
        <f>COUNTIF(C5:C14,"&gt;=20")</f>
        <v>0</v>
      </c>
      <c r="E18" s="246" t="s">
        <v>56</v>
      </c>
      <c r="G18" s="254">
        <f>COUNTIF(E5:E14,"&gt;=20")</f>
        <v>0</v>
      </c>
      <c r="H18" s="246" t="s">
        <v>56</v>
      </c>
      <c r="J18" s="246" t="s">
        <v>56</v>
      </c>
    </row>
    <row r="19" spans="2:10" ht="39.6" customHeight="1" thickBot="1" x14ac:dyDescent="0.3">
      <c r="B19" s="247" t="s">
        <v>332</v>
      </c>
      <c r="C19" s="248" t="s">
        <v>56</v>
      </c>
      <c r="D19" s="255">
        <f>COUNTIFS($C$5:$C$14,"&gt;=20",$D$5:$D$14,"&gt;=60")</f>
        <v>0</v>
      </c>
      <c r="E19" s="256" t="e">
        <f>D19/D18</f>
        <v>#DIV/0!</v>
      </c>
      <c r="G19" s="255">
        <f>COUNTIFS($E$5:$E$14,"&gt;=20",$F$5:$F$14,"&gt;=60")</f>
        <v>0</v>
      </c>
      <c r="H19" s="256" t="e">
        <f>G19/G18</f>
        <v>#DIV/0!</v>
      </c>
      <c r="J19" s="255" t="e">
        <f>IF(AND(E19=100%,H19=100%),"Yes","No")</f>
        <v>#DIV/0!</v>
      </c>
    </row>
    <row r="20" spans="2:10" ht="41.1" customHeight="1" thickBot="1" x14ac:dyDescent="0.3">
      <c r="B20" s="247" t="s">
        <v>338</v>
      </c>
      <c r="C20" s="248" t="s">
        <v>56</v>
      </c>
      <c r="D20" s="255">
        <f>COUNTIFS($C$5:$C$14,"&gt;=20",$D$5:$D$14,"&gt;=50")</f>
        <v>0</v>
      </c>
      <c r="E20" s="256" t="e">
        <f>D20/D18</f>
        <v>#DIV/0!</v>
      </c>
      <c r="G20" s="255">
        <f>COUNTIFS($E$5:$E$14,"&gt;=20",$F$5:$F$14,"&gt;=50")</f>
        <v>0</v>
      </c>
      <c r="H20" s="256" t="e">
        <f>G20/G18</f>
        <v>#DIV/0!</v>
      </c>
      <c r="J20" s="255" t="e">
        <f>IF(AND(E20=100%,H20=100%),"Yes","No")</f>
        <v>#DIV/0!</v>
      </c>
    </row>
    <row r="21" spans="2:10" ht="53.1" customHeight="1" thickBot="1" x14ac:dyDescent="0.3">
      <c r="B21" s="249" t="s">
        <v>333</v>
      </c>
      <c r="C21" s="250" t="s">
        <v>56</v>
      </c>
      <c r="D21" s="255">
        <f>COUNTIFS($C$5:$C$14,"&gt;=20",$D$5:$D$14,"&gt;=35")</f>
        <v>0</v>
      </c>
      <c r="E21" s="256" t="e">
        <f>D21/D18</f>
        <v>#DIV/0!</v>
      </c>
      <c r="G21" s="255">
        <f>COUNTIFS($E$5:$E$14,"&gt;=20",$F$5:$F$14,"&gt;=35")</f>
        <v>0</v>
      </c>
      <c r="H21" s="256" t="e">
        <f>G21/G18</f>
        <v>#DIV/0!</v>
      </c>
      <c r="J21" s="255" t="e">
        <f>IF(AND(E21&gt;=50%,H21&gt;=50%),"Yes","No")</f>
        <v>#DIV/0!</v>
      </c>
    </row>
    <row r="22" spans="2:10" ht="16.5" thickBot="1" x14ac:dyDescent="0.3">
      <c r="B22" s="251" t="s">
        <v>329</v>
      </c>
      <c r="C22" s="356" t="str" cm="1">
        <f t="array" ref="C22">_xlfn.IFS(OR(D18=0,G18=0),"Not Rated",J19="Yes","Exceeds",J20="Yes","Meets",J21="Yes","Working to Meet",J21="No","Does not Meet")</f>
        <v>Not Rated</v>
      </c>
      <c r="D22" s="304"/>
      <c r="E22" s="304"/>
      <c r="F22" s="304"/>
      <c r="G22" s="304"/>
      <c r="H22" s="304"/>
      <c r="I22" s="304"/>
      <c r="J22" s="305"/>
    </row>
  </sheetData>
  <sheetProtection algorithmName="SHA-512" hashValue="A65DdrEmsBEoqmPgyWvgmjqMP+d2XQOhMEy0idcrLD+64c0QcPCwTuJNrTFVOj4CDmzR37yu8hWUXAIar7+Smw==" saltValue="sxELpyCWxD17lbFGCKUO9w==" spinCount="100000" sheet="1" objects="1" scenarios="1"/>
  <mergeCells count="4">
    <mergeCell ref="B3:H3"/>
    <mergeCell ref="B16:J16"/>
    <mergeCell ref="B17:C17"/>
    <mergeCell ref="C22:J22"/>
  </mergeCells>
  <conditionalFormatting sqref="C22:J22">
    <cfRule type="containsText" dxfId="17" priority="16" operator="containsText" text="Does not Meet">
      <formula>NOT(ISERROR(SEARCH("Does not Meet",C22)))</formula>
    </cfRule>
    <cfRule type="containsText" dxfId="16" priority="17" operator="containsText" text="Working to Meet">
      <formula>NOT(ISERROR(SEARCH("Working to Meet",C22)))</formula>
    </cfRule>
    <cfRule type="containsText" dxfId="15" priority="18" operator="containsText" text="Meets">
      <formula>NOT(ISERROR(SEARCH("Meets",C22)))</formula>
    </cfRule>
    <cfRule type="containsText" dxfId="14" priority="19" operator="containsText" text="Exceeds">
      <formula>NOT(ISERROR(SEARCH("Exceeds",C22)))</formula>
    </cfRule>
  </conditionalFormatting>
  <conditionalFormatting sqref="G5">
    <cfRule type="cellIs" dxfId="13" priority="13" operator="equal">
      <formula>"N"</formula>
    </cfRule>
  </conditionalFormatting>
  <conditionalFormatting sqref="G5:G14">
    <cfRule type="cellIs" dxfId="12" priority="11" operator="equal">
      <formula>"N"</formula>
    </cfRule>
    <cfRule type="cellIs" dxfId="11" priority="12" operator="equal">
      <formula>"Y"</formula>
    </cfRule>
  </conditionalFormatting>
  <conditionalFormatting sqref="H5:H14">
    <cfRule type="containsText" dxfId="10" priority="14" operator="containsText" text="Y">
      <formula>NOT(ISERROR(SEARCH("Y",H5)))</formula>
    </cfRule>
    <cfRule type="containsText" dxfId="9" priority="15" operator="containsText" text="N">
      <formula>NOT(ISERROR(SEARCH("N",H5)))</formula>
    </cfRule>
  </conditionalFormatting>
  <conditionalFormatting sqref="J19">
    <cfRule type="containsText" dxfId="8" priority="5" operator="containsText" text="No">
      <formula>NOT(ISERROR(SEARCH("No",J19)))</formula>
    </cfRule>
    <cfRule type="cellIs" dxfId="7" priority="8" operator="equal">
      <formula>"Yes"</formula>
    </cfRule>
  </conditionalFormatting>
  <conditionalFormatting sqref="J19:J21">
    <cfRule type="containsText" dxfId="6" priority="1" operator="containsText" text="No">
      <formula>NOT(ISERROR(SEARCH("No",J19)))</formula>
    </cfRule>
    <cfRule type="cellIs" dxfId="5" priority="2" operator="equal">
      <formula>"Yes"</formula>
    </cfRule>
    <cfRule type="containsText" dxfId="4" priority="3" operator="containsText" text="No">
      <formula>NOT(ISERROR(SEARCH("No",J19)))</formula>
    </cfRule>
    <cfRule type="containsText" dxfId="3" priority="4" operator="containsText" text="No">
      <formula>NOT(ISERROR(SEARCH("No",J19)))</formula>
    </cfRule>
    <cfRule type="cellIs" dxfId="2" priority="9" operator="equal">
      <formula>"Yes"</formula>
    </cfRule>
    <cfRule type="cellIs" dxfId="1" priority="10" operator="equal">
      <formula>"No"</formula>
    </cfRule>
  </conditionalFormatting>
  <conditionalFormatting sqref="J20:J21">
    <cfRule type="containsText" dxfId="0" priority="6" operator="containsText" text="Yes">
      <formula>NOT(ISERROR(SEARCH("Yes",J20)))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4DCDA-FAD4-4A6A-959A-AF0CB5E18B15}">
  <sheetPr>
    <tabColor theme="9"/>
  </sheetPr>
  <dimension ref="A1:AI403"/>
  <sheetViews>
    <sheetView zoomScale="90" zoomScaleNormal="90" workbookViewId="0">
      <selection activeCell="B13" sqref="B13"/>
    </sheetView>
  </sheetViews>
  <sheetFormatPr defaultColWidth="8.625" defaultRowHeight="15.75" x14ac:dyDescent="0.25"/>
  <cols>
    <col min="1" max="1" width="11.25" style="159" customWidth="1"/>
    <col min="2" max="2" width="7.375" style="159" customWidth="1"/>
    <col min="3" max="3" width="6.125" style="159" customWidth="1"/>
    <col min="4" max="4" width="6.875" style="159" customWidth="1"/>
    <col min="5" max="5" width="8.25" style="159" customWidth="1"/>
    <col min="6" max="6" width="9.875" style="159" customWidth="1"/>
    <col min="7" max="7" width="7.625" style="159" customWidth="1"/>
    <col min="8" max="8" width="10.75" style="159" customWidth="1"/>
    <col min="9" max="9" width="9" style="160" customWidth="1"/>
    <col min="10" max="10" width="9.5" style="159" customWidth="1"/>
    <col min="11" max="11" width="8.625" style="159" customWidth="1"/>
    <col min="12" max="12" width="8.875" style="159" customWidth="1"/>
    <col min="13" max="13" width="9.375" style="159" customWidth="1"/>
    <col min="14" max="17" width="9.5" style="159" customWidth="1"/>
    <col min="18" max="20" width="9.125" style="159" customWidth="1"/>
    <col min="21" max="21" width="8.125" style="159" customWidth="1"/>
    <col min="22" max="22" width="9.5" style="159" customWidth="1"/>
    <col min="23" max="23" width="8.75" style="159" customWidth="1"/>
    <col min="24" max="25" width="9.125" style="159" customWidth="1"/>
    <col min="26" max="26" width="9" style="159" customWidth="1"/>
    <col min="27" max="30" width="9.375" style="159" customWidth="1"/>
    <col min="31" max="31" width="10.625" style="159" customWidth="1"/>
    <col min="32" max="33" width="11.125" style="159" customWidth="1"/>
    <col min="34" max="34" width="9.25" style="159" customWidth="1"/>
    <col min="35" max="35" width="7.875" style="159" customWidth="1"/>
    <col min="36" max="36" width="9.625" style="159" customWidth="1"/>
    <col min="37" max="37" width="11.125" style="159" customWidth="1"/>
    <col min="38" max="38" width="18.25" style="159" customWidth="1"/>
    <col min="39" max="39" width="9.75" style="159" customWidth="1"/>
    <col min="40" max="16384" width="8.625" style="159"/>
  </cols>
  <sheetData>
    <row r="1" spans="1:35" s="135" customFormat="1" ht="14.25" customHeight="1" x14ac:dyDescent="0.25">
      <c r="D1" s="136"/>
      <c r="E1" s="136"/>
      <c r="F1" s="136"/>
      <c r="G1" s="136"/>
      <c r="H1" s="137" t="s">
        <v>239</v>
      </c>
      <c r="I1" s="136" t="s">
        <v>262</v>
      </c>
      <c r="J1" s="138" t="s">
        <v>263</v>
      </c>
      <c r="K1" s="136" t="s">
        <v>264</v>
      </c>
      <c r="L1" s="138" t="s">
        <v>265</v>
      </c>
      <c r="M1" s="136" t="s">
        <v>311</v>
      </c>
      <c r="N1" s="136" t="s">
        <v>266</v>
      </c>
      <c r="O1" s="136" t="s">
        <v>268</v>
      </c>
      <c r="P1" s="136" t="s">
        <v>312</v>
      </c>
      <c r="Q1" s="136" t="s">
        <v>267</v>
      </c>
      <c r="R1" s="136" t="s">
        <v>269</v>
      </c>
      <c r="S1" s="136" t="s">
        <v>318</v>
      </c>
      <c r="T1" s="136" t="s">
        <v>270</v>
      </c>
      <c r="U1" s="138" t="s">
        <v>279</v>
      </c>
      <c r="V1" s="136" t="s">
        <v>271</v>
      </c>
      <c r="W1" s="138" t="s">
        <v>272</v>
      </c>
      <c r="X1" s="136" t="s">
        <v>273</v>
      </c>
      <c r="Y1" s="138" t="s">
        <v>274</v>
      </c>
      <c r="Z1" s="136" t="s">
        <v>313</v>
      </c>
      <c r="AA1" s="136" t="s">
        <v>275</v>
      </c>
      <c r="AB1" s="136" t="s">
        <v>276</v>
      </c>
      <c r="AC1" s="136" t="s">
        <v>314</v>
      </c>
      <c r="AD1" s="136" t="s">
        <v>277</v>
      </c>
      <c r="AE1" s="136" t="s">
        <v>278</v>
      </c>
      <c r="AF1" s="136" t="s">
        <v>319</v>
      </c>
      <c r="AG1" s="136" t="s">
        <v>280</v>
      </c>
      <c r="AH1" s="138" t="s">
        <v>315</v>
      </c>
    </row>
    <row r="2" spans="1:35" s="156" customFormat="1" ht="125.1" customHeight="1" x14ac:dyDescent="0.25">
      <c r="A2" s="139" t="s">
        <v>340</v>
      </c>
      <c r="B2" s="140" t="s">
        <v>18</v>
      </c>
      <c r="C2" s="140" t="s">
        <v>80</v>
      </c>
      <c r="D2" s="140" t="s">
        <v>79</v>
      </c>
      <c r="E2" s="140" t="s">
        <v>81</v>
      </c>
      <c r="F2" s="140" t="s">
        <v>83</v>
      </c>
      <c r="G2" s="140" t="s">
        <v>82</v>
      </c>
      <c r="H2" s="140" t="s">
        <v>84</v>
      </c>
      <c r="I2" s="141" t="s">
        <v>240</v>
      </c>
      <c r="J2" s="141" t="s">
        <v>241</v>
      </c>
      <c r="K2" s="141" t="s">
        <v>242</v>
      </c>
      <c r="L2" s="142" t="s">
        <v>243</v>
      </c>
      <c r="M2" s="142" t="s">
        <v>244</v>
      </c>
      <c r="N2" s="142" t="s">
        <v>245</v>
      </c>
      <c r="O2" s="143" t="s">
        <v>256</v>
      </c>
      <c r="P2" s="143" t="s">
        <v>257</v>
      </c>
      <c r="Q2" s="143" t="s">
        <v>258</v>
      </c>
      <c r="R2" s="144" t="s">
        <v>246</v>
      </c>
      <c r="S2" s="145" t="s">
        <v>247</v>
      </c>
      <c r="T2" s="146" t="s">
        <v>316</v>
      </c>
      <c r="U2" s="147" t="s">
        <v>1</v>
      </c>
      <c r="V2" s="148" t="s">
        <v>248</v>
      </c>
      <c r="W2" s="148" t="s">
        <v>249</v>
      </c>
      <c r="X2" s="148" t="s">
        <v>250</v>
      </c>
      <c r="Y2" s="149" t="s">
        <v>251</v>
      </c>
      <c r="Z2" s="150" t="s">
        <v>252</v>
      </c>
      <c r="AA2" s="150" t="s">
        <v>253</v>
      </c>
      <c r="AB2" s="151" t="s">
        <v>259</v>
      </c>
      <c r="AC2" s="151" t="s">
        <v>260</v>
      </c>
      <c r="AD2" s="151" t="s">
        <v>261</v>
      </c>
      <c r="AE2" s="152" t="s">
        <v>254</v>
      </c>
      <c r="AF2" s="153" t="s">
        <v>255</v>
      </c>
      <c r="AG2" s="154" t="s">
        <v>317</v>
      </c>
      <c r="AH2" s="147" t="s">
        <v>88</v>
      </c>
      <c r="AI2" s="155"/>
    </row>
    <row r="3" spans="1:35" ht="17.100000000000001" customHeight="1" x14ac:dyDescent="0.25">
      <c r="A3" s="157"/>
      <c r="B3" s="158"/>
      <c r="C3" s="158"/>
      <c r="D3" s="158"/>
      <c r="E3" s="158"/>
      <c r="F3" s="158"/>
      <c r="G3" s="158"/>
      <c r="H3" s="158"/>
      <c r="I3" s="161" t="str">
        <f>IFERROR(IF(VLOOKUP(A3,'BOY to MOY-Math'!$P$2:$U$400,6,FALSE)="","",VLOOKUP(A3,'BOY to MOY-Math'!$P$2:$U$400,6,FALSE)),"")</f>
        <v/>
      </c>
      <c r="J3" s="162" t="str">
        <f>IFERROR(IF(VLOOKUP(A3,'BOY to MOY-Math'!$P$2:$AA$400,12,FALSE)="","",VLOOKUP(A3,'BOY to MOY-Math'!$P$2:$AA$400,12,FALSE)),"")</f>
        <v/>
      </c>
      <c r="K3" s="161" t="str">
        <f>IFERROR(IF(VLOOKUP(A3,'BOY to EOY-Math'!$P$2:$AA$400,12,FALSE)="","",VLOOKUP(A3,'BOY to EOY-Math'!$P$2:$AA$400,12,FALSE)),"")</f>
        <v/>
      </c>
      <c r="L3" s="163" t="str">
        <f>IFERROR(IF(VLOOKUP(A3,'BOY to MOY-Math'!$P$2:$AI$400,20,FALSE)="","",VLOOKUP(A3,'BOY to MOY-Math'!$P$2:$AI$400,20,FALSE)),"")</f>
        <v/>
      </c>
      <c r="M3" s="161" t="str">
        <f>IFERROR(IF(VLOOKUP(A3, 'MOY to EOY-Math'!$P$2:$AI$400,20,FALSE)="","",VLOOKUP(A3,'MOY to EOY-Math'!$P$2:$AI$400,20,FALSE)),"")</f>
        <v/>
      </c>
      <c r="N3" s="161" t="str">
        <f>IFERROR(IF(VLOOKUP(A3,'BOY to EOY-Math'!$P$2:$AI$400,20,FALSE)="","",VLOOKUP(A3,'BOY to EOY-Math'!$P$2:$AI$400,20,FALSE)),"")</f>
        <v/>
      </c>
      <c r="O3" s="161" t="str">
        <f>IFERROR(IF(VLOOKUP(A3,'BOY to MOY-Math'!$P$2:$AK$400,22,FALSE)="","",VLOOKUP(A3,'BOY to MOY-Math'!$P$2:$AK$400,22,FALSE)),"")</f>
        <v/>
      </c>
      <c r="P3" s="161" t="str">
        <f>IFERROR(IF(VLOOKUP(A3, 'MOY to EOY-Math'!$P$2:$AK$400,22,FALSE)="","",VLOOKUP(A3,'MOY to EOY-Math'!$P$2:$AK$400,22,FALSE)),"")</f>
        <v/>
      </c>
      <c r="Q3" s="161" t="str">
        <f>IFERROR(IF(VLOOKUP(A3,'BOY to EOY-Math'!$P$2:$AK$400,22,FALSE)="","",VLOOKUP(A3,'BOY to EOY-Math'!$P$2:$AK$400,22,FALSE)),"")</f>
        <v/>
      </c>
      <c r="R3" s="161" t="str" cm="1">
        <f t="array" ref="R3">_xlfn.IFS(AND(NOT(ISNUMBER(I3)),NOT(ISNUMBER(J3)),NOT(ISNUMBER(K3))),"",OR(AND(I3&lt;&gt;"",I3&gt;=40),AND(J3&lt;&gt;"",J3&gt;=40),AND(K3&lt;&gt;"",K3&gt;=40)),"Y",OR(I3&lt;40,J3&lt;40,K3&lt;40),"N")</f>
        <v/>
      </c>
      <c r="S3" s="161" t="str" cm="1">
        <f t="array" ref="S3">_xlfn.IFS(OR(L3="Yes",M3="Yes",N3="Yes"),"Y",OR(L3="No",M3="No",N3="No"),"N",AND(L3="",M3="",N3=""),"")</f>
        <v/>
      </c>
      <c r="T3" s="161" t="str" cm="1">
        <f t="array" ref="T3">_xlfn.IFS(AND(NOT(ISNUMBER(O3)),NOT(ISNUMBER(P3)),NOT(ISNUMBER(Q3))),"",OR(AND(O3&lt;&gt;"",O3&gt;=40),AND(P3&lt;&gt;"",P3&gt;=40),AND(Q3&lt;&gt;"",Q3&gt;=40)),"Y",OR(O3&lt;40,P3&lt;40,Q3&lt;40),"N")</f>
        <v/>
      </c>
      <c r="U3" s="162" t="str" cm="1">
        <f t="array" ref="U3">_xlfn.IFS(OR(R3="Y",S3="Y",T3="Y"),"Y",OR(R3="N",S3="N",T3="N"),"N",OR(R3="",S3="",T3=""),"")</f>
        <v/>
      </c>
      <c r="V3" s="161" t="str">
        <f>IFERROR(IF(VLOOKUP(A3,'BOY to MOY-Reading'!$P$2:$U$400,6,FALSE)="","",VLOOKUP(A3,'BOY to MOY-Reading'!$P$2:$U$400,6,FALSE)),"")</f>
        <v/>
      </c>
      <c r="W3" s="162" t="str">
        <f>IFERROR(IF(VLOOKUP(A3,'BOY to MOY-Reading'!$P$2:$AA$400,12,FALSE)="","",VLOOKUP(A3,'BOY to MOY-Reading'!$P$2:$AA$400,12,FALSE)),"")</f>
        <v/>
      </c>
      <c r="X3" s="161" t="str">
        <f>IFERROR(IF(VLOOKUP(A3,'BOY to EOY-Reading'!$P$2:$AA$400,12,FALSE)="","",VLOOKUP(A3,'BOY to EOY-Reading'!$P$2:$AA$400,12,FALSE)),"")</f>
        <v/>
      </c>
      <c r="Y3" s="163" t="str">
        <f>IFERROR(IF(VLOOKUP(A3,'BOY to MOY-Reading'!$P$2:$AI$400,20,FALSE)="","",VLOOKUP(A3,'BOY to MOY-Reading'!$P$2:$AI$400,20,FALSE)),"")</f>
        <v/>
      </c>
      <c r="Z3" s="161" t="str">
        <f>IFERROR(IF(VLOOKUP(A3, 'MOY to EOY-Reading'!$P$2:$AI$400,20,FALSE)="","",VLOOKUP(A3,'MOY to EOY-Reading'!$P$2:$AI$400,20,FALSE)),"")</f>
        <v/>
      </c>
      <c r="AA3" s="161" t="str">
        <f>IFERROR(IF(VLOOKUP(A3,'BOY to EOY-Reading'!$P$2:$AI$400,20,FALSE)="","",VLOOKUP(A3,'BOY to EOY-Reading'!$P$2:$AI$400,20,FALSE)),"")</f>
        <v/>
      </c>
      <c r="AB3" s="161" t="str">
        <f>IFERROR(IF(VLOOKUP(A3,'BOY to MOY-Reading'!$P$2:$AK$400,22,FALSE)="","",VLOOKUP(A3,'BOY to MOY-Reading'!$P$2:$AK$400,22,FALSE)),"")</f>
        <v/>
      </c>
      <c r="AC3" s="161" t="str">
        <f>IFERROR(IF(VLOOKUP(A3, 'MOY to EOY-Reading'!$P$2:$AK$400,22,FALSE)="","",VLOOKUP(A3,'MOY to EOY-Reading'!$P$2:$AK$400,22,FALSE)),"")</f>
        <v/>
      </c>
      <c r="AD3" s="161" t="str">
        <f>IFERROR(IF(VLOOKUP(A3,'BOY to EOY-Reading'!$P$2:$AK$400,22,FALSE)="","",VLOOKUP(A3,'BOY to EOY-Reading'!$P$2:$AK$400,22,FALSE)),"")</f>
        <v/>
      </c>
      <c r="AE3" s="161" t="str" cm="1">
        <f t="array" ref="AE3">_xlfn.IFS(AND(NOT(ISNUMBER(V3)),NOT(ISNUMBER(W3)),NOT(ISNUMBER(X3))),"",OR(AND(V3&lt;&gt;"",V3&gt;=40),AND(W3&lt;&gt;"",W3&gt;=40),AND(X3&lt;&gt;"",X3&gt;=40)),"Y",OR(V3&lt;40,W3&lt;40,X3&lt;40),"N")</f>
        <v/>
      </c>
      <c r="AF3" s="161" t="str" cm="1">
        <f t="array" ref="AF3">_xlfn.IFS(OR(Y3="Yes",Z3="Yes",AA3="Yes"),"Y",OR(Y3="No",Z3="No",AA3="No"),"N",AND(Y3="",Z3="",AA3=""),"")</f>
        <v/>
      </c>
      <c r="AG3" s="161" t="str" cm="1">
        <f t="array" ref="AG3">_xlfn.IFS(AND(NOT(ISNUMBER(AB3)),NOT(ISNUMBER(AC3)),NOT(ISNUMBER(AD3))),"",OR(AND(AB3&lt;&gt;"",AB3&gt;=40),AND(AC3&lt;&gt;"",AC3&gt;=40),AND(AD3&lt;&gt;"",AD3&gt;=40)),"Y",OR(AB3&lt;40,AC3&lt;40,AD3&lt;40),"N")</f>
        <v/>
      </c>
      <c r="AH3" s="162" t="str" cm="1">
        <f t="array" ref="AH3">_xlfn.IFS(OR(AE3="Y",AF3="Y",AG3="Y"),"Y",OR(AE3="N",AF3="N",AG3="N"),"N",OR(AE3="",AF3="",AG3=""),"")</f>
        <v/>
      </c>
    </row>
    <row r="4" spans="1:35" x14ac:dyDescent="0.25">
      <c r="A4" s="157"/>
      <c r="B4" s="158"/>
      <c r="C4" s="158"/>
      <c r="D4" s="158"/>
      <c r="E4" s="158"/>
      <c r="F4" s="158"/>
      <c r="G4" s="158"/>
      <c r="H4" s="158"/>
      <c r="I4" s="161" t="str">
        <f>IFERROR(IF(VLOOKUP(A4,'BOY to MOY-Math'!$P$2:$U$400,6,FALSE)="","",VLOOKUP(A4,'BOY to MOY-Math'!$P$2:$U$400,6,FALSE)),"")</f>
        <v/>
      </c>
      <c r="J4" s="162" t="str">
        <f>IFERROR(IF(VLOOKUP(A4,'BOY to MOY-Math'!$P$2:$AA$400,12,FALSE)="","",VLOOKUP(A4,'BOY to MOY-Math'!$P$2:$AA$400,12,FALSE)),"")</f>
        <v/>
      </c>
      <c r="K4" s="161" t="str">
        <f>IFERROR(IF(VLOOKUP(A4,'BOY to EOY-Math'!$P$2:$AA$400,12,FALSE)="","",VLOOKUP(A4,'BOY to EOY-Math'!$P$2:$AA$400,12,FALSE)),"")</f>
        <v/>
      </c>
      <c r="L4" s="163" t="str">
        <f>IFERROR(IF(VLOOKUP(A4,'BOY to MOY-Math'!$P$2:$AI$400,20,FALSE)="","",VLOOKUP(A4,'BOY to MOY-Math'!$P$2:$AI$400,20,FALSE)),"")</f>
        <v/>
      </c>
      <c r="M4" s="161" t="str">
        <f>IFERROR(IF(VLOOKUP(A4, 'MOY to EOY-Math'!$P$2:$AI$400,20,FALSE)="","",VLOOKUP(A4,'MOY to EOY-Math'!$P$2:$AI$400,20,FALSE)),"")</f>
        <v/>
      </c>
      <c r="N4" s="161" t="str">
        <f>IFERROR(IF(VLOOKUP(A4,'BOY to EOY-Math'!$P$2:$AI$400,20,FALSE)="","",VLOOKUP(A4,'BOY to EOY-Math'!$P$2:$AI$400,20,FALSE)),"")</f>
        <v/>
      </c>
      <c r="O4" s="161" t="str">
        <f>IFERROR(IF(VLOOKUP(A4,'BOY to MOY-Math'!$P$2:$AK$400,22,FALSE)="","",VLOOKUP(A4,'BOY to MOY-Math'!$P$2:$AK$400,22,FALSE)),"")</f>
        <v/>
      </c>
      <c r="P4" s="161" t="str">
        <f>IFERROR(IF(VLOOKUP(A4, 'MOY to EOY-Math'!$P$2:$AK$400,22,FALSE)="","",VLOOKUP(A4,'MOY to EOY-Math'!$P$2:$AK$400,22,FALSE)),"")</f>
        <v/>
      </c>
      <c r="Q4" s="161" t="str">
        <f>IFERROR(IF(VLOOKUP(A4,'BOY to EOY-Math'!$P$2:$AK$400,22,FALSE)="","",VLOOKUP(A4,'BOY to EOY-Math'!$P$2:$AK$400,22,FALSE)),"")</f>
        <v/>
      </c>
      <c r="R4" s="161" t="str" cm="1">
        <f t="array" ref="R4">_xlfn.IFS(AND(NOT(ISNUMBER(I4)),NOT(ISNUMBER(J4)),NOT(ISNUMBER(K4))),"",OR(AND(I4&lt;&gt;"",I4&gt;=40),AND(J4&lt;&gt;"",J4&gt;=40),AND(K4&lt;&gt;"",K4&gt;=40)),"Y",OR(I4&lt;40,J4&lt;40,K4&lt;40),"N")</f>
        <v/>
      </c>
      <c r="S4" s="161" t="str" cm="1">
        <f t="array" ref="S4">_xlfn.IFS(OR(L4="Yes",M4="Yes",N4="Yes"),"Y",OR(L4="No",M4="No",N4="No"),"N",AND(L4="",M4="",N4=""),"")</f>
        <v/>
      </c>
      <c r="T4" s="161" t="str" cm="1">
        <f t="array" ref="T4">_xlfn.IFS(AND(NOT(ISNUMBER(O4)),NOT(ISNUMBER(P4)),NOT(ISNUMBER(Q4))),"",OR(AND(O4&lt;&gt;"",O4&gt;=40),AND(P4&lt;&gt;"",P4&gt;=40),AND(Q4&lt;&gt;"",Q4&gt;=40)),"Y",OR(O4&lt;40,P4&lt;40,Q4&lt;40),"N")</f>
        <v/>
      </c>
      <c r="U4" s="162" t="str" cm="1">
        <f t="array" ref="U4">_xlfn.IFS(OR(R4="Y",S4="Y",T4="Y"),"Y",OR(R4="N",S4="N",T4="N"),"N",OR(R4="",S4="",T4=""),"")</f>
        <v/>
      </c>
      <c r="V4" s="161" t="str">
        <f>IFERROR(IF(VLOOKUP(A4,'BOY to MOY-Reading'!$P$2:$U$400,6,FALSE)="","",VLOOKUP(A4,'BOY to MOY-Reading'!$P$2:$U$400,6,FALSE)),"")</f>
        <v/>
      </c>
      <c r="W4" s="162" t="str">
        <f>IFERROR(IF(VLOOKUP(A4,'BOY to MOY-Reading'!$P$2:$AA$400,12,FALSE)="","",VLOOKUP(A4,'BOY to MOY-Reading'!$P$2:$AA$400,12,FALSE)),"")</f>
        <v/>
      </c>
      <c r="X4" s="161" t="str">
        <f>IFERROR(IF(VLOOKUP(A4,'BOY to EOY-Reading'!$P$2:$AA$400,12,FALSE)="","",VLOOKUP(A4,'BOY to EOY-Reading'!$P$2:$AA$400,12,FALSE)),"")</f>
        <v/>
      </c>
      <c r="Y4" s="163" t="str">
        <f>IFERROR(IF(VLOOKUP(A4,'BOY to MOY-Reading'!$P$2:$AI$400,20,FALSE)="","",VLOOKUP(A4,'BOY to MOY-Reading'!$P$2:$AI$400,20,FALSE)),"")</f>
        <v/>
      </c>
      <c r="Z4" s="161" t="str">
        <f>IFERROR(IF(VLOOKUP(A4, 'MOY to EOY-Reading'!$P$2:$AI$400,20,FALSE)="","",VLOOKUP(A4,'MOY to EOY-Reading'!$P$2:$AI$400,20,FALSE)),"")</f>
        <v/>
      </c>
      <c r="AA4" s="161" t="str">
        <f>IFERROR(IF(VLOOKUP(A4,'BOY to EOY-Reading'!$P$2:$AI$400,20,FALSE)="","",VLOOKUP(A4,'BOY to EOY-Reading'!$P$2:$AI$400,20,FALSE)),"")</f>
        <v/>
      </c>
      <c r="AB4" s="161" t="str">
        <f>IFERROR(IF(VLOOKUP(A4,'BOY to MOY-Reading'!$P$2:$AK$400,22,FALSE)="","",VLOOKUP(A4,'BOY to MOY-Reading'!$P$2:$AK$400,22,FALSE)),"")</f>
        <v/>
      </c>
      <c r="AC4" s="161" t="str">
        <f>IFERROR(IF(VLOOKUP(A4, 'MOY to EOY-Reading'!$P$2:$AK$400,22,FALSE)="","",VLOOKUP(A4,'MOY to EOY-Reading'!$P$2:$AK$400,22,FALSE)),"")</f>
        <v/>
      </c>
      <c r="AD4" s="161" t="str">
        <f>IFERROR(IF(VLOOKUP(A4,'BOY to EOY-Reading'!$P$2:$AK$400,22,FALSE)="","",VLOOKUP(A4,'BOY to EOY-Reading'!$P$2:$AK$400,22,FALSE)),"")</f>
        <v/>
      </c>
      <c r="AE4" s="161" t="str" cm="1">
        <f t="array" ref="AE4">_xlfn.IFS(AND(NOT(ISNUMBER(V4)),NOT(ISNUMBER(W4)),NOT(ISNUMBER(X4))),"",OR(AND(V4&lt;&gt;"",V4&gt;=40),AND(W4&lt;&gt;"",W4&gt;=40),AND(X4&lt;&gt;"",X4&gt;=40)),"Y",OR(V4&lt;40,W4&lt;40,X4&lt;40),"N")</f>
        <v/>
      </c>
      <c r="AF4" s="161" t="str" cm="1">
        <f t="array" ref="AF4">_xlfn.IFS(OR(Y4="Yes",Z4="Yes",AA4="Yes"),"Y",OR(Y4="No",Z4="No",AA4="No"),"N",AND(Y4="",Z4="",AA4=""),"")</f>
        <v/>
      </c>
      <c r="AG4" s="161" t="str" cm="1">
        <f t="array" ref="AG4">_xlfn.IFS(AND(NOT(ISNUMBER(AB4)),NOT(ISNUMBER(AC4)),NOT(ISNUMBER(AD4))),"",OR(AND(AB4&lt;&gt;"",AB4&gt;=40),AND(AC4&lt;&gt;"",AC4&gt;=40),AND(AD4&lt;&gt;"",AD4&gt;=40)),"Y",OR(AB4&lt;40,AC4&lt;40,AD4&lt;40),"N")</f>
        <v/>
      </c>
      <c r="AH4" s="162" t="str" cm="1">
        <f t="array" ref="AH4">_xlfn.IFS(OR(AE4="Y",AF4="Y",AG4="Y"),"Y",OR(AE4="N",AF4="N",AG4="N"),"N",OR(AE4="",AF4="",AG4=""),"")</f>
        <v/>
      </c>
    </row>
    <row r="5" spans="1:35" x14ac:dyDescent="0.25">
      <c r="A5" s="157"/>
      <c r="B5" s="158"/>
      <c r="C5" s="158"/>
      <c r="D5" s="158"/>
      <c r="E5" s="158"/>
      <c r="F5" s="158"/>
      <c r="G5" s="158"/>
      <c r="H5" s="158"/>
      <c r="I5" s="161" t="str">
        <f>IFERROR(IF(VLOOKUP(A5,'BOY to MOY-Math'!$P$2:$U$400,6,FALSE)="","",VLOOKUP(A5,'BOY to MOY-Math'!$P$2:$U$400,6,FALSE)),"")</f>
        <v/>
      </c>
      <c r="J5" s="162" t="str">
        <f>IFERROR(IF(VLOOKUP(A5,'BOY to MOY-Math'!$P$2:$AA$400,12,FALSE)="","",VLOOKUP(A5,'BOY to MOY-Math'!$P$2:$AA$400,12,FALSE)),"")</f>
        <v/>
      </c>
      <c r="K5" s="161" t="str">
        <f>IFERROR(IF(VLOOKUP(A5,'BOY to EOY-Math'!$P$2:$AA$400,12,FALSE)="","",VLOOKUP(A5,'BOY to EOY-Math'!$P$2:$AA$400,12,FALSE)),"")</f>
        <v/>
      </c>
      <c r="L5" s="163" t="str">
        <f>IFERROR(IF(VLOOKUP(A5,'BOY to MOY-Math'!$P$2:$AI$400,20,FALSE)="","",VLOOKUP(A5,'BOY to MOY-Math'!$P$2:$AI$400,20,FALSE)),"")</f>
        <v/>
      </c>
      <c r="M5" s="161" t="str">
        <f>IFERROR(IF(VLOOKUP(A5, 'MOY to EOY-Math'!$P$2:$AI$400,20,FALSE)="","",VLOOKUP(A5,'MOY to EOY-Math'!$P$2:$AI$400,20,FALSE)),"")</f>
        <v/>
      </c>
      <c r="N5" s="161" t="str">
        <f>IFERROR(IF(VLOOKUP(A5,'BOY to EOY-Math'!$P$2:$AI$400,20,FALSE)="","",VLOOKUP(A5,'BOY to EOY-Math'!$P$2:$AI$400,20,FALSE)),"")</f>
        <v/>
      </c>
      <c r="O5" s="161" t="str">
        <f>IFERROR(IF(VLOOKUP(A5,'BOY to MOY-Math'!$P$2:$AK$400,22,FALSE)="","",VLOOKUP(A5,'BOY to MOY-Math'!$P$2:$AK$400,22,FALSE)),"")</f>
        <v/>
      </c>
      <c r="P5" s="161" t="str">
        <f>IFERROR(IF(VLOOKUP(A5, 'MOY to EOY-Math'!$P$2:$AK$400,22,FALSE)="","",VLOOKUP(A5,'MOY to EOY-Math'!$P$2:$AK$400,22,FALSE)),"")</f>
        <v/>
      </c>
      <c r="Q5" s="161" t="str">
        <f>IFERROR(IF(VLOOKUP(A5,'BOY to EOY-Math'!$P$2:$AK$400,22,FALSE)="","",VLOOKUP(A5,'BOY to EOY-Math'!$P$2:$AK$400,22,FALSE)),"")</f>
        <v/>
      </c>
      <c r="R5" s="161" t="str" cm="1">
        <f t="array" ref="R5">_xlfn.IFS(AND(NOT(ISNUMBER(I5)),NOT(ISNUMBER(J5)),NOT(ISNUMBER(K5))),"",OR(AND(I5&lt;&gt;"",I5&gt;=40),AND(J5&lt;&gt;"",J5&gt;=40),AND(K5&lt;&gt;"",K5&gt;=40)),"Y",OR(I5&lt;40,J5&lt;40,K5&lt;40),"N")</f>
        <v/>
      </c>
      <c r="S5" s="161" t="str" cm="1">
        <f t="array" ref="S5">_xlfn.IFS(OR(L5="Yes",M5="Yes",N5="Yes"),"Y",OR(L5="No",M5="No",N5="No"),"N",AND(L5="",M5="",N5=""),"")</f>
        <v/>
      </c>
      <c r="T5" s="161" t="str" cm="1">
        <f t="array" ref="T5">_xlfn.IFS(AND(NOT(ISNUMBER(O5)),NOT(ISNUMBER(P5)),NOT(ISNUMBER(Q5))),"",OR(AND(O5&lt;&gt;"",O5&gt;=40),AND(P5&lt;&gt;"",P5&gt;=40),AND(Q5&lt;&gt;"",Q5&gt;=40)),"Y",OR(O5&lt;40,P5&lt;40,Q5&lt;40),"N")</f>
        <v/>
      </c>
      <c r="U5" s="162" t="str" cm="1">
        <f t="array" ref="U5">_xlfn.IFS(OR(R5="Y",S5="Y",T5="Y"),"Y",OR(R5="N",S5="N",T5="N"),"N",OR(R5="",S5="",T5=""),"")</f>
        <v/>
      </c>
      <c r="V5" s="161" t="str">
        <f>IFERROR(IF(VLOOKUP(A5,'BOY to MOY-Reading'!$P$2:$U$400,6,FALSE)="","",VLOOKUP(A5,'BOY to MOY-Reading'!$P$2:$U$400,6,FALSE)),"")</f>
        <v/>
      </c>
      <c r="W5" s="162" t="str">
        <f>IFERROR(IF(VLOOKUP(A5,'BOY to MOY-Reading'!$P$2:$AA$400,12,FALSE)="","",VLOOKUP(A5,'BOY to MOY-Reading'!$P$2:$AA$400,12,FALSE)),"")</f>
        <v/>
      </c>
      <c r="X5" s="161" t="str">
        <f>IFERROR(IF(VLOOKUP(A5,'BOY to EOY-Reading'!$P$2:$AA$400,12,FALSE)="","",VLOOKUP(A5,'BOY to EOY-Reading'!$P$2:$AA$400,12,FALSE)),"")</f>
        <v/>
      </c>
      <c r="Y5" s="163" t="str">
        <f>IFERROR(IF(VLOOKUP(A5,'BOY to MOY-Reading'!$P$2:$AI$400,20,FALSE)="","",VLOOKUP(A5,'BOY to MOY-Reading'!$P$2:$AI$400,20,FALSE)),"")</f>
        <v/>
      </c>
      <c r="Z5" s="161" t="str">
        <f>IFERROR(IF(VLOOKUP(A5, 'MOY to EOY-Reading'!$P$2:$AI$400,20,FALSE)="","",VLOOKUP(A5,'MOY to EOY-Reading'!$P$2:$AI$400,20,FALSE)),"")</f>
        <v/>
      </c>
      <c r="AA5" s="161" t="str">
        <f>IFERROR(IF(VLOOKUP(A5,'BOY to EOY-Reading'!$P$2:$AI$400,20,FALSE)="","",VLOOKUP(A5,'BOY to EOY-Reading'!$P$2:$AI$400,20,FALSE)),"")</f>
        <v/>
      </c>
      <c r="AB5" s="161" t="str">
        <f>IFERROR(IF(VLOOKUP(A5,'BOY to MOY-Reading'!$P$2:$AK$400,22,FALSE)="","",VLOOKUP(A5,'BOY to MOY-Reading'!$P$2:$AK$400,22,FALSE)),"")</f>
        <v/>
      </c>
      <c r="AC5" s="161" t="str">
        <f>IFERROR(IF(VLOOKUP(A5, 'MOY to EOY-Reading'!$P$2:$AK$400,22,FALSE)="","",VLOOKUP(A5,'MOY to EOY-Reading'!$P$2:$AK$400,22,FALSE)),"")</f>
        <v/>
      </c>
      <c r="AD5" s="161" t="str">
        <f>IFERROR(IF(VLOOKUP(A5,'BOY to EOY-Reading'!$P$2:$AK$400,22,FALSE)="","",VLOOKUP(A5,'BOY to EOY-Reading'!$P$2:$AK$400,22,FALSE)),"")</f>
        <v/>
      </c>
      <c r="AE5" s="161" t="str" cm="1">
        <f t="array" ref="AE5">_xlfn.IFS(AND(NOT(ISNUMBER(V5)),NOT(ISNUMBER(W5)),NOT(ISNUMBER(X5))),"",OR(AND(V5&lt;&gt;"",V5&gt;=40),AND(W5&lt;&gt;"",W5&gt;=40),AND(X5&lt;&gt;"",X5&gt;=40)),"Y",OR(V5&lt;40,W5&lt;40,X5&lt;40),"N")</f>
        <v/>
      </c>
      <c r="AF5" s="161" t="str" cm="1">
        <f t="array" ref="AF5">_xlfn.IFS(OR(Y5="Yes",Z5="Yes",AA5="Yes"),"Y",OR(Y5="No",Z5="No",AA5="No"),"N",AND(Y5="",Z5="",AA5=""),"")</f>
        <v/>
      </c>
      <c r="AG5" s="161" t="str" cm="1">
        <f t="array" ref="AG5">_xlfn.IFS(AND(NOT(ISNUMBER(AB5)),NOT(ISNUMBER(AC5)),NOT(ISNUMBER(AD5))),"",OR(AND(AB5&lt;&gt;"",AB5&gt;=40),AND(AC5&lt;&gt;"",AC5&gt;=40),AND(AD5&lt;&gt;"",AD5&gt;=40)),"Y",OR(AB5&lt;40,AC5&lt;40,AD5&lt;40),"N")</f>
        <v/>
      </c>
      <c r="AH5" s="162" t="str" cm="1">
        <f t="array" ref="AH5">_xlfn.IFS(OR(AE5="Y",AF5="Y",AG5="Y"),"Y",OR(AE5="N",AF5="N",AG5="N"),"N",OR(AE5="",AF5="",AG5=""),"")</f>
        <v/>
      </c>
    </row>
    <row r="6" spans="1:35" x14ac:dyDescent="0.25">
      <c r="A6" s="157"/>
      <c r="B6" s="158"/>
      <c r="C6" s="158"/>
      <c r="D6" s="158"/>
      <c r="E6" s="158"/>
      <c r="F6" s="158"/>
      <c r="G6" s="158"/>
      <c r="H6" s="158"/>
      <c r="I6" s="161" t="str">
        <f>IFERROR(IF(VLOOKUP(A6,'BOY to MOY-Math'!$P$2:$U$400,6,FALSE)="","",VLOOKUP(A6,'BOY to MOY-Math'!$P$2:$U$400,6,FALSE)),"")</f>
        <v/>
      </c>
      <c r="J6" s="162" t="str">
        <f>IFERROR(IF(VLOOKUP(A6,'BOY to MOY-Math'!$P$2:$AA$400,12,FALSE)="","",VLOOKUP(A6,'BOY to MOY-Math'!$P$2:$AA$400,12,FALSE)),"")</f>
        <v/>
      </c>
      <c r="K6" s="161" t="str">
        <f>IFERROR(IF(VLOOKUP(A6,'BOY to EOY-Math'!$P$2:$AA$400,12,FALSE)="","",VLOOKUP(A6,'BOY to EOY-Math'!$P$2:$AA$400,12,FALSE)),"")</f>
        <v/>
      </c>
      <c r="L6" s="163" t="str">
        <f>IFERROR(IF(VLOOKUP(A6,'BOY to MOY-Math'!$P$2:$AI$400,20,FALSE)="","",VLOOKUP(A6,'BOY to MOY-Math'!$P$2:$AI$400,20,FALSE)),"")</f>
        <v/>
      </c>
      <c r="M6" s="161" t="str">
        <f>IFERROR(IF(VLOOKUP(A6, 'MOY to EOY-Math'!$P$2:$AI$400,20,FALSE)="","",VLOOKUP(A6,'MOY to EOY-Math'!$P$2:$AI$400,20,FALSE)),"")</f>
        <v/>
      </c>
      <c r="N6" s="161" t="str">
        <f>IFERROR(IF(VLOOKUP(A6,'BOY to EOY-Math'!$P$2:$AI$400,20,FALSE)="","",VLOOKUP(A6,'BOY to EOY-Math'!$P$2:$AI$400,20,FALSE)),"")</f>
        <v/>
      </c>
      <c r="O6" s="161" t="str">
        <f>IFERROR(IF(VLOOKUP(A6,'BOY to MOY-Math'!$P$2:$AK$400,22,FALSE)="","",VLOOKUP(A6,'BOY to MOY-Math'!$P$2:$AK$400,22,FALSE)),"")</f>
        <v/>
      </c>
      <c r="P6" s="161" t="str">
        <f>IFERROR(IF(VLOOKUP(A6, 'MOY to EOY-Math'!$P$2:$AK$400,22,FALSE)="","",VLOOKUP(A6,'MOY to EOY-Math'!$P$2:$AK$400,22,FALSE)),"")</f>
        <v/>
      </c>
      <c r="Q6" s="161" t="str">
        <f>IFERROR(IF(VLOOKUP(A6,'BOY to EOY-Math'!$P$2:$AK$400,22,FALSE)="","",VLOOKUP(A6,'BOY to EOY-Math'!$P$2:$AK$400,22,FALSE)),"")</f>
        <v/>
      </c>
      <c r="R6" s="161" t="str" cm="1">
        <f t="array" ref="R6">_xlfn.IFS(AND(NOT(ISNUMBER(I6)),NOT(ISNUMBER(J6)),NOT(ISNUMBER(K6))),"",OR(AND(I6&lt;&gt;"",I6&gt;=40),AND(J6&lt;&gt;"",J6&gt;=40),AND(K6&lt;&gt;"",K6&gt;=40)),"Y",OR(I6&lt;40,J6&lt;40,K6&lt;40),"N")</f>
        <v/>
      </c>
      <c r="S6" s="161" t="str" cm="1">
        <f t="array" ref="S6">_xlfn.IFS(OR(L6="Yes",M6="Yes",N6="Yes"),"Y",OR(L6="No",M6="No",N6="No"),"N",AND(L6="",M6="",N6=""),"")</f>
        <v/>
      </c>
      <c r="T6" s="161" t="str" cm="1">
        <f t="array" ref="T6">_xlfn.IFS(AND(NOT(ISNUMBER(O6)),NOT(ISNUMBER(P6)),NOT(ISNUMBER(Q6))),"",OR(AND(O6&lt;&gt;"",O6&gt;=40),AND(P6&lt;&gt;"",P6&gt;=40),AND(Q6&lt;&gt;"",Q6&gt;=40)),"Y",OR(O6&lt;40,P6&lt;40,Q6&lt;40),"N")</f>
        <v/>
      </c>
      <c r="U6" s="162" t="str" cm="1">
        <f t="array" ref="U6">_xlfn.IFS(OR(R6="Y",S6="Y",T6="Y"),"Y",OR(R6="N",S6="N",T6="N"),"N",OR(R6="",S6="",T6=""),"")</f>
        <v/>
      </c>
      <c r="V6" s="161" t="str">
        <f>IFERROR(IF(VLOOKUP(A6,'BOY to MOY-Reading'!$P$2:$U$400,6,FALSE)="","",VLOOKUP(A6,'BOY to MOY-Reading'!$P$2:$U$400,6,FALSE)),"")</f>
        <v/>
      </c>
      <c r="W6" s="162" t="str">
        <f>IFERROR(IF(VLOOKUP(A6,'BOY to MOY-Reading'!$P$2:$AA$400,12,FALSE)="","",VLOOKUP(A6,'BOY to MOY-Reading'!$P$2:$AA$400,12,FALSE)),"")</f>
        <v/>
      </c>
      <c r="X6" s="161" t="str">
        <f>IFERROR(IF(VLOOKUP(A6,'BOY to EOY-Reading'!$P$2:$AA$400,12,FALSE)="","",VLOOKUP(A6,'BOY to EOY-Reading'!$P$2:$AA$400,12,FALSE)),"")</f>
        <v/>
      </c>
      <c r="Y6" s="163" t="str">
        <f>IFERROR(IF(VLOOKUP(A6,'BOY to MOY-Reading'!$P$2:$AI$400,20,FALSE)="","",VLOOKUP(A6,'BOY to MOY-Reading'!$P$2:$AI$400,20,FALSE)),"")</f>
        <v/>
      </c>
      <c r="Z6" s="161" t="str">
        <f>IFERROR(IF(VLOOKUP(A6, 'MOY to EOY-Reading'!$P$2:$AI$400,20,FALSE)="","",VLOOKUP(A6,'MOY to EOY-Reading'!$P$2:$AI$400,20,FALSE)),"")</f>
        <v/>
      </c>
      <c r="AA6" s="161" t="str">
        <f>IFERROR(IF(VLOOKUP(A6,'BOY to EOY-Reading'!$P$2:$AI$400,20,FALSE)="","",VLOOKUP(A6,'BOY to EOY-Reading'!$P$2:$AI$400,20,FALSE)),"")</f>
        <v/>
      </c>
      <c r="AB6" s="161" t="str">
        <f>IFERROR(IF(VLOOKUP(A6,'BOY to MOY-Reading'!$P$2:$AK$400,22,FALSE)="","",VLOOKUP(A6,'BOY to MOY-Reading'!$P$2:$AK$400,22,FALSE)),"")</f>
        <v/>
      </c>
      <c r="AC6" s="161" t="str">
        <f>IFERROR(IF(VLOOKUP(A6, 'MOY to EOY-Reading'!$P$2:$AK$400,22,FALSE)="","",VLOOKUP(A6,'MOY to EOY-Reading'!$P$2:$AK$400,22,FALSE)),"")</f>
        <v/>
      </c>
      <c r="AD6" s="161" t="str">
        <f>IFERROR(IF(VLOOKUP(A6,'BOY to EOY-Reading'!$P$2:$AK$400,22,FALSE)="","",VLOOKUP(A6,'BOY to EOY-Reading'!$P$2:$AK$400,22,FALSE)),"")</f>
        <v/>
      </c>
      <c r="AE6" s="161" t="str" cm="1">
        <f t="array" ref="AE6">_xlfn.IFS(AND(NOT(ISNUMBER(V6)),NOT(ISNUMBER(W6)),NOT(ISNUMBER(X6))),"",OR(AND(V6&lt;&gt;"",V6&gt;=40),AND(W6&lt;&gt;"",W6&gt;=40),AND(X6&lt;&gt;"",X6&gt;=40)),"Y",OR(V6&lt;40,W6&lt;40,X6&lt;40),"N")</f>
        <v/>
      </c>
      <c r="AF6" s="161" t="str" cm="1">
        <f t="array" ref="AF6">_xlfn.IFS(OR(Y6="Yes",Z6="Yes",AA6="Yes"),"Y",OR(Y6="No",Z6="No",AA6="No"),"N",AND(Y6="",Z6="",AA6=""),"")</f>
        <v/>
      </c>
      <c r="AG6" s="161" t="str" cm="1">
        <f t="array" ref="AG6">_xlfn.IFS(AND(NOT(ISNUMBER(AB6)),NOT(ISNUMBER(AC6)),NOT(ISNUMBER(AD6))),"",OR(AND(AB6&lt;&gt;"",AB6&gt;=40),AND(AC6&lt;&gt;"",AC6&gt;=40),AND(AD6&lt;&gt;"",AD6&gt;=40)),"Y",OR(AB6&lt;40,AC6&lt;40,AD6&lt;40),"N")</f>
        <v/>
      </c>
      <c r="AH6" s="162" t="str" cm="1">
        <f t="array" ref="AH6">_xlfn.IFS(OR(AE6="Y",AF6="Y",AG6="Y"),"Y",OR(AE6="N",AF6="N",AG6="N"),"N",OR(AE6="",AF6="",AG6=""),"")</f>
        <v/>
      </c>
    </row>
    <row r="7" spans="1:35" x14ac:dyDescent="0.25">
      <c r="A7" s="157"/>
      <c r="B7" s="158"/>
      <c r="C7" s="158"/>
      <c r="D7" s="158"/>
      <c r="E7" s="158"/>
      <c r="F7" s="158"/>
      <c r="G7" s="158"/>
      <c r="H7" s="158"/>
      <c r="I7" s="161" t="str">
        <f>IFERROR(IF(VLOOKUP(A7,'BOY to MOY-Math'!$P$2:$U$400,6,FALSE)="","",VLOOKUP(A7,'BOY to MOY-Math'!$P$2:$U$400,6,FALSE)),"")</f>
        <v/>
      </c>
      <c r="J7" s="162" t="str">
        <f>IFERROR(IF(VLOOKUP(A7,'BOY to MOY-Math'!$P$2:$AA$400,12,FALSE)="","",VLOOKUP(A7,'BOY to MOY-Math'!$P$2:$AA$400,12,FALSE)),"")</f>
        <v/>
      </c>
      <c r="K7" s="161" t="str">
        <f>IFERROR(IF(VLOOKUP(A7,'BOY to EOY-Math'!$P$2:$AA$400,12,FALSE)="","",VLOOKUP(A7,'BOY to EOY-Math'!$P$2:$AA$400,12,FALSE)),"")</f>
        <v/>
      </c>
      <c r="L7" s="163" t="str">
        <f>IFERROR(IF(VLOOKUP(A7,'BOY to MOY-Math'!$P$2:$AI$400,20,FALSE)="","",VLOOKUP(A7,'BOY to MOY-Math'!$P$2:$AI$400,20,FALSE)),"")</f>
        <v/>
      </c>
      <c r="M7" s="161" t="str">
        <f>IFERROR(IF(VLOOKUP(A7, 'MOY to EOY-Math'!$P$2:$AI$400,20,FALSE)="","",VLOOKUP(A7,'MOY to EOY-Math'!$P$2:$AI$400,20,FALSE)),"")</f>
        <v/>
      </c>
      <c r="N7" s="161" t="str">
        <f>IFERROR(IF(VLOOKUP(A7,'BOY to EOY-Math'!$P$2:$AI$400,20,FALSE)="","",VLOOKUP(A7,'BOY to EOY-Math'!$P$2:$AI$400,20,FALSE)),"")</f>
        <v/>
      </c>
      <c r="O7" s="161" t="str">
        <f>IFERROR(IF(VLOOKUP(A7,'BOY to MOY-Math'!$P$2:$AK$400,22,FALSE)="","",VLOOKUP(A7,'BOY to MOY-Math'!$P$2:$AK$400,22,FALSE)),"")</f>
        <v/>
      </c>
      <c r="P7" s="161" t="str">
        <f>IFERROR(IF(VLOOKUP(A7, 'MOY to EOY-Math'!$P$2:$AK$400,22,FALSE)="","",VLOOKUP(A7,'MOY to EOY-Math'!$P$2:$AK$400,22,FALSE)),"")</f>
        <v/>
      </c>
      <c r="Q7" s="161" t="str">
        <f>IFERROR(IF(VLOOKUP(A7,'BOY to EOY-Math'!$P$2:$AK$400,22,FALSE)="","",VLOOKUP(A7,'BOY to EOY-Math'!$P$2:$AK$400,22,FALSE)),"")</f>
        <v/>
      </c>
      <c r="R7" s="161" t="str" cm="1">
        <f t="array" ref="R7">_xlfn.IFS(AND(NOT(ISNUMBER(I7)),NOT(ISNUMBER(J7)),NOT(ISNUMBER(K7))),"",OR(AND(I7&lt;&gt;"",I7&gt;=40),AND(J7&lt;&gt;"",J7&gt;=40),AND(K7&lt;&gt;"",K7&gt;=40)),"Y",OR(I7&lt;40,J7&lt;40,K7&lt;40),"N")</f>
        <v/>
      </c>
      <c r="S7" s="161" t="str" cm="1">
        <f t="array" ref="S7">_xlfn.IFS(OR(L7="Yes",M7="Yes",N7="Yes"),"Y",OR(L7="No",M7="No",N7="No"),"N",AND(L7="",M7="",N7=""),"")</f>
        <v/>
      </c>
      <c r="T7" s="161" t="str" cm="1">
        <f t="array" ref="T7">_xlfn.IFS(AND(NOT(ISNUMBER(O7)),NOT(ISNUMBER(P7)),NOT(ISNUMBER(Q7))),"",OR(AND(O7&lt;&gt;"",O7&gt;=40),AND(P7&lt;&gt;"",P7&gt;=40),AND(Q7&lt;&gt;"",Q7&gt;=40)),"Y",OR(O7&lt;40,P7&lt;40,Q7&lt;40),"N")</f>
        <v/>
      </c>
      <c r="U7" s="162" t="str" cm="1">
        <f t="array" ref="U7">_xlfn.IFS(OR(R7="Y",S7="Y",T7="Y"),"Y",OR(R7="N",S7="N",T7="N"),"N",OR(R7="",S7="",T7=""),"")</f>
        <v/>
      </c>
      <c r="V7" s="161" t="str">
        <f>IFERROR(IF(VLOOKUP(A7,'BOY to MOY-Reading'!$P$2:$U$400,6,FALSE)="","",VLOOKUP(A7,'BOY to MOY-Reading'!$P$2:$U$400,6,FALSE)),"")</f>
        <v/>
      </c>
      <c r="W7" s="162" t="str">
        <f>IFERROR(IF(VLOOKUP(A7,'BOY to MOY-Reading'!$P$2:$AA$400,12,FALSE)="","",VLOOKUP(A7,'BOY to MOY-Reading'!$P$2:$AA$400,12,FALSE)),"")</f>
        <v/>
      </c>
      <c r="X7" s="161" t="str">
        <f>IFERROR(IF(VLOOKUP(A7,'BOY to EOY-Reading'!$P$2:$AA$400,12,FALSE)="","",VLOOKUP(A7,'BOY to EOY-Reading'!$P$2:$AA$400,12,FALSE)),"")</f>
        <v/>
      </c>
      <c r="Y7" s="163" t="str">
        <f>IFERROR(IF(VLOOKUP(A7,'BOY to MOY-Reading'!$P$2:$AI$400,20,FALSE)="","",VLOOKUP(A7,'BOY to MOY-Reading'!$P$2:$AI$400,20,FALSE)),"")</f>
        <v/>
      </c>
      <c r="Z7" s="161" t="str">
        <f>IFERROR(IF(VLOOKUP(A7, 'MOY to EOY-Reading'!$P$2:$AI$400,20,FALSE)="","",VLOOKUP(A7,'MOY to EOY-Reading'!$P$2:$AI$400,20,FALSE)),"")</f>
        <v/>
      </c>
      <c r="AA7" s="161" t="str">
        <f>IFERROR(IF(VLOOKUP(A7,'BOY to EOY-Reading'!$P$2:$AI$400,20,FALSE)="","",VLOOKUP(A7,'BOY to EOY-Reading'!$P$2:$AI$400,20,FALSE)),"")</f>
        <v/>
      </c>
      <c r="AB7" s="161" t="str">
        <f>IFERROR(IF(VLOOKUP(A7,'BOY to MOY-Reading'!$P$2:$AK$400,22,FALSE)="","",VLOOKUP(A7,'BOY to MOY-Reading'!$P$2:$AK$400,22,FALSE)),"")</f>
        <v/>
      </c>
      <c r="AC7" s="161" t="str">
        <f>IFERROR(IF(VLOOKUP(A7, 'MOY to EOY-Reading'!$P$2:$AK$400,22,FALSE)="","",VLOOKUP(A7,'MOY to EOY-Reading'!$P$2:$AK$400,22,FALSE)),"")</f>
        <v/>
      </c>
      <c r="AD7" s="161" t="str">
        <f>IFERROR(IF(VLOOKUP(A7,'BOY to EOY-Reading'!$P$2:$AK$400,22,FALSE)="","",VLOOKUP(A7,'BOY to EOY-Reading'!$P$2:$AK$400,22,FALSE)),"")</f>
        <v/>
      </c>
      <c r="AE7" s="161" t="str" cm="1">
        <f t="array" ref="AE7">_xlfn.IFS(AND(NOT(ISNUMBER(V7)),NOT(ISNUMBER(W7)),NOT(ISNUMBER(X7))),"",OR(AND(V7&lt;&gt;"",V7&gt;=40),AND(W7&lt;&gt;"",W7&gt;=40),AND(X7&lt;&gt;"",X7&gt;=40)),"Y",OR(V7&lt;40,W7&lt;40,X7&lt;40),"N")</f>
        <v/>
      </c>
      <c r="AF7" s="161" t="str" cm="1">
        <f t="array" ref="AF7">_xlfn.IFS(OR(Y7="Yes",Z7="Yes",AA7="Yes"),"Y",OR(Y7="No",Z7="No",AA7="No"),"N",AND(Y7="",Z7="",AA7=""),"")</f>
        <v/>
      </c>
      <c r="AG7" s="161" t="str" cm="1">
        <f t="array" ref="AG7">_xlfn.IFS(AND(NOT(ISNUMBER(AB7)),NOT(ISNUMBER(AC7)),NOT(ISNUMBER(AD7))),"",OR(AND(AB7&lt;&gt;"",AB7&gt;=40),AND(AC7&lt;&gt;"",AC7&gt;=40),AND(AD7&lt;&gt;"",AD7&gt;=40)),"Y",OR(AB7&lt;40,AC7&lt;40,AD7&lt;40),"N")</f>
        <v/>
      </c>
      <c r="AH7" s="162" t="str" cm="1">
        <f t="array" ref="AH7">_xlfn.IFS(OR(AE7="Y",AF7="Y",AG7="Y"),"Y",OR(AE7="N",AF7="N",AG7="N"),"N",OR(AE7="",AF7="",AG7=""),"")</f>
        <v/>
      </c>
    </row>
    <row r="8" spans="1:35" x14ac:dyDescent="0.25">
      <c r="A8" s="157"/>
      <c r="B8" s="158"/>
      <c r="C8" s="158"/>
      <c r="D8" s="158"/>
      <c r="E8" s="158"/>
      <c r="F8" s="158"/>
      <c r="G8" s="158"/>
      <c r="H8" s="158"/>
      <c r="I8" s="161" t="str">
        <f>IFERROR(IF(VLOOKUP(A8,'BOY to MOY-Math'!$P$2:$U$400,6,FALSE)="","",VLOOKUP(A8,'BOY to MOY-Math'!$P$2:$U$400,6,FALSE)),"")</f>
        <v/>
      </c>
      <c r="J8" s="162" t="str">
        <f>IFERROR(IF(VLOOKUP(A8,'BOY to MOY-Math'!$P$2:$AA$400,12,FALSE)="","",VLOOKUP(A8,'BOY to MOY-Math'!$P$2:$AA$400,12,FALSE)),"")</f>
        <v/>
      </c>
      <c r="K8" s="161" t="str">
        <f>IFERROR(IF(VLOOKUP(A8,'BOY to EOY-Math'!$P$2:$AA$400,12,FALSE)="","",VLOOKUP(A8,'BOY to EOY-Math'!$P$2:$AA$400,12,FALSE)),"")</f>
        <v/>
      </c>
      <c r="L8" s="163" t="str">
        <f>IFERROR(IF(VLOOKUP(A8,'BOY to MOY-Math'!$P$2:$AI$400,20,FALSE)="","",VLOOKUP(A8,'BOY to MOY-Math'!$P$2:$AI$400,20,FALSE)),"")</f>
        <v/>
      </c>
      <c r="M8" s="161" t="str">
        <f>IFERROR(IF(VLOOKUP(A8, 'MOY to EOY-Math'!$P$2:$AI$400,20,FALSE)="","",VLOOKUP(A8,'MOY to EOY-Math'!$P$2:$AI$400,20,FALSE)),"")</f>
        <v/>
      </c>
      <c r="N8" s="161" t="str">
        <f>IFERROR(IF(VLOOKUP(A8,'BOY to EOY-Math'!$P$2:$AI$400,20,FALSE)="","",VLOOKUP(A8,'BOY to EOY-Math'!$P$2:$AI$400,20,FALSE)),"")</f>
        <v/>
      </c>
      <c r="O8" s="161" t="str">
        <f>IFERROR(IF(VLOOKUP(A8,'BOY to MOY-Math'!$P$2:$AK$400,22,FALSE)="","",VLOOKUP(A8,'BOY to MOY-Math'!$P$2:$AK$400,22,FALSE)),"")</f>
        <v/>
      </c>
      <c r="P8" s="161" t="str">
        <f>IFERROR(IF(VLOOKUP(A8, 'MOY to EOY-Math'!$P$2:$AK$400,22,FALSE)="","",VLOOKUP(A8,'MOY to EOY-Math'!$P$2:$AK$400,22,FALSE)),"")</f>
        <v/>
      </c>
      <c r="Q8" s="161" t="str">
        <f>IFERROR(IF(VLOOKUP(A8,'BOY to EOY-Math'!$P$2:$AK$400,22,FALSE)="","",VLOOKUP(A8,'BOY to EOY-Math'!$P$2:$AK$400,22,FALSE)),"")</f>
        <v/>
      </c>
      <c r="R8" s="161" t="str" cm="1">
        <f t="array" ref="R8">_xlfn.IFS(AND(NOT(ISNUMBER(I8)),NOT(ISNUMBER(J8)),NOT(ISNUMBER(K8))),"",OR(AND(I8&lt;&gt;"",I8&gt;=40),AND(J8&lt;&gt;"",J8&gt;=40),AND(K8&lt;&gt;"",K8&gt;=40)),"Y",OR(I8&lt;40,J8&lt;40,K8&lt;40),"N")</f>
        <v/>
      </c>
      <c r="S8" s="161" t="str" cm="1">
        <f t="array" ref="S8">_xlfn.IFS(OR(L8="Yes",M8="Yes",N8="Yes"),"Y",OR(L8="No",M8="No",N8="No"),"N",AND(L8="",M8="",N8=""),"")</f>
        <v/>
      </c>
      <c r="T8" s="161" t="str" cm="1">
        <f t="array" ref="T8">_xlfn.IFS(AND(NOT(ISNUMBER(O8)),NOT(ISNUMBER(P8)),NOT(ISNUMBER(Q8))),"",OR(AND(O8&lt;&gt;"",O8&gt;=40),AND(P8&lt;&gt;"",P8&gt;=40),AND(Q8&lt;&gt;"",Q8&gt;=40)),"Y",OR(O8&lt;40,P8&lt;40,Q8&lt;40),"N")</f>
        <v/>
      </c>
      <c r="U8" s="162" t="str" cm="1">
        <f t="array" ref="U8">_xlfn.IFS(OR(R8="Y",S8="Y",T8="Y"),"Y",OR(R8="N",S8="N",T8="N"),"N",OR(R8="",S8="",T8=""),"")</f>
        <v/>
      </c>
      <c r="V8" s="161" t="str">
        <f>IFERROR(IF(VLOOKUP(A8,'BOY to MOY-Reading'!$P$2:$U$400,6,FALSE)="","",VLOOKUP(A8,'BOY to MOY-Reading'!$P$2:$U$400,6,FALSE)),"")</f>
        <v/>
      </c>
      <c r="W8" s="162" t="str">
        <f>IFERROR(IF(VLOOKUP(A8,'BOY to MOY-Reading'!$P$2:$AA$400,12,FALSE)="","",VLOOKUP(A8,'BOY to MOY-Reading'!$P$2:$AA$400,12,FALSE)),"")</f>
        <v/>
      </c>
      <c r="X8" s="161" t="str">
        <f>IFERROR(IF(VLOOKUP(A8,'BOY to EOY-Reading'!$P$2:$AA$400,12,FALSE)="","",VLOOKUP(A8,'BOY to EOY-Reading'!$P$2:$AA$400,12,FALSE)),"")</f>
        <v/>
      </c>
      <c r="Y8" s="163" t="str">
        <f>IFERROR(IF(VLOOKUP(A8,'BOY to MOY-Reading'!$P$2:$AI$400,20,FALSE)="","",VLOOKUP(A8,'BOY to MOY-Reading'!$P$2:$AI$400,20,FALSE)),"")</f>
        <v/>
      </c>
      <c r="Z8" s="161" t="str">
        <f>IFERROR(IF(VLOOKUP(A8, 'MOY to EOY-Reading'!$P$2:$AI$400,20,FALSE)="","",VLOOKUP(A8,'MOY to EOY-Reading'!$P$2:$AI$400,20,FALSE)),"")</f>
        <v/>
      </c>
      <c r="AA8" s="161" t="str">
        <f>IFERROR(IF(VLOOKUP(A8,'BOY to EOY-Reading'!$P$2:$AI$400,20,FALSE)="","",VLOOKUP(A8,'BOY to EOY-Reading'!$P$2:$AI$400,20,FALSE)),"")</f>
        <v/>
      </c>
      <c r="AB8" s="161" t="str">
        <f>IFERROR(IF(VLOOKUP(A8,'BOY to MOY-Reading'!$P$2:$AK$400,22,FALSE)="","",VLOOKUP(A8,'BOY to MOY-Reading'!$P$2:$AK$400,22,FALSE)),"")</f>
        <v/>
      </c>
      <c r="AC8" s="161" t="str">
        <f>IFERROR(IF(VLOOKUP(A8, 'MOY to EOY-Reading'!$P$2:$AK$400,22,FALSE)="","",VLOOKUP(A8,'MOY to EOY-Reading'!$P$2:$AK$400,22,FALSE)),"")</f>
        <v/>
      </c>
      <c r="AD8" s="161" t="str">
        <f>IFERROR(IF(VLOOKUP(A8,'BOY to EOY-Reading'!$P$2:$AK$400,22,FALSE)="","",VLOOKUP(A8,'BOY to EOY-Reading'!$P$2:$AK$400,22,FALSE)),"")</f>
        <v/>
      </c>
      <c r="AE8" s="161" t="str" cm="1">
        <f t="array" ref="AE8">_xlfn.IFS(AND(NOT(ISNUMBER(V8)),NOT(ISNUMBER(W8)),NOT(ISNUMBER(X8))),"",OR(AND(V8&lt;&gt;"",V8&gt;=40),AND(W8&lt;&gt;"",W8&gt;=40),AND(X8&lt;&gt;"",X8&gt;=40)),"Y",OR(V8&lt;40,W8&lt;40,X8&lt;40),"N")</f>
        <v/>
      </c>
      <c r="AF8" s="161" t="str" cm="1">
        <f t="array" ref="AF8">_xlfn.IFS(OR(Y8="Yes",Z8="Yes",AA8="Yes"),"Y",OR(Y8="No",Z8="No",AA8="No"),"N",AND(Y8="",Z8="",AA8=""),"")</f>
        <v/>
      </c>
      <c r="AG8" s="161" t="str" cm="1">
        <f t="array" ref="AG8">_xlfn.IFS(AND(NOT(ISNUMBER(AB8)),NOT(ISNUMBER(AC8)),NOT(ISNUMBER(AD8))),"",OR(AND(AB8&lt;&gt;"",AB8&gt;=40),AND(AC8&lt;&gt;"",AC8&gt;=40),AND(AD8&lt;&gt;"",AD8&gt;=40)),"Y",OR(AB8&lt;40,AC8&lt;40,AD8&lt;40),"N")</f>
        <v/>
      </c>
      <c r="AH8" s="162" t="str" cm="1">
        <f t="array" ref="AH8">_xlfn.IFS(OR(AE8="Y",AF8="Y",AG8="Y"),"Y",OR(AE8="N",AF8="N",AG8="N"),"N",OR(AE8="",AF8="",AG8=""),"")</f>
        <v/>
      </c>
    </row>
    <row r="9" spans="1:35" x14ac:dyDescent="0.25">
      <c r="A9" s="157"/>
      <c r="B9" s="158"/>
      <c r="C9" s="158"/>
      <c r="D9" s="158"/>
      <c r="E9" s="158"/>
      <c r="F9" s="158"/>
      <c r="G9" s="158"/>
      <c r="H9" s="158"/>
      <c r="I9" s="161" t="str">
        <f>IFERROR(IF(VLOOKUP(A9,'BOY to MOY-Math'!$P$2:$U$400,6,FALSE)="","",VLOOKUP(A9,'BOY to MOY-Math'!$P$2:$U$400,6,FALSE)),"")</f>
        <v/>
      </c>
      <c r="J9" s="162" t="str">
        <f>IFERROR(IF(VLOOKUP(A9,'BOY to MOY-Math'!$P$2:$AA$400,12,FALSE)="","",VLOOKUP(A9,'BOY to MOY-Math'!$P$2:$AA$400,12,FALSE)),"")</f>
        <v/>
      </c>
      <c r="K9" s="161" t="str">
        <f>IFERROR(IF(VLOOKUP(A9,'BOY to EOY-Math'!$P$2:$AA$400,12,FALSE)="","",VLOOKUP(A9,'BOY to EOY-Math'!$P$2:$AA$400,12,FALSE)),"")</f>
        <v/>
      </c>
      <c r="L9" s="163" t="str">
        <f>IFERROR(IF(VLOOKUP(A9,'BOY to MOY-Math'!$P$2:$AI$400,20,FALSE)="","",VLOOKUP(A9,'BOY to MOY-Math'!$P$2:$AI$400,20,FALSE)),"")</f>
        <v/>
      </c>
      <c r="M9" s="161" t="str">
        <f>IFERROR(IF(VLOOKUP(A9, 'MOY to EOY-Math'!$P$2:$AI$400,20,FALSE)="","",VLOOKUP(A9,'MOY to EOY-Math'!$P$2:$AI$400,20,FALSE)),"")</f>
        <v/>
      </c>
      <c r="N9" s="161" t="str">
        <f>IFERROR(IF(VLOOKUP(A9,'BOY to EOY-Math'!$P$2:$AI$400,20,FALSE)="","",VLOOKUP(A9,'BOY to EOY-Math'!$P$2:$AI$400,20,FALSE)),"")</f>
        <v/>
      </c>
      <c r="O9" s="161" t="str">
        <f>IFERROR(IF(VLOOKUP(A9,'BOY to MOY-Math'!$P$2:$AK$400,22,FALSE)="","",VLOOKUP(A9,'BOY to MOY-Math'!$P$2:$AK$400,22,FALSE)),"")</f>
        <v/>
      </c>
      <c r="P9" s="161" t="str">
        <f>IFERROR(IF(VLOOKUP(A9, 'MOY to EOY-Math'!$P$2:$AK$400,22,FALSE)="","",VLOOKUP(A9,'MOY to EOY-Math'!$P$2:$AK$400,22,FALSE)),"")</f>
        <v/>
      </c>
      <c r="Q9" s="161" t="str">
        <f>IFERROR(IF(VLOOKUP(A9,'BOY to EOY-Math'!$P$2:$AK$400,22,FALSE)="","",VLOOKUP(A9,'BOY to EOY-Math'!$P$2:$AK$400,22,FALSE)),"")</f>
        <v/>
      </c>
      <c r="R9" s="161" t="str" cm="1">
        <f t="array" ref="R9">_xlfn.IFS(AND(NOT(ISNUMBER(I9)),NOT(ISNUMBER(J9)),NOT(ISNUMBER(K9))),"",OR(AND(I9&lt;&gt;"",I9&gt;=40),AND(J9&lt;&gt;"",J9&gt;=40),AND(K9&lt;&gt;"",K9&gt;=40)),"Y",OR(I9&lt;40,J9&lt;40,K9&lt;40),"N")</f>
        <v/>
      </c>
      <c r="S9" s="161" t="str" cm="1">
        <f t="array" ref="S9">_xlfn.IFS(OR(L9="Yes",M9="Yes",N9="Yes"),"Y",OR(L9="No",M9="No",N9="No"),"N",AND(L9="",M9="",N9=""),"")</f>
        <v/>
      </c>
      <c r="T9" s="161" t="str" cm="1">
        <f t="array" ref="T9">_xlfn.IFS(AND(NOT(ISNUMBER(O9)),NOT(ISNUMBER(P9)),NOT(ISNUMBER(Q9))),"",OR(AND(O9&lt;&gt;"",O9&gt;=40),AND(P9&lt;&gt;"",P9&gt;=40),AND(Q9&lt;&gt;"",Q9&gt;=40)),"Y",OR(O9&lt;40,P9&lt;40,Q9&lt;40),"N")</f>
        <v/>
      </c>
      <c r="U9" s="162" t="str" cm="1">
        <f t="array" ref="U9">_xlfn.IFS(OR(R9="Y",S9="Y",T9="Y"),"Y",OR(R9="N",S9="N",T9="N"),"N",OR(R9="",S9="",T9=""),"")</f>
        <v/>
      </c>
      <c r="V9" s="161" t="str">
        <f>IFERROR(IF(VLOOKUP(A9,'BOY to MOY-Reading'!$P$2:$U$400,6,FALSE)="","",VLOOKUP(A9,'BOY to MOY-Reading'!$P$2:$U$400,6,FALSE)),"")</f>
        <v/>
      </c>
      <c r="W9" s="162" t="str">
        <f>IFERROR(IF(VLOOKUP(A9,'BOY to MOY-Reading'!$P$2:$AA$400,12,FALSE)="","",VLOOKUP(A9,'BOY to MOY-Reading'!$P$2:$AA$400,12,FALSE)),"")</f>
        <v/>
      </c>
      <c r="X9" s="161" t="str">
        <f>IFERROR(IF(VLOOKUP(A9,'BOY to EOY-Reading'!$P$2:$AA$400,12,FALSE)="","",VLOOKUP(A9,'BOY to EOY-Reading'!$P$2:$AA$400,12,FALSE)),"")</f>
        <v/>
      </c>
      <c r="Y9" s="163" t="str">
        <f>IFERROR(IF(VLOOKUP(A9,'BOY to MOY-Reading'!$P$2:$AI$400,20,FALSE)="","",VLOOKUP(A9,'BOY to MOY-Reading'!$P$2:$AI$400,20,FALSE)),"")</f>
        <v/>
      </c>
      <c r="Z9" s="161" t="str">
        <f>IFERROR(IF(VLOOKUP(A9, 'MOY to EOY-Reading'!$P$2:$AI$400,20,FALSE)="","",VLOOKUP(A9,'MOY to EOY-Reading'!$P$2:$AI$400,20,FALSE)),"")</f>
        <v/>
      </c>
      <c r="AA9" s="161" t="str">
        <f>IFERROR(IF(VLOOKUP(A9,'BOY to EOY-Reading'!$P$2:$AI$400,20,FALSE)="","",VLOOKUP(A9,'BOY to EOY-Reading'!$P$2:$AI$400,20,FALSE)),"")</f>
        <v/>
      </c>
      <c r="AB9" s="161" t="str">
        <f>IFERROR(IF(VLOOKUP(A9,'BOY to MOY-Reading'!$P$2:$AK$400,22,FALSE)="","",VLOOKUP(A9,'BOY to MOY-Reading'!$P$2:$AK$400,22,FALSE)),"")</f>
        <v/>
      </c>
      <c r="AC9" s="161" t="str">
        <f>IFERROR(IF(VLOOKUP(A9, 'MOY to EOY-Reading'!$P$2:$AK$400,22,FALSE)="","",VLOOKUP(A9,'MOY to EOY-Reading'!$P$2:$AK$400,22,FALSE)),"")</f>
        <v/>
      </c>
      <c r="AD9" s="161" t="str">
        <f>IFERROR(IF(VLOOKUP(A9,'BOY to EOY-Reading'!$P$2:$AK$400,22,FALSE)="","",VLOOKUP(A9,'BOY to EOY-Reading'!$P$2:$AK$400,22,FALSE)),"")</f>
        <v/>
      </c>
      <c r="AE9" s="161" t="str" cm="1">
        <f t="array" ref="AE9">_xlfn.IFS(AND(NOT(ISNUMBER(V9)),NOT(ISNUMBER(W9)),NOT(ISNUMBER(X9))),"",OR(AND(V9&lt;&gt;"",V9&gt;=40),AND(W9&lt;&gt;"",W9&gt;=40),AND(X9&lt;&gt;"",X9&gt;=40)),"Y",OR(V9&lt;40,W9&lt;40,X9&lt;40),"N")</f>
        <v/>
      </c>
      <c r="AF9" s="161" t="str" cm="1">
        <f t="array" ref="AF9">_xlfn.IFS(OR(Y9="Yes",Z9="Yes",AA9="Yes"),"Y",OR(Y9="No",Z9="No",AA9="No"),"N",AND(Y9="",Z9="",AA9=""),"")</f>
        <v/>
      </c>
      <c r="AG9" s="161" t="str" cm="1">
        <f t="array" ref="AG9">_xlfn.IFS(AND(NOT(ISNUMBER(AB9)),NOT(ISNUMBER(AC9)),NOT(ISNUMBER(AD9))),"",OR(AND(AB9&lt;&gt;"",AB9&gt;=40),AND(AC9&lt;&gt;"",AC9&gt;=40),AND(AD9&lt;&gt;"",AD9&gt;=40)),"Y",OR(AB9&lt;40,AC9&lt;40,AD9&lt;40),"N")</f>
        <v/>
      </c>
      <c r="AH9" s="162" t="str" cm="1">
        <f t="array" ref="AH9">_xlfn.IFS(OR(AE9="Y",AF9="Y",AG9="Y"),"Y",OR(AE9="N",AF9="N",AG9="N"),"N",OR(AE9="",AF9="",AG9=""),"")</f>
        <v/>
      </c>
    </row>
    <row r="10" spans="1:35" x14ac:dyDescent="0.25">
      <c r="A10" s="157"/>
      <c r="B10" s="158"/>
      <c r="C10" s="158"/>
      <c r="D10" s="158"/>
      <c r="E10" s="158"/>
      <c r="F10" s="158"/>
      <c r="G10" s="158"/>
      <c r="H10" s="158"/>
      <c r="I10" s="161" t="str">
        <f>IFERROR(IF(VLOOKUP(A10,'BOY to MOY-Math'!$P$2:$U$400,6,FALSE)="","",VLOOKUP(A10,'BOY to MOY-Math'!$P$2:$U$400,6,FALSE)),"")</f>
        <v/>
      </c>
      <c r="J10" s="162" t="str">
        <f>IFERROR(IF(VLOOKUP(A10,'BOY to MOY-Math'!$P$2:$AA$400,12,FALSE)="","",VLOOKUP(A10,'BOY to MOY-Math'!$P$2:$AA$400,12,FALSE)),"")</f>
        <v/>
      </c>
      <c r="K10" s="161" t="str">
        <f>IFERROR(IF(VLOOKUP(A10,'BOY to EOY-Math'!$P$2:$AA$400,12,FALSE)="","",VLOOKUP(A10,'BOY to EOY-Math'!$P$2:$AA$400,12,FALSE)),"")</f>
        <v/>
      </c>
      <c r="L10" s="163" t="str">
        <f>IFERROR(IF(VLOOKUP(A10,'BOY to MOY-Math'!$P$2:$AI$400,20,FALSE)="","",VLOOKUP(A10,'BOY to MOY-Math'!$P$2:$AI$400,20,FALSE)),"")</f>
        <v/>
      </c>
      <c r="M10" s="161" t="str">
        <f>IFERROR(IF(VLOOKUP(A10, 'MOY to EOY-Math'!$P$2:$AI$400,20,FALSE)="","",VLOOKUP(A10,'MOY to EOY-Math'!$P$2:$AI$400,20,FALSE)),"")</f>
        <v/>
      </c>
      <c r="N10" s="161" t="str">
        <f>IFERROR(IF(VLOOKUP(A10,'BOY to EOY-Math'!$P$2:$AI$400,20,FALSE)="","",VLOOKUP(A10,'BOY to EOY-Math'!$P$2:$AI$400,20,FALSE)),"")</f>
        <v/>
      </c>
      <c r="O10" s="161" t="str">
        <f>IFERROR(IF(VLOOKUP(A10,'BOY to MOY-Math'!$P$2:$AK$400,22,FALSE)="","",VLOOKUP(A10,'BOY to MOY-Math'!$P$2:$AK$400,22,FALSE)),"")</f>
        <v/>
      </c>
      <c r="P10" s="161" t="str">
        <f>IFERROR(IF(VLOOKUP(A10, 'MOY to EOY-Math'!$P$2:$AK$400,22,FALSE)="","",VLOOKUP(A10,'MOY to EOY-Math'!$P$2:$AK$400,22,FALSE)),"")</f>
        <v/>
      </c>
      <c r="Q10" s="161" t="str">
        <f>IFERROR(IF(VLOOKUP(A10,'BOY to EOY-Math'!$P$2:$AK$400,22,FALSE)="","",VLOOKUP(A10,'BOY to EOY-Math'!$P$2:$AK$400,22,FALSE)),"")</f>
        <v/>
      </c>
      <c r="R10" s="161" t="str" cm="1">
        <f t="array" ref="R10">_xlfn.IFS(AND(NOT(ISNUMBER(I10)),NOT(ISNUMBER(J10)),NOT(ISNUMBER(K10))),"",OR(AND(I10&lt;&gt;"",I10&gt;=40),AND(J10&lt;&gt;"",J10&gt;=40),AND(K10&lt;&gt;"",K10&gt;=40)),"Y",OR(I10&lt;40,J10&lt;40,K10&lt;40),"N")</f>
        <v/>
      </c>
      <c r="S10" s="161" t="str" cm="1">
        <f t="array" ref="S10">_xlfn.IFS(OR(L10="Yes",M10="Yes",N10="Yes"),"Y",OR(L10="No",M10="No",N10="No"),"N",AND(L10="",M10="",N10=""),"")</f>
        <v/>
      </c>
      <c r="T10" s="161" t="str" cm="1">
        <f t="array" ref="T10">_xlfn.IFS(AND(NOT(ISNUMBER(O10)),NOT(ISNUMBER(P10)),NOT(ISNUMBER(Q10))),"",OR(AND(O10&lt;&gt;"",O10&gt;=40),AND(P10&lt;&gt;"",P10&gt;=40),AND(Q10&lt;&gt;"",Q10&gt;=40)),"Y",OR(O10&lt;40,P10&lt;40,Q10&lt;40),"N")</f>
        <v/>
      </c>
      <c r="U10" s="162" t="str" cm="1">
        <f t="array" ref="U10">_xlfn.IFS(OR(R10="Y",S10="Y",T10="Y"),"Y",OR(R10="N",S10="N",T10="N"),"N",OR(R10="",S10="",T10=""),"")</f>
        <v/>
      </c>
      <c r="V10" s="161" t="str">
        <f>IFERROR(IF(VLOOKUP(A10,'BOY to MOY-Reading'!$P$2:$U$400,6,FALSE)="","",VLOOKUP(A10,'BOY to MOY-Reading'!$P$2:$U$400,6,FALSE)),"")</f>
        <v/>
      </c>
      <c r="W10" s="162" t="str">
        <f>IFERROR(IF(VLOOKUP(A10,'BOY to MOY-Reading'!$P$2:$AA$400,12,FALSE)="","",VLOOKUP(A10,'BOY to MOY-Reading'!$P$2:$AA$400,12,FALSE)),"")</f>
        <v/>
      </c>
      <c r="X10" s="161" t="str">
        <f>IFERROR(IF(VLOOKUP(A10,'BOY to EOY-Reading'!$P$2:$AA$400,12,FALSE)="","",VLOOKUP(A10,'BOY to EOY-Reading'!$P$2:$AA$400,12,FALSE)),"")</f>
        <v/>
      </c>
      <c r="Y10" s="163" t="str">
        <f>IFERROR(IF(VLOOKUP(A10,'BOY to MOY-Reading'!$P$2:$AI$400,20,FALSE)="","",VLOOKUP(A10,'BOY to MOY-Reading'!$P$2:$AI$400,20,FALSE)),"")</f>
        <v/>
      </c>
      <c r="Z10" s="161" t="str">
        <f>IFERROR(IF(VLOOKUP(A10, 'MOY to EOY-Reading'!$P$2:$AI$400,20,FALSE)="","",VLOOKUP(A10,'MOY to EOY-Reading'!$P$2:$AI$400,20,FALSE)),"")</f>
        <v/>
      </c>
      <c r="AA10" s="161" t="str">
        <f>IFERROR(IF(VLOOKUP(A10,'BOY to EOY-Reading'!$P$2:$AI$400,20,FALSE)="","",VLOOKUP(A10,'BOY to EOY-Reading'!$P$2:$AI$400,20,FALSE)),"")</f>
        <v/>
      </c>
      <c r="AB10" s="161" t="str">
        <f>IFERROR(IF(VLOOKUP(A10,'BOY to MOY-Reading'!$P$2:$AK$400,22,FALSE)="","",VLOOKUP(A10,'BOY to MOY-Reading'!$P$2:$AK$400,22,FALSE)),"")</f>
        <v/>
      </c>
      <c r="AC10" s="161" t="str">
        <f>IFERROR(IF(VLOOKUP(A10, 'MOY to EOY-Reading'!$P$2:$AK$400,22,FALSE)="","",VLOOKUP(A10,'MOY to EOY-Reading'!$P$2:$AK$400,22,FALSE)),"")</f>
        <v/>
      </c>
      <c r="AD10" s="161" t="str">
        <f>IFERROR(IF(VLOOKUP(A10,'BOY to EOY-Reading'!$P$2:$AK$400,22,FALSE)="","",VLOOKUP(A10,'BOY to EOY-Reading'!$P$2:$AK$400,22,FALSE)),"")</f>
        <v/>
      </c>
      <c r="AE10" s="161" t="str" cm="1">
        <f t="array" ref="AE10">_xlfn.IFS(AND(NOT(ISNUMBER(V10)),NOT(ISNUMBER(W10)),NOT(ISNUMBER(X10))),"",OR(AND(V10&lt;&gt;"",V10&gt;=40),AND(W10&lt;&gt;"",W10&gt;=40),AND(X10&lt;&gt;"",X10&gt;=40)),"Y",OR(V10&lt;40,W10&lt;40,X10&lt;40),"N")</f>
        <v/>
      </c>
      <c r="AF10" s="161" t="str" cm="1">
        <f t="array" ref="AF10">_xlfn.IFS(OR(Y10="Yes",Z10="Yes",AA10="Yes"),"Y",OR(Y10="No",Z10="No",AA10="No"),"N",AND(Y10="",Z10="",AA10=""),"")</f>
        <v/>
      </c>
      <c r="AG10" s="161" t="str" cm="1">
        <f t="array" ref="AG10">_xlfn.IFS(AND(NOT(ISNUMBER(AB10)),NOT(ISNUMBER(AC10)),NOT(ISNUMBER(AD10))),"",OR(AND(AB10&lt;&gt;"",AB10&gt;=40),AND(AC10&lt;&gt;"",AC10&gt;=40),AND(AD10&lt;&gt;"",AD10&gt;=40)),"Y",OR(AB10&lt;40,AC10&lt;40,AD10&lt;40),"N")</f>
        <v/>
      </c>
      <c r="AH10" s="162" t="str" cm="1">
        <f t="array" ref="AH10">_xlfn.IFS(OR(AE10="Y",AF10="Y",AG10="Y"),"Y",OR(AE10="N",AF10="N",AG10="N"),"N",OR(AE10="",AF10="",AG10=""),"")</f>
        <v/>
      </c>
    </row>
    <row r="11" spans="1:35" x14ac:dyDescent="0.25">
      <c r="A11" s="157"/>
      <c r="B11" s="158"/>
      <c r="C11" s="158"/>
      <c r="D11" s="158"/>
      <c r="E11" s="158"/>
      <c r="F11" s="158"/>
      <c r="G11" s="158"/>
      <c r="H11" s="158"/>
      <c r="I11" s="161" t="str">
        <f>IFERROR(IF(VLOOKUP(A11,'BOY to MOY-Math'!$P$2:$U$400,6,FALSE)="","",VLOOKUP(A11,'BOY to MOY-Math'!$P$2:$U$400,6,FALSE)),"")</f>
        <v/>
      </c>
      <c r="J11" s="162" t="str">
        <f>IFERROR(IF(VLOOKUP(A11,'BOY to MOY-Math'!$P$2:$AA$400,12,FALSE)="","",VLOOKUP(A11,'BOY to MOY-Math'!$P$2:$AA$400,12,FALSE)),"")</f>
        <v/>
      </c>
      <c r="K11" s="161" t="str">
        <f>IFERROR(IF(VLOOKUP(A11,'BOY to EOY-Math'!$P$2:$AA$400,12,FALSE)="","",VLOOKUP(A11,'BOY to EOY-Math'!$P$2:$AA$400,12,FALSE)),"")</f>
        <v/>
      </c>
      <c r="L11" s="163" t="str">
        <f>IFERROR(IF(VLOOKUP(A11,'BOY to MOY-Math'!$P$2:$AI$400,20,FALSE)="","",VLOOKUP(A11,'BOY to MOY-Math'!$P$2:$AI$400,20,FALSE)),"")</f>
        <v/>
      </c>
      <c r="M11" s="161" t="str">
        <f>IFERROR(IF(VLOOKUP(A11, 'MOY to EOY-Math'!$P$2:$AI$400,20,FALSE)="","",VLOOKUP(A11,'MOY to EOY-Math'!$P$2:$AI$400,20,FALSE)),"")</f>
        <v/>
      </c>
      <c r="N11" s="161" t="str">
        <f>IFERROR(IF(VLOOKUP(A11,'BOY to EOY-Math'!$P$2:$AI$400,20,FALSE)="","",VLOOKUP(A11,'BOY to EOY-Math'!$P$2:$AI$400,20,FALSE)),"")</f>
        <v/>
      </c>
      <c r="O11" s="161" t="str">
        <f>IFERROR(IF(VLOOKUP(A11,'BOY to MOY-Math'!$P$2:$AK$400,22,FALSE)="","",VLOOKUP(A11,'BOY to MOY-Math'!$P$2:$AK$400,22,FALSE)),"")</f>
        <v/>
      </c>
      <c r="P11" s="161" t="str">
        <f>IFERROR(IF(VLOOKUP(A11, 'MOY to EOY-Math'!$P$2:$AK$400,22,FALSE)="","",VLOOKUP(A11,'MOY to EOY-Math'!$P$2:$AK$400,22,FALSE)),"")</f>
        <v/>
      </c>
      <c r="Q11" s="161" t="str">
        <f>IFERROR(IF(VLOOKUP(A11,'BOY to EOY-Math'!$P$2:$AK$400,22,FALSE)="","",VLOOKUP(A11,'BOY to EOY-Math'!$P$2:$AK$400,22,FALSE)),"")</f>
        <v/>
      </c>
      <c r="R11" s="161" t="str" cm="1">
        <f t="array" ref="R11">_xlfn.IFS(AND(NOT(ISNUMBER(I11)),NOT(ISNUMBER(J11)),NOT(ISNUMBER(K11))),"",OR(AND(I11&lt;&gt;"",I11&gt;=40),AND(J11&lt;&gt;"",J11&gt;=40),AND(K11&lt;&gt;"",K11&gt;=40)),"Y",OR(I11&lt;40,J11&lt;40,K11&lt;40),"N")</f>
        <v/>
      </c>
      <c r="S11" s="161" t="str" cm="1">
        <f t="array" ref="S11">_xlfn.IFS(OR(L11="Yes",M11="Yes",N11="Yes"),"Y",OR(L11="No",M11="No",N11="No"),"N",AND(L11="",M11="",N11=""),"")</f>
        <v/>
      </c>
      <c r="T11" s="161" t="str" cm="1">
        <f t="array" ref="T11">_xlfn.IFS(AND(NOT(ISNUMBER(O11)),NOT(ISNUMBER(P11)),NOT(ISNUMBER(Q11))),"",OR(AND(O11&lt;&gt;"",O11&gt;=40),AND(P11&lt;&gt;"",P11&gt;=40),AND(Q11&lt;&gt;"",Q11&gt;=40)),"Y",OR(O11&lt;40,P11&lt;40,Q11&lt;40),"N")</f>
        <v/>
      </c>
      <c r="U11" s="162" t="str" cm="1">
        <f t="array" ref="U11">_xlfn.IFS(OR(R11="Y",S11="Y",T11="Y"),"Y",OR(R11="N",S11="N",T11="N"),"N",OR(R11="",S11="",T11=""),"")</f>
        <v/>
      </c>
      <c r="V11" s="161" t="str">
        <f>IFERROR(IF(VLOOKUP(A11,'BOY to MOY-Reading'!$P$2:$U$400,6,FALSE)="","",VLOOKUP(A11,'BOY to MOY-Reading'!$P$2:$U$400,6,FALSE)),"")</f>
        <v/>
      </c>
      <c r="W11" s="162" t="str">
        <f>IFERROR(IF(VLOOKUP(A11,'BOY to MOY-Reading'!$P$2:$AA$400,12,FALSE)="","",VLOOKUP(A11,'BOY to MOY-Reading'!$P$2:$AA$400,12,FALSE)),"")</f>
        <v/>
      </c>
      <c r="X11" s="161" t="str">
        <f>IFERROR(IF(VLOOKUP(A11,'BOY to EOY-Reading'!$P$2:$AA$400,12,FALSE)="","",VLOOKUP(A11,'BOY to EOY-Reading'!$P$2:$AA$400,12,FALSE)),"")</f>
        <v/>
      </c>
      <c r="Y11" s="163" t="str">
        <f>IFERROR(IF(VLOOKUP(A11,'BOY to MOY-Reading'!$P$2:$AI$400,20,FALSE)="","",VLOOKUP(A11,'BOY to MOY-Reading'!$P$2:$AI$400,20,FALSE)),"")</f>
        <v/>
      </c>
      <c r="Z11" s="161" t="str">
        <f>IFERROR(IF(VLOOKUP(A11, 'MOY to EOY-Reading'!$P$2:$AI$400,20,FALSE)="","",VLOOKUP(A11,'MOY to EOY-Reading'!$P$2:$AI$400,20,FALSE)),"")</f>
        <v/>
      </c>
      <c r="AA11" s="161" t="str">
        <f>IFERROR(IF(VLOOKUP(A11,'BOY to EOY-Reading'!$P$2:$AI$400,20,FALSE)="","",VLOOKUP(A11,'BOY to EOY-Reading'!$P$2:$AI$400,20,FALSE)),"")</f>
        <v/>
      </c>
      <c r="AB11" s="161" t="str">
        <f>IFERROR(IF(VLOOKUP(A11,'BOY to MOY-Reading'!$P$2:$AK$400,22,FALSE)="","",VLOOKUP(A11,'BOY to MOY-Reading'!$P$2:$AK$400,22,FALSE)),"")</f>
        <v/>
      </c>
      <c r="AC11" s="161" t="str">
        <f>IFERROR(IF(VLOOKUP(A11, 'MOY to EOY-Reading'!$P$2:$AK$400,22,FALSE)="","",VLOOKUP(A11,'MOY to EOY-Reading'!$P$2:$AK$400,22,FALSE)),"")</f>
        <v/>
      </c>
      <c r="AD11" s="161" t="str">
        <f>IFERROR(IF(VLOOKUP(A11,'BOY to EOY-Reading'!$P$2:$AK$400,22,FALSE)="","",VLOOKUP(A11,'BOY to EOY-Reading'!$P$2:$AK$400,22,FALSE)),"")</f>
        <v/>
      </c>
      <c r="AE11" s="161" t="str" cm="1">
        <f t="array" ref="AE11">_xlfn.IFS(AND(NOT(ISNUMBER(V11)),NOT(ISNUMBER(W11)),NOT(ISNUMBER(X11))),"",OR(AND(V11&lt;&gt;"",V11&gt;=40),AND(W11&lt;&gt;"",W11&gt;=40),AND(X11&lt;&gt;"",X11&gt;=40)),"Y",OR(V11&lt;40,W11&lt;40,X11&lt;40),"N")</f>
        <v/>
      </c>
      <c r="AF11" s="161" t="str" cm="1">
        <f t="array" ref="AF11">_xlfn.IFS(OR(Y11="Yes",Z11="Yes",AA11="Yes"),"Y",OR(Y11="No",Z11="No",AA11="No"),"N",AND(Y11="",Z11="",AA11=""),"")</f>
        <v/>
      </c>
      <c r="AG11" s="161" t="str" cm="1">
        <f t="array" ref="AG11">_xlfn.IFS(AND(NOT(ISNUMBER(AB11)),NOT(ISNUMBER(AC11)),NOT(ISNUMBER(AD11))),"",OR(AND(AB11&lt;&gt;"",AB11&gt;=40),AND(AC11&lt;&gt;"",AC11&gt;=40),AND(AD11&lt;&gt;"",AD11&gt;=40)),"Y",OR(AB11&lt;40,AC11&lt;40,AD11&lt;40),"N")</f>
        <v/>
      </c>
      <c r="AH11" s="162" t="str" cm="1">
        <f t="array" ref="AH11">_xlfn.IFS(OR(AE11="Y",AF11="Y",AG11="Y"),"Y",OR(AE11="N",AF11="N",AG11="N"),"N",OR(AE11="",AF11="",AG11=""),"")</f>
        <v/>
      </c>
    </row>
    <row r="12" spans="1:35" x14ac:dyDescent="0.25">
      <c r="A12" s="157"/>
      <c r="B12" s="158"/>
      <c r="C12" s="158"/>
      <c r="D12" s="158"/>
      <c r="E12" s="158"/>
      <c r="F12" s="158"/>
      <c r="G12" s="158"/>
      <c r="H12" s="158"/>
      <c r="I12" s="161" t="str">
        <f>IFERROR(IF(VLOOKUP(A12,'BOY to MOY-Math'!$P$2:$U$400,6,FALSE)="","",VLOOKUP(A12,'BOY to MOY-Math'!$P$2:$U$400,6,FALSE)),"")</f>
        <v/>
      </c>
      <c r="J12" s="162" t="str">
        <f>IFERROR(IF(VLOOKUP(A12,'BOY to MOY-Math'!$P$2:$AA$400,12,FALSE)="","",VLOOKUP(A12,'BOY to MOY-Math'!$P$2:$AA$400,12,FALSE)),"")</f>
        <v/>
      </c>
      <c r="K12" s="161" t="str">
        <f>IFERROR(IF(VLOOKUP(A12,'BOY to EOY-Math'!$P$2:$AA$400,12,FALSE)="","",VLOOKUP(A12,'BOY to EOY-Math'!$P$2:$AA$400,12,FALSE)),"")</f>
        <v/>
      </c>
      <c r="L12" s="163" t="str">
        <f>IFERROR(IF(VLOOKUP(A12,'BOY to MOY-Math'!$P$2:$AI$400,20,FALSE)="","",VLOOKUP(A12,'BOY to MOY-Math'!$P$2:$AI$400,20,FALSE)),"")</f>
        <v/>
      </c>
      <c r="M12" s="161" t="str">
        <f>IFERROR(IF(VLOOKUP(A12, 'MOY to EOY-Math'!$P$2:$AI$400,20,FALSE)="","",VLOOKUP(A12,'MOY to EOY-Math'!$P$2:$AI$400,20,FALSE)),"")</f>
        <v/>
      </c>
      <c r="N12" s="161" t="str">
        <f>IFERROR(IF(VLOOKUP(A12,'BOY to EOY-Math'!$P$2:$AI$400,20,FALSE)="","",VLOOKUP(A12,'BOY to EOY-Math'!$P$2:$AI$400,20,FALSE)),"")</f>
        <v/>
      </c>
      <c r="O12" s="161" t="str">
        <f>IFERROR(IF(VLOOKUP(A12,'BOY to MOY-Math'!$P$2:$AK$400,22,FALSE)="","",VLOOKUP(A12,'BOY to MOY-Math'!$P$2:$AK$400,22,FALSE)),"")</f>
        <v/>
      </c>
      <c r="P12" s="161" t="str">
        <f>IFERROR(IF(VLOOKUP(A12, 'MOY to EOY-Math'!$P$2:$AK$400,22,FALSE)="","",VLOOKUP(A12,'MOY to EOY-Math'!$P$2:$AK$400,22,FALSE)),"")</f>
        <v/>
      </c>
      <c r="Q12" s="161" t="str">
        <f>IFERROR(IF(VLOOKUP(A12,'BOY to EOY-Math'!$P$2:$AK$400,22,FALSE)="","",VLOOKUP(A12,'BOY to EOY-Math'!$P$2:$AK$400,22,FALSE)),"")</f>
        <v/>
      </c>
      <c r="R12" s="161" t="str" cm="1">
        <f t="array" ref="R12">_xlfn.IFS(AND(NOT(ISNUMBER(I12)),NOT(ISNUMBER(J12)),NOT(ISNUMBER(K12))),"",OR(AND(I12&lt;&gt;"",I12&gt;=40),AND(J12&lt;&gt;"",J12&gt;=40),AND(K12&lt;&gt;"",K12&gt;=40)),"Y",OR(I12&lt;40,J12&lt;40,K12&lt;40),"N")</f>
        <v/>
      </c>
      <c r="S12" s="161" t="str" cm="1">
        <f t="array" ref="S12">_xlfn.IFS(OR(L12="Yes",M12="Yes",N12="Yes"),"Y",OR(L12="No",M12="No",N12="No"),"N",AND(L12="",M12="",N12=""),"")</f>
        <v/>
      </c>
      <c r="T12" s="161" t="str" cm="1">
        <f t="array" ref="T12">_xlfn.IFS(AND(NOT(ISNUMBER(O12)),NOT(ISNUMBER(P12)),NOT(ISNUMBER(Q12))),"",OR(AND(O12&lt;&gt;"",O12&gt;=40),AND(P12&lt;&gt;"",P12&gt;=40),AND(Q12&lt;&gt;"",Q12&gt;=40)),"Y",OR(O12&lt;40,P12&lt;40,Q12&lt;40),"N")</f>
        <v/>
      </c>
      <c r="U12" s="162" t="str" cm="1">
        <f t="array" ref="U12">_xlfn.IFS(OR(R12="Y",S12="Y",T12="Y"),"Y",OR(R12="N",S12="N",T12="N"),"N",OR(R12="",S12="",T12=""),"")</f>
        <v/>
      </c>
      <c r="V12" s="161" t="str">
        <f>IFERROR(IF(VLOOKUP(A12,'BOY to MOY-Reading'!$P$2:$U$400,6,FALSE)="","",VLOOKUP(A12,'BOY to MOY-Reading'!$P$2:$U$400,6,FALSE)),"")</f>
        <v/>
      </c>
      <c r="W12" s="162" t="str">
        <f>IFERROR(IF(VLOOKUP(A12,'BOY to MOY-Reading'!$P$2:$AA$400,12,FALSE)="","",VLOOKUP(A12,'BOY to MOY-Reading'!$P$2:$AA$400,12,FALSE)),"")</f>
        <v/>
      </c>
      <c r="X12" s="161" t="str">
        <f>IFERROR(IF(VLOOKUP(A12,'BOY to EOY-Reading'!$P$2:$AA$400,12,FALSE)="","",VLOOKUP(A12,'BOY to EOY-Reading'!$P$2:$AA$400,12,FALSE)),"")</f>
        <v/>
      </c>
      <c r="Y12" s="163" t="str">
        <f>IFERROR(IF(VLOOKUP(A12,'BOY to MOY-Reading'!$P$2:$AI$400,20,FALSE)="","",VLOOKUP(A12,'BOY to MOY-Reading'!$P$2:$AI$400,20,FALSE)),"")</f>
        <v/>
      </c>
      <c r="Z12" s="161" t="str">
        <f>IFERROR(IF(VLOOKUP(A12, 'MOY to EOY-Reading'!$P$2:$AI$400,20,FALSE)="","",VLOOKUP(A12,'MOY to EOY-Reading'!$P$2:$AI$400,20,FALSE)),"")</f>
        <v/>
      </c>
      <c r="AA12" s="161" t="str">
        <f>IFERROR(IF(VLOOKUP(A12,'BOY to EOY-Reading'!$P$2:$AI$400,20,FALSE)="","",VLOOKUP(A12,'BOY to EOY-Reading'!$P$2:$AI$400,20,FALSE)),"")</f>
        <v/>
      </c>
      <c r="AB12" s="161" t="str">
        <f>IFERROR(IF(VLOOKUP(A12,'BOY to MOY-Reading'!$P$2:$AK$400,22,FALSE)="","",VLOOKUP(A12,'BOY to MOY-Reading'!$P$2:$AK$400,22,FALSE)),"")</f>
        <v/>
      </c>
      <c r="AC12" s="161" t="str">
        <f>IFERROR(IF(VLOOKUP(A12, 'MOY to EOY-Reading'!$P$2:$AK$400,22,FALSE)="","",VLOOKUP(A12,'MOY to EOY-Reading'!$P$2:$AK$400,22,FALSE)),"")</f>
        <v/>
      </c>
      <c r="AD12" s="161" t="str">
        <f>IFERROR(IF(VLOOKUP(A12,'BOY to EOY-Reading'!$P$2:$AK$400,22,FALSE)="","",VLOOKUP(A12,'BOY to EOY-Reading'!$P$2:$AK$400,22,FALSE)),"")</f>
        <v/>
      </c>
      <c r="AE12" s="161" t="str" cm="1">
        <f t="array" ref="AE12">_xlfn.IFS(AND(NOT(ISNUMBER(V12)),NOT(ISNUMBER(W12)),NOT(ISNUMBER(X12))),"",OR(AND(V12&lt;&gt;"",V12&gt;=40),AND(W12&lt;&gt;"",W12&gt;=40),AND(X12&lt;&gt;"",X12&gt;=40)),"Y",OR(V12&lt;40,W12&lt;40,X12&lt;40),"N")</f>
        <v/>
      </c>
      <c r="AF12" s="161" t="str" cm="1">
        <f t="array" ref="AF12">_xlfn.IFS(OR(Y12="Yes",Z12="Yes",AA12="Yes"),"Y",OR(Y12="No",Z12="No",AA12="No"),"N",AND(Y12="",Z12="",AA12=""),"")</f>
        <v/>
      </c>
      <c r="AG12" s="161" t="str" cm="1">
        <f t="array" ref="AG12">_xlfn.IFS(AND(NOT(ISNUMBER(AB12)),NOT(ISNUMBER(AC12)),NOT(ISNUMBER(AD12))),"",OR(AND(AB12&lt;&gt;"",AB12&gt;=40),AND(AC12&lt;&gt;"",AC12&gt;=40),AND(AD12&lt;&gt;"",AD12&gt;=40)),"Y",OR(AB12&lt;40,AC12&lt;40,AD12&lt;40),"N")</f>
        <v/>
      </c>
      <c r="AH12" s="162" t="str" cm="1">
        <f t="array" ref="AH12">_xlfn.IFS(OR(AE12="Y",AF12="Y",AG12="Y"),"Y",OR(AE12="N",AF12="N",AG12="N"),"N",OR(AE12="",AF12="",AG12=""),"")</f>
        <v/>
      </c>
    </row>
    <row r="13" spans="1:35" x14ac:dyDescent="0.25">
      <c r="A13" s="157"/>
      <c r="B13" s="158"/>
      <c r="C13" s="158"/>
      <c r="D13" s="158"/>
      <c r="E13" s="158"/>
      <c r="F13" s="158"/>
      <c r="G13" s="158"/>
      <c r="H13" s="158"/>
      <c r="I13" s="161" t="str">
        <f>IFERROR(IF(VLOOKUP(A13,'BOY to MOY-Math'!$P$2:$U$400,6,FALSE)="","",VLOOKUP(A13,'BOY to MOY-Math'!$P$2:$U$400,6,FALSE)),"")</f>
        <v/>
      </c>
      <c r="J13" s="162" t="str">
        <f>IFERROR(IF(VLOOKUP(A13,'BOY to MOY-Math'!$P$2:$AA$400,12,FALSE)="","",VLOOKUP(A13,'BOY to MOY-Math'!$P$2:$AA$400,12,FALSE)),"")</f>
        <v/>
      </c>
      <c r="K13" s="161" t="str">
        <f>IFERROR(IF(VLOOKUP(A13,'BOY to EOY-Math'!$P$2:$AA$400,12,FALSE)="","",VLOOKUP(A13,'BOY to EOY-Math'!$P$2:$AA$400,12,FALSE)),"")</f>
        <v/>
      </c>
      <c r="L13" s="163" t="str">
        <f>IFERROR(IF(VLOOKUP(A13,'BOY to MOY-Math'!$P$2:$AI$400,20,FALSE)="","",VLOOKUP(A13,'BOY to MOY-Math'!$P$2:$AI$400,20,FALSE)),"")</f>
        <v/>
      </c>
      <c r="M13" s="161" t="str">
        <f>IFERROR(IF(VLOOKUP(A13, 'MOY to EOY-Math'!$P$2:$AI$400,20,FALSE)="","",VLOOKUP(A13,'MOY to EOY-Math'!$P$2:$AI$400,20,FALSE)),"")</f>
        <v/>
      </c>
      <c r="N13" s="161" t="str">
        <f>IFERROR(IF(VLOOKUP(A13,'BOY to EOY-Math'!$P$2:$AI$400,20,FALSE)="","",VLOOKUP(A13,'BOY to EOY-Math'!$P$2:$AI$400,20,FALSE)),"")</f>
        <v/>
      </c>
      <c r="O13" s="161" t="str">
        <f>IFERROR(IF(VLOOKUP(A13,'BOY to MOY-Math'!$P$2:$AK$400,22,FALSE)="","",VLOOKUP(A13,'BOY to MOY-Math'!$P$2:$AK$400,22,FALSE)),"")</f>
        <v/>
      </c>
      <c r="P13" s="161" t="str">
        <f>IFERROR(IF(VLOOKUP(A13, 'MOY to EOY-Math'!$P$2:$AK$400,22,FALSE)="","",VLOOKUP(A13,'MOY to EOY-Math'!$P$2:$AK$400,22,FALSE)),"")</f>
        <v/>
      </c>
      <c r="Q13" s="161" t="str">
        <f>IFERROR(IF(VLOOKUP(A13,'BOY to EOY-Math'!$P$2:$AK$400,22,FALSE)="","",VLOOKUP(A13,'BOY to EOY-Math'!$P$2:$AK$400,22,FALSE)),"")</f>
        <v/>
      </c>
      <c r="R13" s="161" t="str" cm="1">
        <f t="array" ref="R13">_xlfn.IFS(AND(NOT(ISNUMBER(I13)),NOT(ISNUMBER(J13)),NOT(ISNUMBER(K13))),"",OR(AND(I13&lt;&gt;"",I13&gt;=40),AND(J13&lt;&gt;"",J13&gt;=40),AND(K13&lt;&gt;"",K13&gt;=40)),"Y",OR(I13&lt;40,J13&lt;40,K13&lt;40),"N")</f>
        <v/>
      </c>
      <c r="S13" s="161" t="str" cm="1">
        <f t="array" ref="S13">_xlfn.IFS(OR(L13="Yes",M13="Yes",N13="Yes"),"Y",OR(L13="No",M13="No",N13="No"),"N",AND(L13="",M13="",N13=""),"")</f>
        <v/>
      </c>
      <c r="T13" s="161" t="str" cm="1">
        <f t="array" ref="T13">_xlfn.IFS(AND(NOT(ISNUMBER(O13)),NOT(ISNUMBER(P13)),NOT(ISNUMBER(Q13))),"",OR(AND(O13&lt;&gt;"",O13&gt;=40),AND(P13&lt;&gt;"",P13&gt;=40),AND(Q13&lt;&gt;"",Q13&gt;=40)),"Y",OR(O13&lt;40,P13&lt;40,Q13&lt;40),"N")</f>
        <v/>
      </c>
      <c r="U13" s="162" t="str" cm="1">
        <f t="array" ref="U13">_xlfn.IFS(OR(R13="Y",S13="Y",T13="Y"),"Y",OR(R13="N",S13="N",T13="N"),"N",OR(R13="",S13="",T13=""),"")</f>
        <v/>
      </c>
      <c r="V13" s="161" t="str">
        <f>IFERROR(IF(VLOOKUP(A13,'BOY to MOY-Reading'!$P$2:$U$400,6,FALSE)="","",VLOOKUP(A13,'BOY to MOY-Reading'!$P$2:$U$400,6,FALSE)),"")</f>
        <v/>
      </c>
      <c r="W13" s="162" t="str">
        <f>IFERROR(IF(VLOOKUP(A13,'BOY to MOY-Reading'!$P$2:$AA$400,12,FALSE)="","",VLOOKUP(A13,'BOY to MOY-Reading'!$P$2:$AA$400,12,FALSE)),"")</f>
        <v/>
      </c>
      <c r="X13" s="161" t="str">
        <f>IFERROR(IF(VLOOKUP(A13,'BOY to EOY-Reading'!$P$2:$AA$400,12,FALSE)="","",VLOOKUP(A13,'BOY to EOY-Reading'!$P$2:$AA$400,12,FALSE)),"")</f>
        <v/>
      </c>
      <c r="Y13" s="163" t="str">
        <f>IFERROR(IF(VLOOKUP(A13,'BOY to MOY-Reading'!$P$2:$AI$400,20,FALSE)="","",VLOOKUP(A13,'BOY to MOY-Reading'!$P$2:$AI$400,20,FALSE)),"")</f>
        <v/>
      </c>
      <c r="Z13" s="161" t="str">
        <f>IFERROR(IF(VLOOKUP(A13, 'MOY to EOY-Reading'!$P$2:$AI$400,20,FALSE)="","",VLOOKUP(A13,'MOY to EOY-Reading'!$P$2:$AI$400,20,FALSE)),"")</f>
        <v/>
      </c>
      <c r="AA13" s="161" t="str">
        <f>IFERROR(IF(VLOOKUP(A13,'BOY to EOY-Reading'!$P$2:$AI$400,20,FALSE)="","",VLOOKUP(A13,'BOY to EOY-Reading'!$P$2:$AI$400,20,FALSE)),"")</f>
        <v/>
      </c>
      <c r="AB13" s="161" t="str">
        <f>IFERROR(IF(VLOOKUP(A13,'BOY to MOY-Reading'!$P$2:$AK$400,22,FALSE)="","",VLOOKUP(A13,'BOY to MOY-Reading'!$P$2:$AK$400,22,FALSE)),"")</f>
        <v/>
      </c>
      <c r="AC13" s="161" t="str">
        <f>IFERROR(IF(VLOOKUP(A13, 'MOY to EOY-Reading'!$P$2:$AK$400,22,FALSE)="","",VLOOKUP(A13,'MOY to EOY-Reading'!$P$2:$AK$400,22,FALSE)),"")</f>
        <v/>
      </c>
      <c r="AD13" s="161" t="str">
        <f>IFERROR(IF(VLOOKUP(A13,'BOY to EOY-Reading'!$P$2:$AK$400,22,FALSE)="","",VLOOKUP(A13,'BOY to EOY-Reading'!$P$2:$AK$400,22,FALSE)),"")</f>
        <v/>
      </c>
      <c r="AE13" s="161" t="str" cm="1">
        <f t="array" ref="AE13">_xlfn.IFS(AND(NOT(ISNUMBER(V13)),NOT(ISNUMBER(W13)),NOT(ISNUMBER(X13))),"",OR(AND(V13&lt;&gt;"",V13&gt;=40),AND(W13&lt;&gt;"",W13&gt;=40),AND(X13&lt;&gt;"",X13&gt;=40)),"Y",OR(V13&lt;40,W13&lt;40,X13&lt;40),"N")</f>
        <v/>
      </c>
      <c r="AF13" s="161" t="str" cm="1">
        <f t="array" ref="AF13">_xlfn.IFS(OR(Y13="Yes",Z13="Yes",AA13="Yes"),"Y",OR(Y13="No",Z13="No",AA13="No"),"N",AND(Y13="",Z13="",AA13=""),"")</f>
        <v/>
      </c>
      <c r="AG13" s="161" t="str" cm="1">
        <f t="array" ref="AG13">_xlfn.IFS(AND(NOT(ISNUMBER(AB13)),NOT(ISNUMBER(AC13)),NOT(ISNUMBER(AD13))),"",OR(AND(AB13&lt;&gt;"",AB13&gt;=40),AND(AC13&lt;&gt;"",AC13&gt;=40),AND(AD13&lt;&gt;"",AD13&gt;=40)),"Y",OR(AB13&lt;40,AC13&lt;40,AD13&lt;40),"N")</f>
        <v/>
      </c>
      <c r="AH13" s="162" t="str" cm="1">
        <f t="array" ref="AH13">_xlfn.IFS(OR(AE13="Y",AF13="Y",AG13="Y"),"Y",OR(AE13="N",AF13="N",AG13="N"),"N",OR(AE13="",AF13="",AG13=""),"")</f>
        <v/>
      </c>
    </row>
    <row r="14" spans="1:35" x14ac:dyDescent="0.25">
      <c r="A14" s="157"/>
      <c r="B14" s="158"/>
      <c r="C14" s="158"/>
      <c r="D14" s="158"/>
      <c r="E14" s="158"/>
      <c r="F14" s="158"/>
      <c r="G14" s="158"/>
      <c r="H14" s="158"/>
      <c r="I14" s="161" t="str">
        <f>IFERROR(IF(VLOOKUP(A14,'BOY to MOY-Math'!$P$2:$U$400,6,FALSE)="","",VLOOKUP(A14,'BOY to MOY-Math'!$P$2:$U$400,6,FALSE)),"")</f>
        <v/>
      </c>
      <c r="J14" s="162" t="str">
        <f>IFERROR(IF(VLOOKUP(A14,'BOY to MOY-Math'!$P$2:$AA$400,12,FALSE)="","",VLOOKUP(A14,'BOY to MOY-Math'!$P$2:$AA$400,12,FALSE)),"")</f>
        <v/>
      </c>
      <c r="K14" s="161" t="str">
        <f>IFERROR(IF(VLOOKUP(A14,'BOY to EOY-Math'!$P$2:$AA$400,12,FALSE)="","",VLOOKUP(A14,'BOY to EOY-Math'!$P$2:$AA$400,12,FALSE)),"")</f>
        <v/>
      </c>
      <c r="L14" s="163" t="str">
        <f>IFERROR(IF(VLOOKUP(A14,'BOY to MOY-Math'!$P$2:$AI$400,20,FALSE)="","",VLOOKUP(A14,'BOY to MOY-Math'!$P$2:$AI$400,20,FALSE)),"")</f>
        <v/>
      </c>
      <c r="M14" s="161" t="str">
        <f>IFERROR(IF(VLOOKUP(A14, 'MOY to EOY-Math'!$P$2:$AI$400,20,FALSE)="","",VLOOKUP(A14,'MOY to EOY-Math'!$P$2:$AI$400,20,FALSE)),"")</f>
        <v/>
      </c>
      <c r="N14" s="161" t="str">
        <f>IFERROR(IF(VLOOKUP(A14,'BOY to EOY-Math'!$P$2:$AI$400,20,FALSE)="","",VLOOKUP(A14,'BOY to EOY-Math'!$P$2:$AI$400,20,FALSE)),"")</f>
        <v/>
      </c>
      <c r="O14" s="161" t="str">
        <f>IFERROR(IF(VLOOKUP(A14,'BOY to MOY-Math'!$P$2:$AK$400,22,FALSE)="","",VLOOKUP(A14,'BOY to MOY-Math'!$P$2:$AK$400,22,FALSE)),"")</f>
        <v/>
      </c>
      <c r="P14" s="161" t="str">
        <f>IFERROR(IF(VLOOKUP(A14, 'MOY to EOY-Math'!$P$2:$AK$400,22,FALSE)="","",VLOOKUP(A14,'MOY to EOY-Math'!$P$2:$AK$400,22,FALSE)),"")</f>
        <v/>
      </c>
      <c r="Q14" s="161" t="str">
        <f>IFERROR(IF(VLOOKUP(A14,'BOY to EOY-Math'!$P$2:$AK$400,22,FALSE)="","",VLOOKUP(A14,'BOY to EOY-Math'!$P$2:$AK$400,22,FALSE)),"")</f>
        <v/>
      </c>
      <c r="R14" s="161" t="str" cm="1">
        <f t="array" ref="R14">_xlfn.IFS(AND(NOT(ISNUMBER(I14)),NOT(ISNUMBER(J14)),NOT(ISNUMBER(K14))),"",OR(AND(I14&lt;&gt;"",I14&gt;=40),AND(J14&lt;&gt;"",J14&gt;=40),AND(K14&lt;&gt;"",K14&gt;=40)),"Y",OR(I14&lt;40,J14&lt;40,K14&lt;40),"N")</f>
        <v/>
      </c>
      <c r="S14" s="161" t="str" cm="1">
        <f t="array" ref="S14">_xlfn.IFS(OR(L14="Yes",M14="Yes",N14="Yes"),"Y",OR(L14="No",M14="No",N14="No"),"N",AND(L14="",M14="",N14=""),"")</f>
        <v/>
      </c>
      <c r="T14" s="161" t="str" cm="1">
        <f t="array" ref="T14">_xlfn.IFS(AND(NOT(ISNUMBER(O14)),NOT(ISNUMBER(P14)),NOT(ISNUMBER(Q14))),"",OR(AND(O14&lt;&gt;"",O14&gt;=40),AND(P14&lt;&gt;"",P14&gt;=40),AND(Q14&lt;&gt;"",Q14&gt;=40)),"Y",OR(O14&lt;40,P14&lt;40,Q14&lt;40),"N")</f>
        <v/>
      </c>
      <c r="U14" s="162" t="str" cm="1">
        <f t="array" ref="U14">_xlfn.IFS(OR(R14="Y",S14="Y",T14="Y"),"Y",OR(R14="N",S14="N",T14="N"),"N",OR(R14="",S14="",T14=""),"")</f>
        <v/>
      </c>
      <c r="V14" s="161" t="str">
        <f>IFERROR(IF(VLOOKUP(A14,'BOY to MOY-Reading'!$P$2:$U$400,6,FALSE)="","",VLOOKUP(A14,'BOY to MOY-Reading'!$P$2:$U$400,6,FALSE)),"")</f>
        <v/>
      </c>
      <c r="W14" s="162" t="str">
        <f>IFERROR(IF(VLOOKUP(A14,'BOY to MOY-Reading'!$P$2:$AA$400,12,FALSE)="","",VLOOKUP(A14,'BOY to MOY-Reading'!$P$2:$AA$400,12,FALSE)),"")</f>
        <v/>
      </c>
      <c r="X14" s="161" t="str">
        <f>IFERROR(IF(VLOOKUP(A14,'BOY to EOY-Reading'!$P$2:$AA$400,12,FALSE)="","",VLOOKUP(A14,'BOY to EOY-Reading'!$P$2:$AA$400,12,FALSE)),"")</f>
        <v/>
      </c>
      <c r="Y14" s="163" t="str">
        <f>IFERROR(IF(VLOOKUP(A14,'BOY to MOY-Reading'!$P$2:$AI$400,20,FALSE)="","",VLOOKUP(A14,'BOY to MOY-Reading'!$P$2:$AI$400,20,FALSE)),"")</f>
        <v/>
      </c>
      <c r="Z14" s="161" t="str">
        <f>IFERROR(IF(VLOOKUP(A14, 'MOY to EOY-Reading'!$P$2:$AI$400,20,FALSE)="","",VLOOKUP(A14,'MOY to EOY-Reading'!$P$2:$AI$400,20,FALSE)),"")</f>
        <v/>
      </c>
      <c r="AA14" s="161" t="str">
        <f>IFERROR(IF(VLOOKUP(A14,'BOY to EOY-Reading'!$P$2:$AI$400,20,FALSE)="","",VLOOKUP(A14,'BOY to EOY-Reading'!$P$2:$AI$400,20,FALSE)),"")</f>
        <v/>
      </c>
      <c r="AB14" s="161" t="str">
        <f>IFERROR(IF(VLOOKUP(A14,'BOY to MOY-Reading'!$P$2:$AK$400,22,FALSE)="","",VLOOKUP(A14,'BOY to MOY-Reading'!$P$2:$AK$400,22,FALSE)),"")</f>
        <v/>
      </c>
      <c r="AC14" s="161" t="str">
        <f>IFERROR(IF(VLOOKUP(A14, 'MOY to EOY-Reading'!$P$2:$AK$400,22,FALSE)="","",VLOOKUP(A14,'MOY to EOY-Reading'!$P$2:$AK$400,22,FALSE)),"")</f>
        <v/>
      </c>
      <c r="AD14" s="161" t="str">
        <f>IFERROR(IF(VLOOKUP(A14,'BOY to EOY-Reading'!$P$2:$AK$400,22,FALSE)="","",VLOOKUP(A14,'BOY to EOY-Reading'!$P$2:$AK$400,22,FALSE)),"")</f>
        <v/>
      </c>
      <c r="AE14" s="161" t="str" cm="1">
        <f t="array" ref="AE14">_xlfn.IFS(AND(NOT(ISNUMBER(V14)),NOT(ISNUMBER(W14)),NOT(ISNUMBER(X14))),"",OR(AND(V14&lt;&gt;"",V14&gt;=40),AND(W14&lt;&gt;"",W14&gt;=40),AND(X14&lt;&gt;"",X14&gt;=40)),"Y",OR(V14&lt;40,W14&lt;40,X14&lt;40),"N")</f>
        <v/>
      </c>
      <c r="AF14" s="161" t="str" cm="1">
        <f t="array" ref="AF14">_xlfn.IFS(OR(Y14="Yes",Z14="Yes",AA14="Yes"),"Y",OR(Y14="No",Z14="No",AA14="No"),"N",AND(Y14="",Z14="",AA14=""),"")</f>
        <v/>
      </c>
      <c r="AG14" s="161" t="str" cm="1">
        <f t="array" ref="AG14">_xlfn.IFS(AND(NOT(ISNUMBER(AB14)),NOT(ISNUMBER(AC14)),NOT(ISNUMBER(AD14))),"",OR(AND(AB14&lt;&gt;"",AB14&gt;=40),AND(AC14&lt;&gt;"",AC14&gt;=40),AND(AD14&lt;&gt;"",AD14&gt;=40)),"Y",OR(AB14&lt;40,AC14&lt;40,AD14&lt;40),"N")</f>
        <v/>
      </c>
      <c r="AH14" s="162" t="str" cm="1">
        <f t="array" ref="AH14">_xlfn.IFS(OR(AE14="Y",AF14="Y",AG14="Y"),"Y",OR(AE14="N",AF14="N",AG14="N"),"N",OR(AE14="",AF14="",AG14=""),"")</f>
        <v/>
      </c>
    </row>
    <row r="15" spans="1:35" x14ac:dyDescent="0.25">
      <c r="A15" s="157"/>
      <c r="B15" s="158"/>
      <c r="C15" s="158"/>
      <c r="D15" s="158"/>
      <c r="E15" s="158"/>
      <c r="F15" s="158"/>
      <c r="G15" s="158"/>
      <c r="H15" s="158"/>
      <c r="I15" s="161" t="str">
        <f>IFERROR(IF(VLOOKUP(A15,'BOY to MOY-Math'!$P$2:$U$400,6,FALSE)="","",VLOOKUP(A15,'BOY to MOY-Math'!$P$2:$U$400,6,FALSE)),"")</f>
        <v/>
      </c>
      <c r="J15" s="162" t="str">
        <f>IFERROR(IF(VLOOKUP(A15,'BOY to MOY-Math'!$P$2:$AA$400,12,FALSE)="","",VLOOKUP(A15,'BOY to MOY-Math'!$P$2:$AA$400,12,FALSE)),"")</f>
        <v/>
      </c>
      <c r="K15" s="161" t="str">
        <f>IFERROR(IF(VLOOKUP(A15,'BOY to EOY-Math'!$P$2:$AA$400,12,FALSE)="","",VLOOKUP(A15,'BOY to EOY-Math'!$P$2:$AA$400,12,FALSE)),"")</f>
        <v/>
      </c>
      <c r="L15" s="163" t="str">
        <f>IFERROR(IF(VLOOKUP(A15,'BOY to MOY-Math'!$P$2:$AI$400,20,FALSE)="","",VLOOKUP(A15,'BOY to MOY-Math'!$P$2:$AI$400,20,FALSE)),"")</f>
        <v/>
      </c>
      <c r="M15" s="161" t="str">
        <f>IFERROR(IF(VLOOKUP(A15, 'MOY to EOY-Math'!$P$2:$AI$400,20,FALSE)="","",VLOOKUP(A15,'MOY to EOY-Math'!$P$2:$AI$400,20,FALSE)),"")</f>
        <v/>
      </c>
      <c r="N15" s="161" t="str">
        <f>IFERROR(IF(VLOOKUP(A15,'BOY to EOY-Math'!$P$2:$AI$400,20,FALSE)="","",VLOOKUP(A15,'BOY to EOY-Math'!$P$2:$AI$400,20,FALSE)),"")</f>
        <v/>
      </c>
      <c r="O15" s="161" t="str">
        <f>IFERROR(IF(VLOOKUP(A15,'BOY to MOY-Math'!$P$2:$AK$400,22,FALSE)="","",VLOOKUP(A15,'BOY to MOY-Math'!$P$2:$AK$400,22,FALSE)),"")</f>
        <v/>
      </c>
      <c r="P15" s="161" t="str">
        <f>IFERROR(IF(VLOOKUP(A15, 'MOY to EOY-Math'!$P$2:$AK$400,22,FALSE)="","",VLOOKUP(A15,'MOY to EOY-Math'!$P$2:$AK$400,22,FALSE)),"")</f>
        <v/>
      </c>
      <c r="Q15" s="161" t="str">
        <f>IFERROR(IF(VLOOKUP(A15,'BOY to EOY-Math'!$P$2:$AK$400,22,FALSE)="","",VLOOKUP(A15,'BOY to EOY-Math'!$P$2:$AK$400,22,FALSE)),"")</f>
        <v/>
      </c>
      <c r="R15" s="161" t="str" cm="1">
        <f t="array" ref="R15">_xlfn.IFS(AND(NOT(ISNUMBER(I15)),NOT(ISNUMBER(J15)),NOT(ISNUMBER(K15))),"",OR(AND(I15&lt;&gt;"",I15&gt;=40),AND(J15&lt;&gt;"",J15&gt;=40),AND(K15&lt;&gt;"",K15&gt;=40)),"Y",OR(I15&lt;40,J15&lt;40,K15&lt;40),"N")</f>
        <v/>
      </c>
      <c r="S15" s="161" t="str" cm="1">
        <f t="array" ref="S15">_xlfn.IFS(OR(L15="Yes",M15="Yes",N15="Yes"),"Y",OR(L15="No",M15="No",N15="No"),"N",AND(L15="",M15="",N15=""),"")</f>
        <v/>
      </c>
      <c r="T15" s="161" t="str" cm="1">
        <f t="array" ref="T15">_xlfn.IFS(AND(NOT(ISNUMBER(O15)),NOT(ISNUMBER(P15)),NOT(ISNUMBER(Q15))),"",OR(AND(O15&lt;&gt;"",O15&gt;=40),AND(P15&lt;&gt;"",P15&gt;=40),AND(Q15&lt;&gt;"",Q15&gt;=40)),"Y",OR(O15&lt;40,P15&lt;40,Q15&lt;40),"N")</f>
        <v/>
      </c>
      <c r="U15" s="162" t="str" cm="1">
        <f t="array" ref="U15">_xlfn.IFS(OR(R15="Y",S15="Y",T15="Y"),"Y",OR(R15="N",S15="N",T15="N"),"N",OR(R15="",S15="",T15=""),"")</f>
        <v/>
      </c>
      <c r="V15" s="161" t="str">
        <f>IFERROR(IF(VLOOKUP(A15,'BOY to MOY-Reading'!$P$2:$U$400,6,FALSE)="","",VLOOKUP(A15,'BOY to MOY-Reading'!$P$2:$U$400,6,FALSE)),"")</f>
        <v/>
      </c>
      <c r="W15" s="162" t="str">
        <f>IFERROR(IF(VLOOKUP(A15,'BOY to MOY-Reading'!$P$2:$AA$400,12,FALSE)="","",VLOOKUP(A15,'BOY to MOY-Reading'!$P$2:$AA$400,12,FALSE)),"")</f>
        <v/>
      </c>
      <c r="X15" s="161" t="str">
        <f>IFERROR(IF(VLOOKUP(A15,'BOY to EOY-Reading'!$P$2:$AA$400,12,FALSE)="","",VLOOKUP(A15,'BOY to EOY-Reading'!$P$2:$AA$400,12,FALSE)),"")</f>
        <v/>
      </c>
      <c r="Y15" s="163" t="str">
        <f>IFERROR(IF(VLOOKUP(A15,'BOY to MOY-Reading'!$P$2:$AI$400,20,FALSE)="","",VLOOKUP(A15,'BOY to MOY-Reading'!$P$2:$AI$400,20,FALSE)),"")</f>
        <v/>
      </c>
      <c r="Z15" s="161" t="str">
        <f>IFERROR(IF(VLOOKUP(A15, 'MOY to EOY-Reading'!$P$2:$AI$400,20,FALSE)="","",VLOOKUP(A15,'MOY to EOY-Reading'!$P$2:$AI$400,20,FALSE)),"")</f>
        <v/>
      </c>
      <c r="AA15" s="161" t="str">
        <f>IFERROR(IF(VLOOKUP(A15,'BOY to EOY-Reading'!$P$2:$AI$400,20,FALSE)="","",VLOOKUP(A15,'BOY to EOY-Reading'!$P$2:$AI$400,20,FALSE)),"")</f>
        <v/>
      </c>
      <c r="AB15" s="161" t="str">
        <f>IFERROR(IF(VLOOKUP(A15,'BOY to MOY-Reading'!$P$2:$AK$400,22,FALSE)="","",VLOOKUP(A15,'BOY to MOY-Reading'!$P$2:$AK$400,22,FALSE)),"")</f>
        <v/>
      </c>
      <c r="AC15" s="161" t="str">
        <f>IFERROR(IF(VLOOKUP(A15, 'MOY to EOY-Reading'!$P$2:$AK$400,22,FALSE)="","",VLOOKUP(A15,'MOY to EOY-Reading'!$P$2:$AK$400,22,FALSE)),"")</f>
        <v/>
      </c>
      <c r="AD15" s="161" t="str">
        <f>IFERROR(IF(VLOOKUP(A15,'BOY to EOY-Reading'!$P$2:$AK$400,22,FALSE)="","",VLOOKUP(A15,'BOY to EOY-Reading'!$P$2:$AK$400,22,FALSE)),"")</f>
        <v/>
      </c>
      <c r="AE15" s="161" t="str" cm="1">
        <f t="array" ref="AE15">_xlfn.IFS(AND(NOT(ISNUMBER(V15)),NOT(ISNUMBER(W15)),NOT(ISNUMBER(X15))),"",OR(AND(V15&lt;&gt;"",V15&gt;=40),AND(W15&lt;&gt;"",W15&gt;=40),AND(X15&lt;&gt;"",X15&gt;=40)),"Y",OR(V15&lt;40,W15&lt;40,X15&lt;40),"N")</f>
        <v/>
      </c>
      <c r="AF15" s="161" t="str" cm="1">
        <f t="array" ref="AF15">_xlfn.IFS(OR(Y15="Yes",Z15="Yes",AA15="Yes"),"Y",OR(Y15="No",Z15="No",AA15="No"),"N",AND(Y15="",Z15="",AA15=""),"")</f>
        <v/>
      </c>
      <c r="AG15" s="161" t="str" cm="1">
        <f t="array" ref="AG15">_xlfn.IFS(AND(NOT(ISNUMBER(AB15)),NOT(ISNUMBER(AC15)),NOT(ISNUMBER(AD15))),"",OR(AND(AB15&lt;&gt;"",AB15&gt;=40),AND(AC15&lt;&gt;"",AC15&gt;=40),AND(AD15&lt;&gt;"",AD15&gt;=40)),"Y",OR(AB15&lt;40,AC15&lt;40,AD15&lt;40),"N")</f>
        <v/>
      </c>
      <c r="AH15" s="162" t="str" cm="1">
        <f t="array" ref="AH15">_xlfn.IFS(OR(AE15="Y",AF15="Y",AG15="Y"),"Y",OR(AE15="N",AF15="N",AG15="N"),"N",OR(AE15="",AF15="",AG15=""),"")</f>
        <v/>
      </c>
    </row>
    <row r="16" spans="1:35" x14ac:dyDescent="0.25">
      <c r="A16" s="157"/>
      <c r="B16" s="158"/>
      <c r="C16" s="158"/>
      <c r="D16" s="158"/>
      <c r="E16" s="158"/>
      <c r="F16" s="158"/>
      <c r="G16" s="158"/>
      <c r="H16" s="158"/>
      <c r="I16" s="161" t="str">
        <f>IFERROR(IF(VLOOKUP(A16,'BOY to MOY-Math'!$P$2:$U$400,6,FALSE)="","",VLOOKUP(A16,'BOY to MOY-Math'!$P$2:$U$400,6,FALSE)),"")</f>
        <v/>
      </c>
      <c r="J16" s="162" t="str">
        <f>IFERROR(IF(VLOOKUP(A16,'BOY to MOY-Math'!$P$2:$AA$400,12,FALSE)="","",VLOOKUP(A16,'BOY to MOY-Math'!$P$2:$AA$400,12,FALSE)),"")</f>
        <v/>
      </c>
      <c r="K16" s="161" t="str">
        <f>IFERROR(IF(VLOOKUP(A16,'BOY to EOY-Math'!$P$2:$AA$400,12,FALSE)="","",VLOOKUP(A16,'BOY to EOY-Math'!$P$2:$AA$400,12,FALSE)),"")</f>
        <v/>
      </c>
      <c r="L16" s="163" t="str">
        <f>IFERROR(IF(VLOOKUP(A16,'BOY to MOY-Math'!$P$2:$AI$400,20,FALSE)="","",VLOOKUP(A16,'BOY to MOY-Math'!$P$2:$AI$400,20,FALSE)),"")</f>
        <v/>
      </c>
      <c r="M16" s="161" t="str">
        <f>IFERROR(IF(VLOOKUP(A16, 'MOY to EOY-Math'!$P$2:$AI$400,20,FALSE)="","",VLOOKUP(A16,'MOY to EOY-Math'!$P$2:$AI$400,20,FALSE)),"")</f>
        <v/>
      </c>
      <c r="N16" s="161" t="str">
        <f>IFERROR(IF(VLOOKUP(A16,'BOY to EOY-Math'!$P$2:$AI$400,20,FALSE)="","",VLOOKUP(A16,'BOY to EOY-Math'!$P$2:$AI$400,20,FALSE)),"")</f>
        <v/>
      </c>
      <c r="O16" s="161" t="str">
        <f>IFERROR(IF(VLOOKUP(A16,'BOY to MOY-Math'!$P$2:$AK$400,22,FALSE)="","",VLOOKUP(A16,'BOY to MOY-Math'!$P$2:$AK$400,22,FALSE)),"")</f>
        <v/>
      </c>
      <c r="P16" s="161" t="str">
        <f>IFERROR(IF(VLOOKUP(A16, 'MOY to EOY-Math'!$P$2:$AK$400,22,FALSE)="","",VLOOKUP(A16,'MOY to EOY-Math'!$P$2:$AK$400,22,FALSE)),"")</f>
        <v/>
      </c>
      <c r="Q16" s="161" t="str">
        <f>IFERROR(IF(VLOOKUP(A16,'BOY to EOY-Math'!$P$2:$AK$400,22,FALSE)="","",VLOOKUP(A16,'BOY to EOY-Math'!$P$2:$AK$400,22,FALSE)),"")</f>
        <v/>
      </c>
      <c r="R16" s="161" t="str" cm="1">
        <f t="array" ref="R16">_xlfn.IFS(AND(NOT(ISNUMBER(I16)),NOT(ISNUMBER(J16)),NOT(ISNUMBER(K16))),"",OR(AND(I16&lt;&gt;"",I16&gt;=40),AND(J16&lt;&gt;"",J16&gt;=40),AND(K16&lt;&gt;"",K16&gt;=40)),"Y",OR(I16&lt;40,J16&lt;40,K16&lt;40),"N")</f>
        <v/>
      </c>
      <c r="S16" s="161" t="str" cm="1">
        <f t="array" ref="S16">_xlfn.IFS(OR(L16="Yes",M16="Yes",N16="Yes"),"Y",OR(L16="No",M16="No",N16="No"),"N",AND(L16="",M16="",N16=""),"")</f>
        <v/>
      </c>
      <c r="T16" s="161" t="str" cm="1">
        <f t="array" ref="T16">_xlfn.IFS(AND(NOT(ISNUMBER(O16)),NOT(ISNUMBER(P16)),NOT(ISNUMBER(Q16))),"",OR(AND(O16&lt;&gt;"",O16&gt;=40),AND(P16&lt;&gt;"",P16&gt;=40),AND(Q16&lt;&gt;"",Q16&gt;=40)),"Y",OR(O16&lt;40,P16&lt;40,Q16&lt;40),"N")</f>
        <v/>
      </c>
      <c r="U16" s="162" t="str" cm="1">
        <f t="array" ref="U16">_xlfn.IFS(OR(R16="Y",S16="Y",T16="Y"),"Y",OR(R16="N",S16="N",T16="N"),"N",OR(R16="",S16="",T16=""),"")</f>
        <v/>
      </c>
      <c r="V16" s="161" t="str">
        <f>IFERROR(IF(VLOOKUP(A16,'BOY to MOY-Reading'!$P$2:$U$400,6,FALSE)="","",VLOOKUP(A16,'BOY to MOY-Reading'!$P$2:$U$400,6,FALSE)),"")</f>
        <v/>
      </c>
      <c r="W16" s="162" t="str">
        <f>IFERROR(IF(VLOOKUP(A16,'BOY to MOY-Reading'!$P$2:$AA$400,12,FALSE)="","",VLOOKUP(A16,'BOY to MOY-Reading'!$P$2:$AA$400,12,FALSE)),"")</f>
        <v/>
      </c>
      <c r="X16" s="161" t="str">
        <f>IFERROR(IF(VLOOKUP(A16,'BOY to EOY-Reading'!$P$2:$AA$400,12,FALSE)="","",VLOOKUP(A16,'BOY to EOY-Reading'!$P$2:$AA$400,12,FALSE)),"")</f>
        <v/>
      </c>
      <c r="Y16" s="163" t="str">
        <f>IFERROR(IF(VLOOKUP(A16,'BOY to MOY-Reading'!$P$2:$AI$400,20,FALSE)="","",VLOOKUP(A16,'BOY to MOY-Reading'!$P$2:$AI$400,20,FALSE)),"")</f>
        <v/>
      </c>
      <c r="Z16" s="161" t="str">
        <f>IFERROR(IF(VLOOKUP(A16, 'MOY to EOY-Reading'!$P$2:$AI$400,20,FALSE)="","",VLOOKUP(A16,'MOY to EOY-Reading'!$P$2:$AI$400,20,FALSE)),"")</f>
        <v/>
      </c>
      <c r="AA16" s="161" t="str">
        <f>IFERROR(IF(VLOOKUP(A16,'BOY to EOY-Reading'!$P$2:$AI$400,20,FALSE)="","",VLOOKUP(A16,'BOY to EOY-Reading'!$P$2:$AI$400,20,FALSE)),"")</f>
        <v/>
      </c>
      <c r="AB16" s="161" t="str">
        <f>IFERROR(IF(VLOOKUP(A16,'BOY to MOY-Reading'!$P$2:$AK$400,22,FALSE)="","",VLOOKUP(A16,'BOY to MOY-Reading'!$P$2:$AK$400,22,FALSE)),"")</f>
        <v/>
      </c>
      <c r="AC16" s="161" t="str">
        <f>IFERROR(IF(VLOOKUP(A16, 'MOY to EOY-Reading'!$P$2:$AK$400,22,FALSE)="","",VLOOKUP(A16,'MOY to EOY-Reading'!$P$2:$AK$400,22,FALSE)),"")</f>
        <v/>
      </c>
      <c r="AD16" s="161" t="str">
        <f>IFERROR(IF(VLOOKUP(A16,'BOY to EOY-Reading'!$P$2:$AK$400,22,FALSE)="","",VLOOKUP(A16,'BOY to EOY-Reading'!$P$2:$AK$400,22,FALSE)),"")</f>
        <v/>
      </c>
      <c r="AE16" s="161" t="str" cm="1">
        <f t="array" ref="AE16">_xlfn.IFS(AND(NOT(ISNUMBER(V16)),NOT(ISNUMBER(W16)),NOT(ISNUMBER(X16))),"",OR(AND(V16&lt;&gt;"",V16&gt;=40),AND(W16&lt;&gt;"",W16&gt;=40),AND(X16&lt;&gt;"",X16&gt;=40)),"Y",OR(V16&lt;40,W16&lt;40,X16&lt;40),"N")</f>
        <v/>
      </c>
      <c r="AF16" s="161" t="str" cm="1">
        <f t="array" ref="AF16">_xlfn.IFS(OR(Y16="Yes",Z16="Yes",AA16="Yes"),"Y",OR(Y16="No",Z16="No",AA16="No"),"N",AND(Y16="",Z16="",AA16=""),"")</f>
        <v/>
      </c>
      <c r="AG16" s="161" t="str" cm="1">
        <f t="array" ref="AG16">_xlfn.IFS(AND(NOT(ISNUMBER(AB16)),NOT(ISNUMBER(AC16)),NOT(ISNUMBER(AD16))),"",OR(AND(AB16&lt;&gt;"",AB16&gt;=40),AND(AC16&lt;&gt;"",AC16&gt;=40),AND(AD16&lt;&gt;"",AD16&gt;=40)),"Y",OR(AB16&lt;40,AC16&lt;40,AD16&lt;40),"N")</f>
        <v/>
      </c>
      <c r="AH16" s="162" t="str" cm="1">
        <f t="array" ref="AH16">_xlfn.IFS(OR(AE16="Y",AF16="Y",AG16="Y"),"Y",OR(AE16="N",AF16="N",AG16="N"),"N",OR(AE16="",AF16="",AG16=""),"")</f>
        <v/>
      </c>
    </row>
    <row r="17" spans="1:34" x14ac:dyDescent="0.25">
      <c r="A17" s="157"/>
      <c r="B17" s="158"/>
      <c r="C17" s="158"/>
      <c r="D17" s="158"/>
      <c r="E17" s="158"/>
      <c r="F17" s="158"/>
      <c r="G17" s="158"/>
      <c r="H17" s="158"/>
      <c r="I17" s="161" t="str">
        <f>IFERROR(IF(VLOOKUP(A17,'BOY to MOY-Math'!$P$2:$U$400,6,FALSE)="","",VLOOKUP(A17,'BOY to MOY-Math'!$P$2:$U$400,6,FALSE)),"")</f>
        <v/>
      </c>
      <c r="J17" s="162" t="str">
        <f>IFERROR(IF(VLOOKUP(A17,'BOY to MOY-Math'!$P$2:$AA$400,12,FALSE)="","",VLOOKUP(A17,'BOY to MOY-Math'!$P$2:$AA$400,12,FALSE)),"")</f>
        <v/>
      </c>
      <c r="K17" s="161" t="str">
        <f>IFERROR(IF(VLOOKUP(A17,'BOY to EOY-Math'!$P$2:$AA$400,12,FALSE)="","",VLOOKUP(A17,'BOY to EOY-Math'!$P$2:$AA$400,12,FALSE)),"")</f>
        <v/>
      </c>
      <c r="L17" s="163" t="str">
        <f>IFERROR(IF(VLOOKUP(A17,'BOY to MOY-Math'!$P$2:$AI$400,20,FALSE)="","",VLOOKUP(A17,'BOY to MOY-Math'!$P$2:$AI$400,20,FALSE)),"")</f>
        <v/>
      </c>
      <c r="M17" s="161" t="str">
        <f>IFERROR(IF(VLOOKUP(A17, 'MOY to EOY-Math'!$P$2:$AI$400,20,FALSE)="","",VLOOKUP(A17,'MOY to EOY-Math'!$P$2:$AI$400,20,FALSE)),"")</f>
        <v/>
      </c>
      <c r="N17" s="161" t="str">
        <f>IFERROR(IF(VLOOKUP(A17,'BOY to EOY-Math'!$P$2:$AI$400,20,FALSE)="","",VLOOKUP(A17,'BOY to EOY-Math'!$P$2:$AI$400,20,FALSE)),"")</f>
        <v/>
      </c>
      <c r="O17" s="161" t="str">
        <f>IFERROR(IF(VLOOKUP(A17,'BOY to MOY-Math'!$P$2:$AK$400,22,FALSE)="","",VLOOKUP(A17,'BOY to MOY-Math'!$P$2:$AK$400,22,FALSE)),"")</f>
        <v/>
      </c>
      <c r="P17" s="161" t="str">
        <f>IFERROR(IF(VLOOKUP(A17, 'MOY to EOY-Math'!$P$2:$AK$400,22,FALSE)="","",VLOOKUP(A17,'MOY to EOY-Math'!$P$2:$AK$400,22,FALSE)),"")</f>
        <v/>
      </c>
      <c r="Q17" s="161" t="str">
        <f>IFERROR(IF(VLOOKUP(A17,'BOY to EOY-Math'!$P$2:$AK$400,22,FALSE)="","",VLOOKUP(A17,'BOY to EOY-Math'!$P$2:$AK$400,22,FALSE)),"")</f>
        <v/>
      </c>
      <c r="R17" s="161" t="str" cm="1">
        <f t="array" ref="R17">_xlfn.IFS(AND(NOT(ISNUMBER(I17)),NOT(ISNUMBER(J17)),NOT(ISNUMBER(K17))),"",OR(AND(I17&lt;&gt;"",I17&gt;=40),AND(J17&lt;&gt;"",J17&gt;=40),AND(K17&lt;&gt;"",K17&gt;=40)),"Y",OR(I17&lt;40,J17&lt;40,K17&lt;40),"N")</f>
        <v/>
      </c>
      <c r="S17" s="161" t="str" cm="1">
        <f t="array" ref="S17">_xlfn.IFS(OR(L17="Yes",M17="Yes",N17="Yes"),"Y",OR(L17="No",M17="No",N17="No"),"N",AND(L17="",M17="",N17=""),"")</f>
        <v/>
      </c>
      <c r="T17" s="161" t="str" cm="1">
        <f t="array" ref="T17">_xlfn.IFS(AND(NOT(ISNUMBER(O17)),NOT(ISNUMBER(P17)),NOT(ISNUMBER(Q17))),"",OR(AND(O17&lt;&gt;"",O17&gt;=40),AND(P17&lt;&gt;"",P17&gt;=40),AND(Q17&lt;&gt;"",Q17&gt;=40)),"Y",OR(O17&lt;40,P17&lt;40,Q17&lt;40),"N")</f>
        <v/>
      </c>
      <c r="U17" s="162" t="str" cm="1">
        <f t="array" ref="U17">_xlfn.IFS(OR(R17="Y",S17="Y",T17="Y"),"Y",OR(R17="N",S17="N",T17="N"),"N",OR(R17="",S17="",T17=""),"")</f>
        <v/>
      </c>
      <c r="V17" s="161" t="str">
        <f>IFERROR(IF(VLOOKUP(A17,'BOY to MOY-Reading'!$P$2:$U$400,6,FALSE)="","",VLOOKUP(A17,'BOY to MOY-Reading'!$P$2:$U$400,6,FALSE)),"")</f>
        <v/>
      </c>
      <c r="W17" s="162" t="str">
        <f>IFERROR(IF(VLOOKUP(A17,'BOY to MOY-Reading'!$P$2:$AA$400,12,FALSE)="","",VLOOKUP(A17,'BOY to MOY-Reading'!$P$2:$AA$400,12,FALSE)),"")</f>
        <v/>
      </c>
      <c r="X17" s="161" t="str">
        <f>IFERROR(IF(VLOOKUP(A17,'BOY to EOY-Reading'!$P$2:$AA$400,12,FALSE)="","",VLOOKUP(A17,'BOY to EOY-Reading'!$P$2:$AA$400,12,FALSE)),"")</f>
        <v/>
      </c>
      <c r="Y17" s="163" t="str">
        <f>IFERROR(IF(VLOOKUP(A17,'BOY to MOY-Reading'!$P$2:$AI$400,20,FALSE)="","",VLOOKUP(A17,'BOY to MOY-Reading'!$P$2:$AI$400,20,FALSE)),"")</f>
        <v/>
      </c>
      <c r="Z17" s="161" t="str">
        <f>IFERROR(IF(VLOOKUP(A17, 'MOY to EOY-Reading'!$P$2:$AI$400,20,FALSE)="","",VLOOKUP(A17,'MOY to EOY-Reading'!$P$2:$AI$400,20,FALSE)),"")</f>
        <v/>
      </c>
      <c r="AA17" s="161" t="str">
        <f>IFERROR(IF(VLOOKUP(A17,'BOY to EOY-Reading'!$P$2:$AI$400,20,FALSE)="","",VLOOKUP(A17,'BOY to EOY-Reading'!$P$2:$AI$400,20,FALSE)),"")</f>
        <v/>
      </c>
      <c r="AB17" s="161" t="str">
        <f>IFERROR(IF(VLOOKUP(A17,'BOY to MOY-Reading'!$P$2:$AK$400,22,FALSE)="","",VLOOKUP(A17,'BOY to MOY-Reading'!$P$2:$AK$400,22,FALSE)),"")</f>
        <v/>
      </c>
      <c r="AC17" s="161" t="str">
        <f>IFERROR(IF(VLOOKUP(A17, 'MOY to EOY-Reading'!$P$2:$AK$400,22,FALSE)="","",VLOOKUP(A17,'MOY to EOY-Reading'!$P$2:$AK$400,22,FALSE)),"")</f>
        <v/>
      </c>
      <c r="AD17" s="161" t="str">
        <f>IFERROR(IF(VLOOKUP(A17,'BOY to EOY-Reading'!$P$2:$AK$400,22,FALSE)="","",VLOOKUP(A17,'BOY to EOY-Reading'!$P$2:$AK$400,22,FALSE)),"")</f>
        <v/>
      </c>
      <c r="AE17" s="161" t="str" cm="1">
        <f t="array" ref="AE17">_xlfn.IFS(AND(NOT(ISNUMBER(V17)),NOT(ISNUMBER(W17)),NOT(ISNUMBER(X17))),"",OR(AND(V17&lt;&gt;"",V17&gt;=40),AND(W17&lt;&gt;"",W17&gt;=40),AND(X17&lt;&gt;"",X17&gt;=40)),"Y",OR(V17&lt;40,W17&lt;40,X17&lt;40),"N")</f>
        <v/>
      </c>
      <c r="AF17" s="161" t="str" cm="1">
        <f t="array" ref="AF17">_xlfn.IFS(OR(Y17="Yes",Z17="Yes",AA17="Yes"),"Y",OR(Y17="No",Z17="No",AA17="No"),"N",AND(Y17="",Z17="",AA17=""),"")</f>
        <v/>
      </c>
      <c r="AG17" s="161" t="str" cm="1">
        <f t="array" ref="AG17">_xlfn.IFS(AND(NOT(ISNUMBER(AB17)),NOT(ISNUMBER(AC17)),NOT(ISNUMBER(AD17))),"",OR(AND(AB17&lt;&gt;"",AB17&gt;=40),AND(AC17&lt;&gt;"",AC17&gt;=40),AND(AD17&lt;&gt;"",AD17&gt;=40)),"Y",OR(AB17&lt;40,AC17&lt;40,AD17&lt;40),"N")</f>
        <v/>
      </c>
      <c r="AH17" s="162" t="str" cm="1">
        <f t="array" ref="AH17">_xlfn.IFS(OR(AE17="Y",AF17="Y",AG17="Y"),"Y",OR(AE17="N",AF17="N",AG17="N"),"N",OR(AE17="",AF17="",AG17=""),"")</f>
        <v/>
      </c>
    </row>
    <row r="18" spans="1:34" x14ac:dyDescent="0.25">
      <c r="A18" s="157"/>
      <c r="B18" s="158"/>
      <c r="C18" s="158"/>
      <c r="D18" s="158"/>
      <c r="E18" s="158"/>
      <c r="F18" s="158"/>
      <c r="G18" s="158"/>
      <c r="H18" s="158"/>
      <c r="I18" s="161" t="str">
        <f>IFERROR(IF(VLOOKUP(A18,'BOY to MOY-Math'!$P$2:$U$400,6,FALSE)="","",VLOOKUP(A18,'BOY to MOY-Math'!$P$2:$U$400,6,FALSE)),"")</f>
        <v/>
      </c>
      <c r="J18" s="162" t="str">
        <f>IFERROR(IF(VLOOKUP(A18,'BOY to MOY-Math'!$P$2:$AA$400,12,FALSE)="","",VLOOKUP(A18,'BOY to MOY-Math'!$P$2:$AA$400,12,FALSE)),"")</f>
        <v/>
      </c>
      <c r="K18" s="161" t="str">
        <f>IFERROR(IF(VLOOKUP(A18,'BOY to EOY-Math'!$P$2:$AA$400,12,FALSE)="","",VLOOKUP(A18,'BOY to EOY-Math'!$P$2:$AA$400,12,FALSE)),"")</f>
        <v/>
      </c>
      <c r="L18" s="163" t="str">
        <f>IFERROR(IF(VLOOKUP(A18,'BOY to MOY-Math'!$P$2:$AI$400,20,FALSE)="","",VLOOKUP(A18,'BOY to MOY-Math'!$P$2:$AI$400,20,FALSE)),"")</f>
        <v/>
      </c>
      <c r="M18" s="161" t="str">
        <f>IFERROR(IF(VLOOKUP(A18, 'MOY to EOY-Math'!$P$2:$AI$400,20,FALSE)="","",VLOOKUP(A18,'MOY to EOY-Math'!$P$2:$AI$400,20,FALSE)),"")</f>
        <v/>
      </c>
      <c r="N18" s="161" t="str">
        <f>IFERROR(IF(VLOOKUP(A18,'BOY to EOY-Math'!$P$2:$AI$400,20,FALSE)="","",VLOOKUP(A18,'BOY to EOY-Math'!$P$2:$AI$400,20,FALSE)),"")</f>
        <v/>
      </c>
      <c r="O18" s="161" t="str">
        <f>IFERROR(IF(VLOOKUP(A18,'BOY to MOY-Math'!$P$2:$AK$400,22,FALSE)="","",VLOOKUP(A18,'BOY to MOY-Math'!$P$2:$AK$400,22,FALSE)),"")</f>
        <v/>
      </c>
      <c r="P18" s="161" t="str">
        <f>IFERROR(IF(VLOOKUP(A18, 'MOY to EOY-Math'!$P$2:$AK$400,22,FALSE)="","",VLOOKUP(A18,'MOY to EOY-Math'!$P$2:$AK$400,22,FALSE)),"")</f>
        <v/>
      </c>
      <c r="Q18" s="161" t="str">
        <f>IFERROR(IF(VLOOKUP(A18,'BOY to EOY-Math'!$P$2:$AK$400,22,FALSE)="","",VLOOKUP(A18,'BOY to EOY-Math'!$P$2:$AK$400,22,FALSE)),"")</f>
        <v/>
      </c>
      <c r="R18" s="161" t="str" cm="1">
        <f t="array" ref="R18">_xlfn.IFS(AND(NOT(ISNUMBER(I18)),NOT(ISNUMBER(J18)),NOT(ISNUMBER(K18))),"",OR(AND(I18&lt;&gt;"",I18&gt;=40),AND(J18&lt;&gt;"",J18&gt;=40),AND(K18&lt;&gt;"",K18&gt;=40)),"Y",OR(I18&lt;40,J18&lt;40,K18&lt;40),"N")</f>
        <v/>
      </c>
      <c r="S18" s="161" t="str" cm="1">
        <f t="array" ref="S18">_xlfn.IFS(OR(L18="Yes",M18="Yes",N18="Yes"),"Y",OR(L18="No",M18="No",N18="No"),"N",AND(L18="",M18="",N18=""),"")</f>
        <v/>
      </c>
      <c r="T18" s="161" t="str" cm="1">
        <f t="array" ref="T18">_xlfn.IFS(AND(NOT(ISNUMBER(O18)),NOT(ISNUMBER(P18)),NOT(ISNUMBER(Q18))),"",OR(AND(O18&lt;&gt;"",O18&gt;=40),AND(P18&lt;&gt;"",P18&gt;=40),AND(Q18&lt;&gt;"",Q18&gt;=40)),"Y",OR(O18&lt;40,P18&lt;40,Q18&lt;40),"N")</f>
        <v/>
      </c>
      <c r="U18" s="162" t="str" cm="1">
        <f t="array" ref="U18">_xlfn.IFS(OR(R18="Y",S18="Y",T18="Y"),"Y",OR(R18="N",S18="N",T18="N"),"N",OR(R18="",S18="",T18=""),"")</f>
        <v/>
      </c>
      <c r="V18" s="161" t="str">
        <f>IFERROR(IF(VLOOKUP(A18,'BOY to MOY-Reading'!$P$2:$U$400,6,FALSE)="","",VLOOKUP(A18,'BOY to MOY-Reading'!$P$2:$U$400,6,FALSE)),"")</f>
        <v/>
      </c>
      <c r="W18" s="162" t="str">
        <f>IFERROR(IF(VLOOKUP(A18,'BOY to MOY-Reading'!$P$2:$AA$400,12,FALSE)="","",VLOOKUP(A18,'BOY to MOY-Reading'!$P$2:$AA$400,12,FALSE)),"")</f>
        <v/>
      </c>
      <c r="X18" s="161" t="str">
        <f>IFERROR(IF(VLOOKUP(A18,'BOY to EOY-Reading'!$P$2:$AA$400,12,FALSE)="","",VLOOKUP(A18,'BOY to EOY-Reading'!$P$2:$AA$400,12,FALSE)),"")</f>
        <v/>
      </c>
      <c r="Y18" s="163" t="str">
        <f>IFERROR(IF(VLOOKUP(A18,'BOY to MOY-Reading'!$P$2:$AI$400,20,FALSE)="","",VLOOKUP(A18,'BOY to MOY-Reading'!$P$2:$AI$400,20,FALSE)),"")</f>
        <v/>
      </c>
      <c r="Z18" s="161" t="str">
        <f>IFERROR(IF(VLOOKUP(A18, 'MOY to EOY-Reading'!$P$2:$AI$400,20,FALSE)="","",VLOOKUP(A18,'MOY to EOY-Reading'!$P$2:$AI$400,20,FALSE)),"")</f>
        <v/>
      </c>
      <c r="AA18" s="161" t="str">
        <f>IFERROR(IF(VLOOKUP(A18,'BOY to EOY-Reading'!$P$2:$AI$400,20,FALSE)="","",VLOOKUP(A18,'BOY to EOY-Reading'!$P$2:$AI$400,20,FALSE)),"")</f>
        <v/>
      </c>
      <c r="AB18" s="161" t="str">
        <f>IFERROR(IF(VLOOKUP(A18,'BOY to MOY-Reading'!$P$2:$AK$400,22,FALSE)="","",VLOOKUP(A18,'BOY to MOY-Reading'!$P$2:$AK$400,22,FALSE)),"")</f>
        <v/>
      </c>
      <c r="AC18" s="161" t="str">
        <f>IFERROR(IF(VLOOKUP(A18, 'MOY to EOY-Reading'!$P$2:$AK$400,22,FALSE)="","",VLOOKUP(A18,'MOY to EOY-Reading'!$P$2:$AK$400,22,FALSE)),"")</f>
        <v/>
      </c>
      <c r="AD18" s="161" t="str">
        <f>IFERROR(IF(VLOOKUP(A18,'BOY to EOY-Reading'!$P$2:$AK$400,22,FALSE)="","",VLOOKUP(A18,'BOY to EOY-Reading'!$P$2:$AK$400,22,FALSE)),"")</f>
        <v/>
      </c>
      <c r="AE18" s="161" t="str" cm="1">
        <f t="array" ref="AE18">_xlfn.IFS(AND(NOT(ISNUMBER(V18)),NOT(ISNUMBER(W18)),NOT(ISNUMBER(X18))),"",OR(AND(V18&lt;&gt;"",V18&gt;=40),AND(W18&lt;&gt;"",W18&gt;=40),AND(X18&lt;&gt;"",X18&gt;=40)),"Y",OR(V18&lt;40,W18&lt;40,X18&lt;40),"N")</f>
        <v/>
      </c>
      <c r="AF18" s="161" t="str" cm="1">
        <f t="array" ref="AF18">_xlfn.IFS(OR(Y18="Yes",Z18="Yes",AA18="Yes"),"Y",OR(Y18="No",Z18="No",AA18="No"),"N",AND(Y18="",Z18="",AA18=""),"")</f>
        <v/>
      </c>
      <c r="AG18" s="161" t="str" cm="1">
        <f t="array" ref="AG18">_xlfn.IFS(AND(NOT(ISNUMBER(AB18)),NOT(ISNUMBER(AC18)),NOT(ISNUMBER(AD18))),"",OR(AND(AB18&lt;&gt;"",AB18&gt;=40),AND(AC18&lt;&gt;"",AC18&gt;=40),AND(AD18&lt;&gt;"",AD18&gt;=40)),"Y",OR(AB18&lt;40,AC18&lt;40,AD18&lt;40),"N")</f>
        <v/>
      </c>
      <c r="AH18" s="162" t="str" cm="1">
        <f t="array" ref="AH18">_xlfn.IFS(OR(AE18="Y",AF18="Y",AG18="Y"),"Y",OR(AE18="N",AF18="N",AG18="N"),"N",OR(AE18="",AF18="",AG18=""),"")</f>
        <v/>
      </c>
    </row>
    <row r="19" spans="1:34" x14ac:dyDescent="0.25">
      <c r="A19" s="157"/>
      <c r="B19" s="158"/>
      <c r="C19" s="158"/>
      <c r="D19" s="158"/>
      <c r="E19" s="158"/>
      <c r="F19" s="158"/>
      <c r="G19" s="158"/>
      <c r="H19" s="158"/>
      <c r="I19" s="161" t="str">
        <f>IFERROR(IF(VLOOKUP(A19,'BOY to MOY-Math'!$P$2:$U$400,6,FALSE)="","",VLOOKUP(A19,'BOY to MOY-Math'!$P$2:$U$400,6,FALSE)),"")</f>
        <v/>
      </c>
      <c r="J19" s="162" t="str">
        <f>IFERROR(IF(VLOOKUP(A19,'BOY to MOY-Math'!$P$2:$AA$400,12,FALSE)="","",VLOOKUP(A19,'BOY to MOY-Math'!$P$2:$AA$400,12,FALSE)),"")</f>
        <v/>
      </c>
      <c r="K19" s="161" t="str">
        <f>IFERROR(IF(VLOOKUP(A19,'BOY to EOY-Math'!$P$2:$AA$400,12,FALSE)="","",VLOOKUP(A19,'BOY to EOY-Math'!$P$2:$AA$400,12,FALSE)),"")</f>
        <v/>
      </c>
      <c r="L19" s="163" t="str">
        <f>IFERROR(IF(VLOOKUP(A19,'BOY to MOY-Math'!$P$2:$AI$400,20,FALSE)="","",VLOOKUP(A19,'BOY to MOY-Math'!$P$2:$AI$400,20,FALSE)),"")</f>
        <v/>
      </c>
      <c r="M19" s="161" t="str">
        <f>IFERROR(IF(VLOOKUP(A19, 'MOY to EOY-Math'!$P$2:$AI$400,20,FALSE)="","",VLOOKUP(A19,'MOY to EOY-Math'!$P$2:$AI$400,20,FALSE)),"")</f>
        <v/>
      </c>
      <c r="N19" s="161" t="str">
        <f>IFERROR(IF(VLOOKUP(A19,'BOY to EOY-Math'!$P$2:$AI$400,20,FALSE)="","",VLOOKUP(A19,'BOY to EOY-Math'!$P$2:$AI$400,20,FALSE)),"")</f>
        <v/>
      </c>
      <c r="O19" s="161" t="str">
        <f>IFERROR(IF(VLOOKUP(A19,'BOY to MOY-Math'!$P$2:$AK$400,22,FALSE)="","",VLOOKUP(A19,'BOY to MOY-Math'!$P$2:$AK$400,22,FALSE)),"")</f>
        <v/>
      </c>
      <c r="P19" s="161" t="str">
        <f>IFERROR(IF(VLOOKUP(A19, 'MOY to EOY-Math'!$P$2:$AK$400,22,FALSE)="","",VLOOKUP(A19,'MOY to EOY-Math'!$P$2:$AK$400,22,FALSE)),"")</f>
        <v/>
      </c>
      <c r="Q19" s="161" t="str">
        <f>IFERROR(IF(VLOOKUP(A19,'BOY to EOY-Math'!$P$2:$AK$400,22,FALSE)="","",VLOOKUP(A19,'BOY to EOY-Math'!$P$2:$AK$400,22,FALSE)),"")</f>
        <v/>
      </c>
      <c r="R19" s="161" t="str" cm="1">
        <f t="array" ref="R19">_xlfn.IFS(AND(NOT(ISNUMBER(I19)),NOT(ISNUMBER(J19)),NOT(ISNUMBER(K19))),"",OR(AND(I19&lt;&gt;"",I19&gt;=40),AND(J19&lt;&gt;"",J19&gt;=40),AND(K19&lt;&gt;"",K19&gt;=40)),"Y",OR(I19&lt;40,J19&lt;40,K19&lt;40),"N")</f>
        <v/>
      </c>
      <c r="S19" s="161" t="str" cm="1">
        <f t="array" ref="S19">_xlfn.IFS(OR(L19="Yes",M19="Yes",N19="Yes"),"Y",OR(L19="No",M19="No",N19="No"),"N",AND(L19="",M19="",N19=""),"")</f>
        <v/>
      </c>
      <c r="T19" s="161" t="str" cm="1">
        <f t="array" ref="T19">_xlfn.IFS(AND(NOT(ISNUMBER(O19)),NOT(ISNUMBER(P19)),NOT(ISNUMBER(Q19))),"",OR(AND(O19&lt;&gt;"",O19&gt;=40),AND(P19&lt;&gt;"",P19&gt;=40),AND(Q19&lt;&gt;"",Q19&gt;=40)),"Y",OR(O19&lt;40,P19&lt;40,Q19&lt;40),"N")</f>
        <v/>
      </c>
      <c r="U19" s="162" t="str" cm="1">
        <f t="array" ref="U19">_xlfn.IFS(OR(R19="Y",S19="Y",T19="Y"),"Y",OR(R19="N",S19="N",T19="N"),"N",OR(R19="",S19="",T19=""),"")</f>
        <v/>
      </c>
      <c r="V19" s="161" t="str">
        <f>IFERROR(IF(VLOOKUP(A19,'BOY to MOY-Reading'!$P$2:$U$400,6,FALSE)="","",VLOOKUP(A19,'BOY to MOY-Reading'!$P$2:$U$400,6,FALSE)),"")</f>
        <v/>
      </c>
      <c r="W19" s="162" t="str">
        <f>IFERROR(IF(VLOOKUP(A19,'BOY to MOY-Reading'!$P$2:$AA$400,12,FALSE)="","",VLOOKUP(A19,'BOY to MOY-Reading'!$P$2:$AA$400,12,FALSE)),"")</f>
        <v/>
      </c>
      <c r="X19" s="161" t="str">
        <f>IFERROR(IF(VLOOKUP(A19,'BOY to EOY-Reading'!$P$2:$AA$400,12,FALSE)="","",VLOOKUP(A19,'BOY to EOY-Reading'!$P$2:$AA$400,12,FALSE)),"")</f>
        <v/>
      </c>
      <c r="Y19" s="163" t="str">
        <f>IFERROR(IF(VLOOKUP(A19,'BOY to MOY-Reading'!$P$2:$AI$400,20,FALSE)="","",VLOOKUP(A19,'BOY to MOY-Reading'!$P$2:$AI$400,20,FALSE)),"")</f>
        <v/>
      </c>
      <c r="Z19" s="161" t="str">
        <f>IFERROR(IF(VLOOKUP(A19, 'MOY to EOY-Reading'!$P$2:$AI$400,20,FALSE)="","",VLOOKUP(A19,'MOY to EOY-Reading'!$P$2:$AI$400,20,FALSE)),"")</f>
        <v/>
      </c>
      <c r="AA19" s="161" t="str">
        <f>IFERROR(IF(VLOOKUP(A19,'BOY to EOY-Reading'!$P$2:$AI$400,20,FALSE)="","",VLOOKUP(A19,'BOY to EOY-Reading'!$P$2:$AI$400,20,FALSE)),"")</f>
        <v/>
      </c>
      <c r="AB19" s="161" t="str">
        <f>IFERROR(IF(VLOOKUP(A19,'BOY to MOY-Reading'!$P$2:$AK$400,22,FALSE)="","",VLOOKUP(A19,'BOY to MOY-Reading'!$P$2:$AK$400,22,FALSE)),"")</f>
        <v/>
      </c>
      <c r="AC19" s="161" t="str">
        <f>IFERROR(IF(VLOOKUP(A19, 'MOY to EOY-Reading'!$P$2:$AK$400,22,FALSE)="","",VLOOKUP(A19,'MOY to EOY-Reading'!$P$2:$AK$400,22,FALSE)),"")</f>
        <v/>
      </c>
      <c r="AD19" s="161" t="str">
        <f>IFERROR(IF(VLOOKUP(A19,'BOY to EOY-Reading'!$P$2:$AK$400,22,FALSE)="","",VLOOKUP(A19,'BOY to EOY-Reading'!$P$2:$AK$400,22,FALSE)),"")</f>
        <v/>
      </c>
      <c r="AE19" s="161" t="str" cm="1">
        <f t="array" ref="AE19">_xlfn.IFS(AND(NOT(ISNUMBER(V19)),NOT(ISNUMBER(W19)),NOT(ISNUMBER(X19))),"",OR(AND(V19&lt;&gt;"",V19&gt;=40),AND(W19&lt;&gt;"",W19&gt;=40),AND(X19&lt;&gt;"",X19&gt;=40)),"Y",OR(V19&lt;40,W19&lt;40,X19&lt;40),"N")</f>
        <v/>
      </c>
      <c r="AF19" s="161" t="str" cm="1">
        <f t="array" ref="AF19">_xlfn.IFS(OR(Y19="Yes",Z19="Yes",AA19="Yes"),"Y",OR(Y19="No",Z19="No",AA19="No"),"N",AND(Y19="",Z19="",AA19=""),"")</f>
        <v/>
      </c>
      <c r="AG19" s="161" t="str" cm="1">
        <f t="array" ref="AG19">_xlfn.IFS(AND(NOT(ISNUMBER(AB19)),NOT(ISNUMBER(AC19)),NOT(ISNUMBER(AD19))),"",OR(AND(AB19&lt;&gt;"",AB19&gt;=40),AND(AC19&lt;&gt;"",AC19&gt;=40),AND(AD19&lt;&gt;"",AD19&gt;=40)),"Y",OR(AB19&lt;40,AC19&lt;40,AD19&lt;40),"N")</f>
        <v/>
      </c>
      <c r="AH19" s="162" t="str" cm="1">
        <f t="array" ref="AH19">_xlfn.IFS(OR(AE19="Y",AF19="Y",AG19="Y"),"Y",OR(AE19="N",AF19="N",AG19="N"),"N",OR(AE19="",AF19="",AG19=""),"")</f>
        <v/>
      </c>
    </row>
    <row r="20" spans="1:34" x14ac:dyDescent="0.25">
      <c r="A20" s="157"/>
      <c r="B20" s="158"/>
      <c r="C20" s="158"/>
      <c r="D20" s="158"/>
      <c r="E20" s="158"/>
      <c r="F20" s="158"/>
      <c r="G20" s="158"/>
      <c r="H20" s="158"/>
      <c r="I20" s="161" t="str">
        <f>IFERROR(IF(VLOOKUP(A20,'BOY to MOY-Math'!$P$2:$U$400,6,FALSE)="","",VLOOKUP(A20,'BOY to MOY-Math'!$P$2:$U$400,6,FALSE)),"")</f>
        <v/>
      </c>
      <c r="J20" s="162" t="str">
        <f>IFERROR(IF(VLOOKUP(A20,'BOY to MOY-Math'!$P$2:$AA$400,12,FALSE)="","",VLOOKUP(A20,'BOY to MOY-Math'!$P$2:$AA$400,12,FALSE)),"")</f>
        <v/>
      </c>
      <c r="K20" s="161" t="str">
        <f>IFERROR(IF(VLOOKUP(A20,'BOY to EOY-Math'!$P$2:$AA$400,12,FALSE)="","",VLOOKUP(A20,'BOY to EOY-Math'!$P$2:$AA$400,12,FALSE)),"")</f>
        <v/>
      </c>
      <c r="L20" s="163" t="str">
        <f>IFERROR(IF(VLOOKUP(A20,'BOY to MOY-Math'!$P$2:$AI$400,20,FALSE)="","",VLOOKUP(A20,'BOY to MOY-Math'!$P$2:$AI$400,20,FALSE)),"")</f>
        <v/>
      </c>
      <c r="M20" s="161" t="str">
        <f>IFERROR(IF(VLOOKUP(A20, 'MOY to EOY-Math'!$P$2:$AI$400,20,FALSE)="","",VLOOKUP(A20,'MOY to EOY-Math'!$P$2:$AI$400,20,FALSE)),"")</f>
        <v/>
      </c>
      <c r="N20" s="161" t="str">
        <f>IFERROR(IF(VLOOKUP(A20,'BOY to EOY-Math'!$P$2:$AI$400,20,FALSE)="","",VLOOKUP(A20,'BOY to EOY-Math'!$P$2:$AI$400,20,FALSE)),"")</f>
        <v/>
      </c>
      <c r="O20" s="161" t="str">
        <f>IFERROR(IF(VLOOKUP(A20,'BOY to MOY-Math'!$P$2:$AK$400,22,FALSE)="","",VLOOKUP(A20,'BOY to MOY-Math'!$P$2:$AK$400,22,FALSE)),"")</f>
        <v/>
      </c>
      <c r="P20" s="161" t="str">
        <f>IFERROR(IF(VLOOKUP(A20, 'MOY to EOY-Math'!$P$2:$AK$400,22,FALSE)="","",VLOOKUP(A20,'MOY to EOY-Math'!$P$2:$AK$400,22,FALSE)),"")</f>
        <v/>
      </c>
      <c r="Q20" s="161" t="str">
        <f>IFERROR(IF(VLOOKUP(A20,'BOY to EOY-Math'!$P$2:$AK$400,22,FALSE)="","",VLOOKUP(A20,'BOY to EOY-Math'!$P$2:$AK$400,22,FALSE)),"")</f>
        <v/>
      </c>
      <c r="R20" s="161" t="str" cm="1">
        <f t="array" ref="R20">_xlfn.IFS(AND(NOT(ISNUMBER(I20)),NOT(ISNUMBER(J20)),NOT(ISNUMBER(K20))),"",OR(AND(I20&lt;&gt;"",I20&gt;=40),AND(J20&lt;&gt;"",J20&gt;=40),AND(K20&lt;&gt;"",K20&gt;=40)),"Y",OR(I20&lt;40,J20&lt;40,K20&lt;40),"N")</f>
        <v/>
      </c>
      <c r="S20" s="161" t="str" cm="1">
        <f t="array" ref="S20">_xlfn.IFS(OR(L20="Yes",M20="Yes",N20="Yes"),"Y",OR(L20="No",M20="No",N20="No"),"N",AND(L20="",M20="",N20=""),"")</f>
        <v/>
      </c>
      <c r="T20" s="161" t="str" cm="1">
        <f t="array" ref="T20">_xlfn.IFS(AND(NOT(ISNUMBER(O20)),NOT(ISNUMBER(P20)),NOT(ISNUMBER(Q20))),"",OR(AND(O20&lt;&gt;"",O20&gt;=40),AND(P20&lt;&gt;"",P20&gt;=40),AND(Q20&lt;&gt;"",Q20&gt;=40)),"Y",OR(O20&lt;40,P20&lt;40,Q20&lt;40),"N")</f>
        <v/>
      </c>
      <c r="U20" s="162" t="str" cm="1">
        <f t="array" ref="U20">_xlfn.IFS(OR(R20="Y",S20="Y",T20="Y"),"Y",OR(R20="N",S20="N",T20="N"),"N",OR(R20="",S20="",T20=""),"")</f>
        <v/>
      </c>
      <c r="V20" s="161" t="str">
        <f>IFERROR(IF(VLOOKUP(A20,'BOY to MOY-Reading'!$P$2:$U$400,6,FALSE)="","",VLOOKUP(A20,'BOY to MOY-Reading'!$P$2:$U$400,6,FALSE)),"")</f>
        <v/>
      </c>
      <c r="W20" s="162" t="str">
        <f>IFERROR(IF(VLOOKUP(A20,'BOY to MOY-Reading'!$P$2:$AA$400,12,FALSE)="","",VLOOKUP(A20,'BOY to MOY-Reading'!$P$2:$AA$400,12,FALSE)),"")</f>
        <v/>
      </c>
      <c r="X20" s="161" t="str">
        <f>IFERROR(IF(VLOOKUP(A20,'BOY to EOY-Reading'!$P$2:$AA$400,12,FALSE)="","",VLOOKUP(A20,'BOY to EOY-Reading'!$P$2:$AA$400,12,FALSE)),"")</f>
        <v/>
      </c>
      <c r="Y20" s="163" t="str">
        <f>IFERROR(IF(VLOOKUP(A20,'BOY to MOY-Reading'!$P$2:$AI$400,20,FALSE)="","",VLOOKUP(A20,'BOY to MOY-Reading'!$P$2:$AI$400,20,FALSE)),"")</f>
        <v/>
      </c>
      <c r="Z20" s="161" t="str">
        <f>IFERROR(IF(VLOOKUP(A20, 'MOY to EOY-Reading'!$P$2:$AI$400,20,FALSE)="","",VLOOKUP(A20,'MOY to EOY-Reading'!$P$2:$AI$400,20,FALSE)),"")</f>
        <v/>
      </c>
      <c r="AA20" s="161" t="str">
        <f>IFERROR(IF(VLOOKUP(A20,'BOY to EOY-Reading'!$P$2:$AI$400,20,FALSE)="","",VLOOKUP(A20,'BOY to EOY-Reading'!$P$2:$AI$400,20,FALSE)),"")</f>
        <v/>
      </c>
      <c r="AB20" s="161" t="str">
        <f>IFERROR(IF(VLOOKUP(A20,'BOY to MOY-Reading'!$P$2:$AK$400,22,FALSE)="","",VLOOKUP(A20,'BOY to MOY-Reading'!$P$2:$AK$400,22,FALSE)),"")</f>
        <v/>
      </c>
      <c r="AC20" s="161" t="str">
        <f>IFERROR(IF(VLOOKUP(A20, 'MOY to EOY-Reading'!$P$2:$AK$400,22,FALSE)="","",VLOOKUP(A20,'MOY to EOY-Reading'!$P$2:$AK$400,22,FALSE)),"")</f>
        <v/>
      </c>
      <c r="AD20" s="161" t="str">
        <f>IFERROR(IF(VLOOKUP(A20,'BOY to EOY-Reading'!$P$2:$AK$400,22,FALSE)="","",VLOOKUP(A20,'BOY to EOY-Reading'!$P$2:$AK$400,22,FALSE)),"")</f>
        <v/>
      </c>
      <c r="AE20" s="161" t="str" cm="1">
        <f t="array" ref="AE20">_xlfn.IFS(AND(NOT(ISNUMBER(V20)),NOT(ISNUMBER(W20)),NOT(ISNUMBER(X20))),"",OR(AND(V20&lt;&gt;"",V20&gt;=40),AND(W20&lt;&gt;"",W20&gt;=40),AND(X20&lt;&gt;"",X20&gt;=40)),"Y",OR(V20&lt;40,W20&lt;40,X20&lt;40),"N")</f>
        <v/>
      </c>
      <c r="AF20" s="161" t="str" cm="1">
        <f t="array" ref="AF20">_xlfn.IFS(OR(Y20="Yes",Z20="Yes",AA20="Yes"),"Y",OR(Y20="No",Z20="No",AA20="No"),"N",AND(Y20="",Z20="",AA20=""),"")</f>
        <v/>
      </c>
      <c r="AG20" s="161" t="str" cm="1">
        <f t="array" ref="AG20">_xlfn.IFS(AND(NOT(ISNUMBER(AB20)),NOT(ISNUMBER(AC20)),NOT(ISNUMBER(AD20))),"",OR(AND(AB20&lt;&gt;"",AB20&gt;=40),AND(AC20&lt;&gt;"",AC20&gt;=40),AND(AD20&lt;&gt;"",AD20&gt;=40)),"Y",OR(AB20&lt;40,AC20&lt;40,AD20&lt;40),"N")</f>
        <v/>
      </c>
      <c r="AH20" s="162" t="str" cm="1">
        <f t="array" ref="AH20">_xlfn.IFS(OR(AE20="Y",AF20="Y",AG20="Y"),"Y",OR(AE20="N",AF20="N",AG20="N"),"N",OR(AE20="",AF20="",AG20=""),"")</f>
        <v/>
      </c>
    </row>
    <row r="21" spans="1:34" x14ac:dyDescent="0.25">
      <c r="A21" s="157"/>
      <c r="B21" s="158"/>
      <c r="C21" s="158"/>
      <c r="D21" s="158"/>
      <c r="E21" s="158"/>
      <c r="F21" s="158"/>
      <c r="G21" s="158"/>
      <c r="H21" s="158"/>
      <c r="I21" s="161" t="str">
        <f>IFERROR(IF(VLOOKUP(A21,'BOY to MOY-Math'!$P$2:$U$400,6,FALSE)="","",VLOOKUP(A21,'BOY to MOY-Math'!$P$2:$U$400,6,FALSE)),"")</f>
        <v/>
      </c>
      <c r="J21" s="162" t="str">
        <f>IFERROR(IF(VLOOKUP(A21,'BOY to MOY-Math'!$P$2:$AA$400,12,FALSE)="","",VLOOKUP(A21,'BOY to MOY-Math'!$P$2:$AA$400,12,FALSE)),"")</f>
        <v/>
      </c>
      <c r="K21" s="161" t="str">
        <f>IFERROR(IF(VLOOKUP(A21,'BOY to EOY-Math'!$P$2:$AA$400,12,FALSE)="","",VLOOKUP(A21,'BOY to EOY-Math'!$P$2:$AA$400,12,FALSE)),"")</f>
        <v/>
      </c>
      <c r="L21" s="163" t="str">
        <f>IFERROR(IF(VLOOKUP(A21,'BOY to MOY-Math'!$P$2:$AI$400,20,FALSE)="","",VLOOKUP(A21,'BOY to MOY-Math'!$P$2:$AI$400,20,FALSE)),"")</f>
        <v/>
      </c>
      <c r="M21" s="161" t="str">
        <f>IFERROR(IF(VLOOKUP(A21, 'MOY to EOY-Math'!$P$2:$AI$400,20,FALSE)="","",VLOOKUP(A21,'MOY to EOY-Math'!$P$2:$AI$400,20,FALSE)),"")</f>
        <v/>
      </c>
      <c r="N21" s="161" t="str">
        <f>IFERROR(IF(VLOOKUP(A21,'BOY to EOY-Math'!$P$2:$AI$400,20,FALSE)="","",VLOOKUP(A21,'BOY to EOY-Math'!$P$2:$AI$400,20,FALSE)),"")</f>
        <v/>
      </c>
      <c r="O21" s="161" t="str">
        <f>IFERROR(IF(VLOOKUP(A21,'BOY to MOY-Math'!$P$2:$AK$400,22,FALSE)="","",VLOOKUP(A21,'BOY to MOY-Math'!$P$2:$AK$400,22,FALSE)),"")</f>
        <v/>
      </c>
      <c r="P21" s="161" t="str">
        <f>IFERROR(IF(VLOOKUP(A21, 'MOY to EOY-Math'!$P$2:$AK$400,22,FALSE)="","",VLOOKUP(A21,'MOY to EOY-Math'!$P$2:$AK$400,22,FALSE)),"")</f>
        <v/>
      </c>
      <c r="Q21" s="161" t="str">
        <f>IFERROR(IF(VLOOKUP(A21,'BOY to EOY-Math'!$P$2:$AK$400,22,FALSE)="","",VLOOKUP(A21,'BOY to EOY-Math'!$P$2:$AK$400,22,FALSE)),"")</f>
        <v/>
      </c>
      <c r="R21" s="161" t="str" cm="1">
        <f t="array" ref="R21">_xlfn.IFS(AND(NOT(ISNUMBER(I21)),NOT(ISNUMBER(J21)),NOT(ISNUMBER(K21))),"",OR(AND(I21&lt;&gt;"",I21&gt;=40),AND(J21&lt;&gt;"",J21&gt;=40),AND(K21&lt;&gt;"",K21&gt;=40)),"Y",OR(I21&lt;40,J21&lt;40,K21&lt;40),"N")</f>
        <v/>
      </c>
      <c r="S21" s="161" t="str" cm="1">
        <f t="array" ref="S21">_xlfn.IFS(OR(L21="Yes",M21="Yes",N21="Yes"),"Y",OR(L21="No",M21="No",N21="No"),"N",AND(L21="",M21="",N21=""),"")</f>
        <v/>
      </c>
      <c r="T21" s="161" t="str" cm="1">
        <f t="array" ref="T21">_xlfn.IFS(AND(NOT(ISNUMBER(O21)),NOT(ISNUMBER(P21)),NOT(ISNUMBER(Q21))),"",OR(AND(O21&lt;&gt;"",O21&gt;=40),AND(P21&lt;&gt;"",P21&gt;=40),AND(Q21&lt;&gt;"",Q21&gt;=40)),"Y",OR(O21&lt;40,P21&lt;40,Q21&lt;40),"N")</f>
        <v/>
      </c>
      <c r="U21" s="162" t="str" cm="1">
        <f t="array" ref="U21">_xlfn.IFS(OR(R21="Y",S21="Y",T21="Y"),"Y",OR(R21="N",S21="N",T21="N"),"N",OR(R21="",S21="",T21=""),"")</f>
        <v/>
      </c>
      <c r="V21" s="161" t="str">
        <f>IFERROR(IF(VLOOKUP(A21,'BOY to MOY-Reading'!$P$2:$U$400,6,FALSE)="","",VLOOKUP(A21,'BOY to MOY-Reading'!$P$2:$U$400,6,FALSE)),"")</f>
        <v/>
      </c>
      <c r="W21" s="162" t="str">
        <f>IFERROR(IF(VLOOKUP(A21,'BOY to MOY-Reading'!$P$2:$AA$400,12,FALSE)="","",VLOOKUP(A21,'BOY to MOY-Reading'!$P$2:$AA$400,12,FALSE)),"")</f>
        <v/>
      </c>
      <c r="X21" s="161" t="str">
        <f>IFERROR(IF(VLOOKUP(A21,'BOY to EOY-Reading'!$P$2:$AA$400,12,FALSE)="","",VLOOKUP(A21,'BOY to EOY-Reading'!$P$2:$AA$400,12,FALSE)),"")</f>
        <v/>
      </c>
      <c r="Y21" s="163" t="str">
        <f>IFERROR(IF(VLOOKUP(A21,'BOY to MOY-Reading'!$P$2:$AI$400,20,FALSE)="","",VLOOKUP(A21,'BOY to MOY-Reading'!$P$2:$AI$400,20,FALSE)),"")</f>
        <v/>
      </c>
      <c r="Z21" s="161" t="str">
        <f>IFERROR(IF(VLOOKUP(A21, 'MOY to EOY-Reading'!$P$2:$AI$400,20,FALSE)="","",VLOOKUP(A21,'MOY to EOY-Reading'!$P$2:$AI$400,20,FALSE)),"")</f>
        <v/>
      </c>
      <c r="AA21" s="161" t="str">
        <f>IFERROR(IF(VLOOKUP(A21,'BOY to EOY-Reading'!$P$2:$AI$400,20,FALSE)="","",VLOOKUP(A21,'BOY to EOY-Reading'!$P$2:$AI$400,20,FALSE)),"")</f>
        <v/>
      </c>
      <c r="AB21" s="161" t="str">
        <f>IFERROR(IF(VLOOKUP(A21,'BOY to MOY-Reading'!$P$2:$AK$400,22,FALSE)="","",VLOOKUP(A21,'BOY to MOY-Reading'!$P$2:$AK$400,22,FALSE)),"")</f>
        <v/>
      </c>
      <c r="AC21" s="161" t="str">
        <f>IFERROR(IF(VLOOKUP(A21, 'MOY to EOY-Reading'!$P$2:$AK$400,22,FALSE)="","",VLOOKUP(A21,'MOY to EOY-Reading'!$P$2:$AK$400,22,FALSE)),"")</f>
        <v/>
      </c>
      <c r="AD21" s="161" t="str">
        <f>IFERROR(IF(VLOOKUP(A21,'BOY to EOY-Reading'!$P$2:$AK$400,22,FALSE)="","",VLOOKUP(A21,'BOY to EOY-Reading'!$P$2:$AK$400,22,FALSE)),"")</f>
        <v/>
      </c>
      <c r="AE21" s="161" t="str" cm="1">
        <f t="array" ref="AE21">_xlfn.IFS(AND(NOT(ISNUMBER(V21)),NOT(ISNUMBER(W21)),NOT(ISNUMBER(X21))),"",OR(AND(V21&lt;&gt;"",V21&gt;=40),AND(W21&lt;&gt;"",W21&gt;=40),AND(X21&lt;&gt;"",X21&gt;=40)),"Y",OR(V21&lt;40,W21&lt;40,X21&lt;40),"N")</f>
        <v/>
      </c>
      <c r="AF21" s="161" t="str" cm="1">
        <f t="array" ref="AF21">_xlfn.IFS(OR(Y21="Yes",Z21="Yes",AA21="Yes"),"Y",OR(Y21="No",Z21="No",AA21="No"),"N",AND(Y21="",Z21="",AA21=""),"")</f>
        <v/>
      </c>
      <c r="AG21" s="161" t="str" cm="1">
        <f t="array" ref="AG21">_xlfn.IFS(AND(NOT(ISNUMBER(AB21)),NOT(ISNUMBER(AC21)),NOT(ISNUMBER(AD21))),"",OR(AND(AB21&lt;&gt;"",AB21&gt;=40),AND(AC21&lt;&gt;"",AC21&gt;=40),AND(AD21&lt;&gt;"",AD21&gt;=40)),"Y",OR(AB21&lt;40,AC21&lt;40,AD21&lt;40),"N")</f>
        <v/>
      </c>
      <c r="AH21" s="162" t="str" cm="1">
        <f t="array" ref="AH21">_xlfn.IFS(OR(AE21="Y",AF21="Y",AG21="Y"),"Y",OR(AE21="N",AF21="N",AG21="N"),"N",OR(AE21="",AF21="",AG21=""),"")</f>
        <v/>
      </c>
    </row>
    <row r="22" spans="1:34" x14ac:dyDescent="0.25">
      <c r="A22" s="157"/>
      <c r="B22" s="158"/>
      <c r="C22" s="158"/>
      <c r="D22" s="158"/>
      <c r="E22" s="158"/>
      <c r="F22" s="158"/>
      <c r="G22" s="158"/>
      <c r="H22" s="158"/>
      <c r="I22" s="161" t="str">
        <f>IFERROR(IF(VLOOKUP(A22,'BOY to MOY-Math'!$P$2:$U$400,6,FALSE)="","",VLOOKUP(A22,'BOY to MOY-Math'!$P$2:$U$400,6,FALSE)),"")</f>
        <v/>
      </c>
      <c r="J22" s="162" t="str">
        <f>IFERROR(IF(VLOOKUP(A22,'BOY to MOY-Math'!$P$2:$AA$400,12,FALSE)="","",VLOOKUP(A22,'BOY to MOY-Math'!$P$2:$AA$400,12,FALSE)),"")</f>
        <v/>
      </c>
      <c r="K22" s="161" t="str">
        <f>IFERROR(IF(VLOOKUP(A22,'BOY to EOY-Math'!$P$2:$AA$400,12,FALSE)="","",VLOOKUP(A22,'BOY to EOY-Math'!$P$2:$AA$400,12,FALSE)),"")</f>
        <v/>
      </c>
      <c r="L22" s="163" t="str">
        <f>IFERROR(IF(VLOOKUP(A22,'BOY to MOY-Math'!$P$2:$AI$400,20,FALSE)="","",VLOOKUP(A22,'BOY to MOY-Math'!$P$2:$AI$400,20,FALSE)),"")</f>
        <v/>
      </c>
      <c r="M22" s="161" t="str">
        <f>IFERROR(IF(VLOOKUP(A22, 'MOY to EOY-Math'!$P$2:$AI$400,20,FALSE)="","",VLOOKUP(A22,'MOY to EOY-Math'!$P$2:$AI$400,20,FALSE)),"")</f>
        <v/>
      </c>
      <c r="N22" s="161" t="str">
        <f>IFERROR(IF(VLOOKUP(A22,'BOY to EOY-Math'!$P$2:$AI$400,20,FALSE)="","",VLOOKUP(A22,'BOY to EOY-Math'!$P$2:$AI$400,20,FALSE)),"")</f>
        <v/>
      </c>
      <c r="O22" s="161" t="str">
        <f>IFERROR(IF(VLOOKUP(A22,'BOY to MOY-Math'!$P$2:$AK$400,22,FALSE)="","",VLOOKUP(A22,'BOY to MOY-Math'!$P$2:$AK$400,22,FALSE)),"")</f>
        <v/>
      </c>
      <c r="P22" s="161" t="str">
        <f>IFERROR(IF(VLOOKUP(A22, 'MOY to EOY-Math'!$P$2:$AK$400,22,FALSE)="","",VLOOKUP(A22,'MOY to EOY-Math'!$P$2:$AK$400,22,FALSE)),"")</f>
        <v/>
      </c>
      <c r="Q22" s="161" t="str">
        <f>IFERROR(IF(VLOOKUP(A22,'BOY to EOY-Math'!$P$2:$AK$400,22,FALSE)="","",VLOOKUP(A22,'BOY to EOY-Math'!$P$2:$AK$400,22,FALSE)),"")</f>
        <v/>
      </c>
      <c r="R22" s="161" t="str" cm="1">
        <f t="array" ref="R22">_xlfn.IFS(AND(NOT(ISNUMBER(I22)),NOT(ISNUMBER(J22)),NOT(ISNUMBER(K22))),"",OR(AND(I22&lt;&gt;"",I22&gt;=40),AND(J22&lt;&gt;"",J22&gt;=40),AND(K22&lt;&gt;"",K22&gt;=40)),"Y",OR(I22&lt;40,J22&lt;40,K22&lt;40),"N")</f>
        <v/>
      </c>
      <c r="S22" s="161" t="str" cm="1">
        <f t="array" ref="S22">_xlfn.IFS(OR(L22="Yes",M22="Yes",N22="Yes"),"Y",OR(L22="No",M22="No",N22="No"),"N",AND(L22="",M22="",N22=""),"")</f>
        <v/>
      </c>
      <c r="T22" s="161" t="str" cm="1">
        <f t="array" ref="T22">_xlfn.IFS(AND(NOT(ISNUMBER(O22)),NOT(ISNUMBER(P22)),NOT(ISNUMBER(Q22))),"",OR(AND(O22&lt;&gt;"",O22&gt;=40),AND(P22&lt;&gt;"",P22&gt;=40),AND(Q22&lt;&gt;"",Q22&gt;=40)),"Y",OR(O22&lt;40,P22&lt;40,Q22&lt;40),"N")</f>
        <v/>
      </c>
      <c r="U22" s="162" t="str" cm="1">
        <f t="array" ref="U22">_xlfn.IFS(OR(R22="Y",S22="Y",T22="Y"),"Y",OR(R22="N",S22="N",T22="N"),"N",OR(R22="",S22="",T22=""),"")</f>
        <v/>
      </c>
      <c r="V22" s="161" t="str">
        <f>IFERROR(IF(VLOOKUP(A22,'BOY to MOY-Reading'!$P$2:$U$400,6,FALSE)="","",VLOOKUP(A22,'BOY to MOY-Reading'!$P$2:$U$400,6,FALSE)),"")</f>
        <v/>
      </c>
      <c r="W22" s="162" t="str">
        <f>IFERROR(IF(VLOOKUP(A22,'BOY to MOY-Reading'!$P$2:$AA$400,12,FALSE)="","",VLOOKUP(A22,'BOY to MOY-Reading'!$P$2:$AA$400,12,FALSE)),"")</f>
        <v/>
      </c>
      <c r="X22" s="161" t="str">
        <f>IFERROR(IF(VLOOKUP(A22,'BOY to EOY-Reading'!$P$2:$AA$400,12,FALSE)="","",VLOOKUP(A22,'BOY to EOY-Reading'!$P$2:$AA$400,12,FALSE)),"")</f>
        <v/>
      </c>
      <c r="Y22" s="163" t="str">
        <f>IFERROR(IF(VLOOKUP(A22,'BOY to MOY-Reading'!$P$2:$AI$400,20,FALSE)="","",VLOOKUP(A22,'BOY to MOY-Reading'!$P$2:$AI$400,20,FALSE)),"")</f>
        <v/>
      </c>
      <c r="Z22" s="161" t="str">
        <f>IFERROR(IF(VLOOKUP(A22, 'MOY to EOY-Reading'!$P$2:$AI$400,20,FALSE)="","",VLOOKUP(A22,'MOY to EOY-Reading'!$P$2:$AI$400,20,FALSE)),"")</f>
        <v/>
      </c>
      <c r="AA22" s="161" t="str">
        <f>IFERROR(IF(VLOOKUP(A22,'BOY to EOY-Reading'!$P$2:$AI$400,20,FALSE)="","",VLOOKUP(A22,'BOY to EOY-Reading'!$P$2:$AI$400,20,FALSE)),"")</f>
        <v/>
      </c>
      <c r="AB22" s="161" t="str">
        <f>IFERROR(IF(VLOOKUP(A22,'BOY to MOY-Reading'!$P$2:$AK$400,22,FALSE)="","",VLOOKUP(A22,'BOY to MOY-Reading'!$P$2:$AK$400,22,FALSE)),"")</f>
        <v/>
      </c>
      <c r="AC22" s="161" t="str">
        <f>IFERROR(IF(VLOOKUP(A22, 'MOY to EOY-Reading'!$P$2:$AK$400,22,FALSE)="","",VLOOKUP(A22,'MOY to EOY-Reading'!$P$2:$AK$400,22,FALSE)),"")</f>
        <v/>
      </c>
      <c r="AD22" s="161" t="str">
        <f>IFERROR(IF(VLOOKUP(A22,'BOY to EOY-Reading'!$P$2:$AK$400,22,FALSE)="","",VLOOKUP(A22,'BOY to EOY-Reading'!$P$2:$AK$400,22,FALSE)),"")</f>
        <v/>
      </c>
      <c r="AE22" s="161" t="str" cm="1">
        <f t="array" ref="AE22">_xlfn.IFS(AND(NOT(ISNUMBER(V22)),NOT(ISNUMBER(W22)),NOT(ISNUMBER(X22))),"",OR(AND(V22&lt;&gt;"",V22&gt;=40),AND(W22&lt;&gt;"",W22&gt;=40),AND(X22&lt;&gt;"",X22&gt;=40)),"Y",OR(V22&lt;40,W22&lt;40,X22&lt;40),"N")</f>
        <v/>
      </c>
      <c r="AF22" s="161" t="str" cm="1">
        <f t="array" ref="AF22">_xlfn.IFS(OR(Y22="Yes",Z22="Yes",AA22="Yes"),"Y",OR(Y22="No",Z22="No",AA22="No"),"N",AND(Y22="",Z22="",AA22=""),"")</f>
        <v/>
      </c>
      <c r="AG22" s="161" t="str" cm="1">
        <f t="array" ref="AG22">_xlfn.IFS(AND(NOT(ISNUMBER(AB22)),NOT(ISNUMBER(AC22)),NOT(ISNUMBER(AD22))),"",OR(AND(AB22&lt;&gt;"",AB22&gt;=40),AND(AC22&lt;&gt;"",AC22&gt;=40),AND(AD22&lt;&gt;"",AD22&gt;=40)),"Y",OR(AB22&lt;40,AC22&lt;40,AD22&lt;40),"N")</f>
        <v/>
      </c>
      <c r="AH22" s="162" t="str" cm="1">
        <f t="array" ref="AH22">_xlfn.IFS(OR(AE22="Y",AF22="Y",AG22="Y"),"Y",OR(AE22="N",AF22="N",AG22="N"),"N",OR(AE22="",AF22="",AG22=""),"")</f>
        <v/>
      </c>
    </row>
    <row r="23" spans="1:34" x14ac:dyDescent="0.25">
      <c r="A23" s="157"/>
      <c r="B23" s="158"/>
      <c r="C23" s="158"/>
      <c r="D23" s="158"/>
      <c r="E23" s="158"/>
      <c r="F23" s="158"/>
      <c r="G23" s="158"/>
      <c r="H23" s="158"/>
      <c r="I23" s="161" t="str">
        <f>IFERROR(IF(VLOOKUP(A23,'BOY to MOY-Math'!$P$2:$U$400,6,FALSE)="","",VLOOKUP(A23,'BOY to MOY-Math'!$P$2:$U$400,6,FALSE)),"")</f>
        <v/>
      </c>
      <c r="J23" s="162" t="str">
        <f>IFERROR(IF(VLOOKUP(A23,'BOY to MOY-Math'!$P$2:$AA$400,12,FALSE)="","",VLOOKUP(A23,'BOY to MOY-Math'!$P$2:$AA$400,12,FALSE)),"")</f>
        <v/>
      </c>
      <c r="K23" s="161" t="str">
        <f>IFERROR(IF(VLOOKUP(A23,'BOY to EOY-Math'!$P$2:$AA$400,12,FALSE)="","",VLOOKUP(A23,'BOY to EOY-Math'!$P$2:$AA$400,12,FALSE)),"")</f>
        <v/>
      </c>
      <c r="L23" s="163" t="str">
        <f>IFERROR(IF(VLOOKUP(A23,'BOY to MOY-Math'!$P$2:$AI$400,20,FALSE)="","",VLOOKUP(A23,'BOY to MOY-Math'!$P$2:$AI$400,20,FALSE)),"")</f>
        <v/>
      </c>
      <c r="M23" s="161" t="str">
        <f>IFERROR(IF(VLOOKUP(A23, 'MOY to EOY-Math'!$P$2:$AI$400,20,FALSE)="","",VLOOKUP(A23,'MOY to EOY-Math'!$P$2:$AI$400,20,FALSE)),"")</f>
        <v/>
      </c>
      <c r="N23" s="161" t="str">
        <f>IFERROR(IF(VLOOKUP(A23,'BOY to EOY-Math'!$P$2:$AI$400,20,FALSE)="","",VLOOKUP(A23,'BOY to EOY-Math'!$P$2:$AI$400,20,FALSE)),"")</f>
        <v/>
      </c>
      <c r="O23" s="161" t="str">
        <f>IFERROR(IF(VLOOKUP(A23,'BOY to MOY-Math'!$P$2:$AK$400,22,FALSE)="","",VLOOKUP(A23,'BOY to MOY-Math'!$P$2:$AK$400,22,FALSE)),"")</f>
        <v/>
      </c>
      <c r="P23" s="161" t="str">
        <f>IFERROR(IF(VLOOKUP(A23, 'MOY to EOY-Math'!$P$2:$AK$400,22,FALSE)="","",VLOOKUP(A23,'MOY to EOY-Math'!$P$2:$AK$400,22,FALSE)),"")</f>
        <v/>
      </c>
      <c r="Q23" s="161" t="str">
        <f>IFERROR(IF(VLOOKUP(A23,'BOY to EOY-Math'!$P$2:$AK$400,22,FALSE)="","",VLOOKUP(A23,'BOY to EOY-Math'!$P$2:$AK$400,22,FALSE)),"")</f>
        <v/>
      </c>
      <c r="R23" s="161" t="str" cm="1">
        <f t="array" ref="R23">_xlfn.IFS(AND(NOT(ISNUMBER(I23)),NOT(ISNUMBER(J23)),NOT(ISNUMBER(K23))),"",OR(AND(I23&lt;&gt;"",I23&gt;=40),AND(J23&lt;&gt;"",J23&gt;=40),AND(K23&lt;&gt;"",K23&gt;=40)),"Y",OR(I23&lt;40,J23&lt;40,K23&lt;40),"N")</f>
        <v/>
      </c>
      <c r="S23" s="161" t="str" cm="1">
        <f t="array" ref="S23">_xlfn.IFS(OR(L23="Yes",M23="Yes",N23="Yes"),"Y",OR(L23="No",M23="No",N23="No"),"N",AND(L23="",M23="",N23=""),"")</f>
        <v/>
      </c>
      <c r="T23" s="161" t="str" cm="1">
        <f t="array" ref="T23">_xlfn.IFS(AND(NOT(ISNUMBER(O23)),NOT(ISNUMBER(P23)),NOT(ISNUMBER(Q23))),"",OR(AND(O23&lt;&gt;"",O23&gt;=40),AND(P23&lt;&gt;"",P23&gt;=40),AND(Q23&lt;&gt;"",Q23&gt;=40)),"Y",OR(O23&lt;40,P23&lt;40,Q23&lt;40),"N")</f>
        <v/>
      </c>
      <c r="U23" s="162" t="str" cm="1">
        <f t="array" ref="U23">_xlfn.IFS(OR(R23="Y",S23="Y",T23="Y"),"Y",OR(R23="N",S23="N",T23="N"),"N",OR(R23="",S23="",T23=""),"")</f>
        <v/>
      </c>
      <c r="V23" s="161" t="str">
        <f>IFERROR(IF(VLOOKUP(A23,'BOY to MOY-Reading'!$P$2:$U$400,6,FALSE)="","",VLOOKUP(A23,'BOY to MOY-Reading'!$P$2:$U$400,6,FALSE)),"")</f>
        <v/>
      </c>
      <c r="W23" s="162" t="str">
        <f>IFERROR(IF(VLOOKUP(A23,'BOY to MOY-Reading'!$P$2:$AA$400,12,FALSE)="","",VLOOKUP(A23,'BOY to MOY-Reading'!$P$2:$AA$400,12,FALSE)),"")</f>
        <v/>
      </c>
      <c r="X23" s="161" t="str">
        <f>IFERROR(IF(VLOOKUP(A23,'BOY to EOY-Reading'!$P$2:$AA$400,12,FALSE)="","",VLOOKUP(A23,'BOY to EOY-Reading'!$P$2:$AA$400,12,FALSE)),"")</f>
        <v/>
      </c>
      <c r="Y23" s="163" t="str">
        <f>IFERROR(IF(VLOOKUP(A23,'BOY to MOY-Reading'!$P$2:$AI$400,20,FALSE)="","",VLOOKUP(A23,'BOY to MOY-Reading'!$P$2:$AI$400,20,FALSE)),"")</f>
        <v/>
      </c>
      <c r="Z23" s="161" t="str">
        <f>IFERROR(IF(VLOOKUP(A23, 'MOY to EOY-Reading'!$P$2:$AI$400,20,FALSE)="","",VLOOKUP(A23,'MOY to EOY-Reading'!$P$2:$AI$400,20,FALSE)),"")</f>
        <v/>
      </c>
      <c r="AA23" s="161" t="str">
        <f>IFERROR(IF(VLOOKUP(A23,'BOY to EOY-Reading'!$P$2:$AI$400,20,FALSE)="","",VLOOKUP(A23,'BOY to EOY-Reading'!$P$2:$AI$400,20,FALSE)),"")</f>
        <v/>
      </c>
      <c r="AB23" s="161" t="str">
        <f>IFERROR(IF(VLOOKUP(A23,'BOY to MOY-Reading'!$P$2:$AK$400,22,FALSE)="","",VLOOKUP(A23,'BOY to MOY-Reading'!$P$2:$AK$400,22,FALSE)),"")</f>
        <v/>
      </c>
      <c r="AC23" s="161" t="str">
        <f>IFERROR(IF(VLOOKUP(A23, 'MOY to EOY-Reading'!$P$2:$AK$400,22,FALSE)="","",VLOOKUP(A23,'MOY to EOY-Reading'!$P$2:$AK$400,22,FALSE)),"")</f>
        <v/>
      </c>
      <c r="AD23" s="161" t="str">
        <f>IFERROR(IF(VLOOKUP(A23,'BOY to EOY-Reading'!$P$2:$AK$400,22,FALSE)="","",VLOOKUP(A23,'BOY to EOY-Reading'!$P$2:$AK$400,22,FALSE)),"")</f>
        <v/>
      </c>
      <c r="AE23" s="161" t="str" cm="1">
        <f t="array" ref="AE23">_xlfn.IFS(AND(NOT(ISNUMBER(V23)),NOT(ISNUMBER(W23)),NOT(ISNUMBER(X23))),"",OR(AND(V23&lt;&gt;"",V23&gt;=40),AND(W23&lt;&gt;"",W23&gt;=40),AND(X23&lt;&gt;"",X23&gt;=40)),"Y",OR(V23&lt;40,W23&lt;40,X23&lt;40),"N")</f>
        <v/>
      </c>
      <c r="AF23" s="161" t="str" cm="1">
        <f t="array" ref="AF23">_xlfn.IFS(OR(Y23="Yes",Z23="Yes",AA23="Yes"),"Y",OR(Y23="No",Z23="No",AA23="No"),"N",AND(Y23="",Z23="",AA23=""),"")</f>
        <v/>
      </c>
      <c r="AG23" s="161" t="str" cm="1">
        <f t="array" ref="AG23">_xlfn.IFS(AND(NOT(ISNUMBER(AB23)),NOT(ISNUMBER(AC23)),NOT(ISNUMBER(AD23))),"",OR(AND(AB23&lt;&gt;"",AB23&gt;=40),AND(AC23&lt;&gt;"",AC23&gt;=40),AND(AD23&lt;&gt;"",AD23&gt;=40)),"Y",OR(AB23&lt;40,AC23&lt;40,AD23&lt;40),"N")</f>
        <v/>
      </c>
      <c r="AH23" s="162" t="str" cm="1">
        <f t="array" ref="AH23">_xlfn.IFS(OR(AE23="Y",AF23="Y",AG23="Y"),"Y",OR(AE23="N",AF23="N",AG23="N"),"N",OR(AE23="",AF23="",AG23=""),"")</f>
        <v/>
      </c>
    </row>
    <row r="24" spans="1:34" x14ac:dyDescent="0.25">
      <c r="A24" s="157"/>
      <c r="B24" s="158"/>
      <c r="C24" s="158"/>
      <c r="D24" s="158"/>
      <c r="E24" s="158"/>
      <c r="F24" s="158"/>
      <c r="G24" s="158"/>
      <c r="H24" s="158"/>
      <c r="I24" s="161" t="str">
        <f>IFERROR(IF(VLOOKUP(A24,'BOY to MOY-Math'!$P$2:$U$400,6,FALSE)="","",VLOOKUP(A24,'BOY to MOY-Math'!$P$2:$U$400,6,FALSE)),"")</f>
        <v/>
      </c>
      <c r="J24" s="162" t="str">
        <f>IFERROR(IF(VLOOKUP(A24,'BOY to MOY-Math'!$P$2:$AA$400,12,FALSE)="","",VLOOKUP(A24,'BOY to MOY-Math'!$P$2:$AA$400,12,FALSE)),"")</f>
        <v/>
      </c>
      <c r="K24" s="161" t="str">
        <f>IFERROR(IF(VLOOKUP(A24,'BOY to EOY-Math'!$P$2:$AA$400,12,FALSE)="","",VLOOKUP(A24,'BOY to EOY-Math'!$P$2:$AA$400,12,FALSE)),"")</f>
        <v/>
      </c>
      <c r="L24" s="163" t="str">
        <f>IFERROR(IF(VLOOKUP(A24,'BOY to MOY-Math'!$P$2:$AI$400,20,FALSE)="","",VLOOKUP(A24,'BOY to MOY-Math'!$P$2:$AI$400,20,FALSE)),"")</f>
        <v/>
      </c>
      <c r="M24" s="161" t="str">
        <f>IFERROR(IF(VLOOKUP(A24, 'MOY to EOY-Math'!$P$2:$AI$400,20,FALSE)="","",VLOOKUP(A24,'MOY to EOY-Math'!$P$2:$AI$400,20,FALSE)),"")</f>
        <v/>
      </c>
      <c r="N24" s="161" t="str">
        <f>IFERROR(IF(VLOOKUP(A24,'BOY to EOY-Math'!$P$2:$AI$400,20,FALSE)="","",VLOOKUP(A24,'BOY to EOY-Math'!$P$2:$AI$400,20,FALSE)),"")</f>
        <v/>
      </c>
      <c r="O24" s="161" t="str">
        <f>IFERROR(IF(VLOOKUP(A24,'BOY to MOY-Math'!$P$2:$AK$400,22,FALSE)="","",VLOOKUP(A24,'BOY to MOY-Math'!$P$2:$AK$400,22,FALSE)),"")</f>
        <v/>
      </c>
      <c r="P24" s="161" t="str">
        <f>IFERROR(IF(VLOOKUP(A24, 'MOY to EOY-Math'!$P$2:$AK$400,22,FALSE)="","",VLOOKUP(A24,'MOY to EOY-Math'!$P$2:$AK$400,22,FALSE)),"")</f>
        <v/>
      </c>
      <c r="Q24" s="161" t="str">
        <f>IFERROR(IF(VLOOKUP(A24,'BOY to EOY-Math'!$P$2:$AK$400,22,FALSE)="","",VLOOKUP(A24,'BOY to EOY-Math'!$P$2:$AK$400,22,FALSE)),"")</f>
        <v/>
      </c>
      <c r="R24" s="161" t="str" cm="1">
        <f t="array" ref="R24">_xlfn.IFS(AND(NOT(ISNUMBER(I24)),NOT(ISNUMBER(J24)),NOT(ISNUMBER(K24))),"",OR(AND(I24&lt;&gt;"",I24&gt;=40),AND(J24&lt;&gt;"",J24&gt;=40),AND(K24&lt;&gt;"",K24&gt;=40)),"Y",OR(I24&lt;40,J24&lt;40,K24&lt;40),"N")</f>
        <v/>
      </c>
      <c r="S24" s="161" t="str" cm="1">
        <f t="array" ref="S24">_xlfn.IFS(OR(L24="Yes",M24="Yes",N24="Yes"),"Y",OR(L24="No",M24="No",N24="No"),"N",AND(L24="",M24="",N24=""),"")</f>
        <v/>
      </c>
      <c r="T24" s="161" t="str" cm="1">
        <f t="array" ref="T24">_xlfn.IFS(AND(NOT(ISNUMBER(O24)),NOT(ISNUMBER(P24)),NOT(ISNUMBER(Q24))),"",OR(AND(O24&lt;&gt;"",O24&gt;=40),AND(P24&lt;&gt;"",P24&gt;=40),AND(Q24&lt;&gt;"",Q24&gt;=40)),"Y",OR(O24&lt;40,P24&lt;40,Q24&lt;40),"N")</f>
        <v/>
      </c>
      <c r="U24" s="162" t="str" cm="1">
        <f t="array" ref="U24">_xlfn.IFS(OR(R24="Y",S24="Y",T24="Y"),"Y",OR(R24="N",S24="N",T24="N"),"N",OR(R24="",S24="",T24=""),"")</f>
        <v/>
      </c>
      <c r="V24" s="161" t="str">
        <f>IFERROR(IF(VLOOKUP(A24,'BOY to MOY-Reading'!$P$2:$U$400,6,FALSE)="","",VLOOKUP(A24,'BOY to MOY-Reading'!$P$2:$U$400,6,FALSE)),"")</f>
        <v/>
      </c>
      <c r="W24" s="162" t="str">
        <f>IFERROR(IF(VLOOKUP(A24,'BOY to MOY-Reading'!$P$2:$AA$400,12,FALSE)="","",VLOOKUP(A24,'BOY to MOY-Reading'!$P$2:$AA$400,12,FALSE)),"")</f>
        <v/>
      </c>
      <c r="X24" s="161" t="str">
        <f>IFERROR(IF(VLOOKUP(A24,'BOY to EOY-Reading'!$P$2:$AA$400,12,FALSE)="","",VLOOKUP(A24,'BOY to EOY-Reading'!$P$2:$AA$400,12,FALSE)),"")</f>
        <v/>
      </c>
      <c r="Y24" s="163" t="str">
        <f>IFERROR(IF(VLOOKUP(A24,'BOY to MOY-Reading'!$P$2:$AI$400,20,FALSE)="","",VLOOKUP(A24,'BOY to MOY-Reading'!$P$2:$AI$400,20,FALSE)),"")</f>
        <v/>
      </c>
      <c r="Z24" s="161" t="str">
        <f>IFERROR(IF(VLOOKUP(A24, 'MOY to EOY-Reading'!$P$2:$AI$400,20,FALSE)="","",VLOOKUP(A24,'MOY to EOY-Reading'!$P$2:$AI$400,20,FALSE)),"")</f>
        <v/>
      </c>
      <c r="AA24" s="161" t="str">
        <f>IFERROR(IF(VLOOKUP(A24,'BOY to EOY-Reading'!$P$2:$AI$400,20,FALSE)="","",VLOOKUP(A24,'BOY to EOY-Reading'!$P$2:$AI$400,20,FALSE)),"")</f>
        <v/>
      </c>
      <c r="AB24" s="161" t="str">
        <f>IFERROR(IF(VLOOKUP(A24,'BOY to MOY-Reading'!$P$2:$AK$400,22,FALSE)="","",VLOOKUP(A24,'BOY to MOY-Reading'!$P$2:$AK$400,22,FALSE)),"")</f>
        <v/>
      </c>
      <c r="AC24" s="161" t="str">
        <f>IFERROR(IF(VLOOKUP(A24, 'MOY to EOY-Reading'!$P$2:$AK$400,22,FALSE)="","",VLOOKUP(A24,'MOY to EOY-Reading'!$P$2:$AK$400,22,FALSE)),"")</f>
        <v/>
      </c>
      <c r="AD24" s="161" t="str">
        <f>IFERROR(IF(VLOOKUP(A24,'BOY to EOY-Reading'!$P$2:$AK$400,22,FALSE)="","",VLOOKUP(A24,'BOY to EOY-Reading'!$P$2:$AK$400,22,FALSE)),"")</f>
        <v/>
      </c>
      <c r="AE24" s="161" t="str" cm="1">
        <f t="array" ref="AE24">_xlfn.IFS(AND(NOT(ISNUMBER(V24)),NOT(ISNUMBER(W24)),NOT(ISNUMBER(X24))),"",OR(AND(V24&lt;&gt;"",V24&gt;=40),AND(W24&lt;&gt;"",W24&gt;=40),AND(X24&lt;&gt;"",X24&gt;=40)),"Y",OR(V24&lt;40,W24&lt;40,X24&lt;40),"N")</f>
        <v/>
      </c>
      <c r="AF24" s="161" t="str" cm="1">
        <f t="array" ref="AF24">_xlfn.IFS(OR(Y24="Yes",Z24="Yes",AA24="Yes"),"Y",OR(Y24="No",Z24="No",AA24="No"),"N",AND(Y24="",Z24="",AA24=""),"")</f>
        <v/>
      </c>
      <c r="AG24" s="161" t="str" cm="1">
        <f t="array" ref="AG24">_xlfn.IFS(AND(NOT(ISNUMBER(AB24)),NOT(ISNUMBER(AC24)),NOT(ISNUMBER(AD24))),"",OR(AND(AB24&lt;&gt;"",AB24&gt;=40),AND(AC24&lt;&gt;"",AC24&gt;=40),AND(AD24&lt;&gt;"",AD24&gt;=40)),"Y",OR(AB24&lt;40,AC24&lt;40,AD24&lt;40),"N")</f>
        <v/>
      </c>
      <c r="AH24" s="162" t="str" cm="1">
        <f t="array" ref="AH24">_xlfn.IFS(OR(AE24="Y",AF24="Y",AG24="Y"),"Y",OR(AE24="N",AF24="N",AG24="N"),"N",OR(AE24="",AF24="",AG24=""),"")</f>
        <v/>
      </c>
    </row>
    <row r="25" spans="1:34" x14ac:dyDescent="0.25">
      <c r="A25" s="157"/>
      <c r="B25" s="158"/>
      <c r="C25" s="158"/>
      <c r="D25" s="158"/>
      <c r="E25" s="158"/>
      <c r="F25" s="158"/>
      <c r="G25" s="158"/>
      <c r="H25" s="158"/>
      <c r="I25" s="161" t="str">
        <f>IFERROR(IF(VLOOKUP(A25,'BOY to MOY-Math'!$P$2:$U$400,6,FALSE)="","",VLOOKUP(A25,'BOY to MOY-Math'!$P$2:$U$400,6,FALSE)),"")</f>
        <v/>
      </c>
      <c r="J25" s="162" t="str">
        <f>IFERROR(IF(VLOOKUP(A25,'BOY to MOY-Math'!$P$2:$AA$400,12,FALSE)="","",VLOOKUP(A25,'BOY to MOY-Math'!$P$2:$AA$400,12,FALSE)),"")</f>
        <v/>
      </c>
      <c r="K25" s="161" t="str">
        <f>IFERROR(IF(VLOOKUP(A25,'BOY to EOY-Math'!$P$2:$AA$400,12,FALSE)="","",VLOOKUP(A25,'BOY to EOY-Math'!$P$2:$AA$400,12,FALSE)),"")</f>
        <v/>
      </c>
      <c r="L25" s="163" t="str">
        <f>IFERROR(IF(VLOOKUP(A25,'BOY to MOY-Math'!$P$2:$AI$400,20,FALSE)="","",VLOOKUP(A25,'BOY to MOY-Math'!$P$2:$AI$400,20,FALSE)),"")</f>
        <v/>
      </c>
      <c r="M25" s="161" t="str">
        <f>IFERROR(IF(VLOOKUP(A25, 'MOY to EOY-Math'!$P$2:$AI$400,20,FALSE)="","",VLOOKUP(A25,'MOY to EOY-Math'!$P$2:$AI$400,20,FALSE)),"")</f>
        <v/>
      </c>
      <c r="N25" s="161" t="str">
        <f>IFERROR(IF(VLOOKUP(A25,'BOY to EOY-Math'!$P$2:$AI$400,20,FALSE)="","",VLOOKUP(A25,'BOY to EOY-Math'!$P$2:$AI$400,20,FALSE)),"")</f>
        <v/>
      </c>
      <c r="O25" s="161" t="str">
        <f>IFERROR(IF(VLOOKUP(A25,'BOY to MOY-Math'!$P$2:$AK$400,22,FALSE)="","",VLOOKUP(A25,'BOY to MOY-Math'!$P$2:$AK$400,22,FALSE)),"")</f>
        <v/>
      </c>
      <c r="P25" s="161" t="str">
        <f>IFERROR(IF(VLOOKUP(A25, 'MOY to EOY-Math'!$P$2:$AK$400,22,FALSE)="","",VLOOKUP(A25,'MOY to EOY-Math'!$P$2:$AK$400,22,FALSE)),"")</f>
        <v/>
      </c>
      <c r="Q25" s="161" t="str">
        <f>IFERROR(IF(VLOOKUP(A25,'BOY to EOY-Math'!$P$2:$AK$400,22,FALSE)="","",VLOOKUP(A25,'BOY to EOY-Math'!$P$2:$AK$400,22,FALSE)),"")</f>
        <v/>
      </c>
      <c r="R25" s="161" t="str" cm="1">
        <f t="array" ref="R25">_xlfn.IFS(AND(NOT(ISNUMBER(I25)),NOT(ISNUMBER(J25)),NOT(ISNUMBER(K25))),"",OR(AND(I25&lt;&gt;"",I25&gt;=40),AND(J25&lt;&gt;"",J25&gt;=40),AND(K25&lt;&gt;"",K25&gt;=40)),"Y",OR(I25&lt;40,J25&lt;40,K25&lt;40),"N")</f>
        <v/>
      </c>
      <c r="S25" s="161" t="str" cm="1">
        <f t="array" ref="S25">_xlfn.IFS(OR(L25="Yes",M25="Yes",N25="Yes"),"Y",OR(L25="No",M25="No",N25="No"),"N",AND(L25="",M25="",N25=""),"")</f>
        <v/>
      </c>
      <c r="T25" s="161" t="str" cm="1">
        <f t="array" ref="T25">_xlfn.IFS(AND(NOT(ISNUMBER(O25)),NOT(ISNUMBER(P25)),NOT(ISNUMBER(Q25))),"",OR(AND(O25&lt;&gt;"",O25&gt;=40),AND(P25&lt;&gt;"",P25&gt;=40),AND(Q25&lt;&gt;"",Q25&gt;=40)),"Y",OR(O25&lt;40,P25&lt;40,Q25&lt;40),"N")</f>
        <v/>
      </c>
      <c r="U25" s="162" t="str" cm="1">
        <f t="array" ref="U25">_xlfn.IFS(OR(R25="Y",S25="Y",T25="Y"),"Y",OR(R25="N",S25="N",T25="N"),"N",OR(R25="",S25="",T25=""),"")</f>
        <v/>
      </c>
      <c r="V25" s="161" t="str">
        <f>IFERROR(IF(VLOOKUP(A25,'BOY to MOY-Reading'!$P$2:$U$400,6,FALSE)="","",VLOOKUP(A25,'BOY to MOY-Reading'!$P$2:$U$400,6,FALSE)),"")</f>
        <v/>
      </c>
      <c r="W25" s="162" t="str">
        <f>IFERROR(IF(VLOOKUP(A25,'BOY to MOY-Reading'!$P$2:$AA$400,12,FALSE)="","",VLOOKUP(A25,'BOY to MOY-Reading'!$P$2:$AA$400,12,FALSE)),"")</f>
        <v/>
      </c>
      <c r="X25" s="161" t="str">
        <f>IFERROR(IF(VLOOKUP(A25,'BOY to EOY-Reading'!$P$2:$AA$400,12,FALSE)="","",VLOOKUP(A25,'BOY to EOY-Reading'!$P$2:$AA$400,12,FALSE)),"")</f>
        <v/>
      </c>
      <c r="Y25" s="163" t="str">
        <f>IFERROR(IF(VLOOKUP(A25,'BOY to MOY-Reading'!$P$2:$AI$400,20,FALSE)="","",VLOOKUP(A25,'BOY to MOY-Reading'!$P$2:$AI$400,20,FALSE)),"")</f>
        <v/>
      </c>
      <c r="Z25" s="161" t="str">
        <f>IFERROR(IF(VLOOKUP(A25, 'MOY to EOY-Reading'!$P$2:$AI$400,20,FALSE)="","",VLOOKUP(A25,'MOY to EOY-Reading'!$P$2:$AI$400,20,FALSE)),"")</f>
        <v/>
      </c>
      <c r="AA25" s="161" t="str">
        <f>IFERROR(IF(VLOOKUP(A25,'BOY to EOY-Reading'!$P$2:$AI$400,20,FALSE)="","",VLOOKUP(A25,'BOY to EOY-Reading'!$P$2:$AI$400,20,FALSE)),"")</f>
        <v/>
      </c>
      <c r="AB25" s="161" t="str">
        <f>IFERROR(IF(VLOOKUP(A25,'BOY to MOY-Reading'!$P$2:$AK$400,22,FALSE)="","",VLOOKUP(A25,'BOY to MOY-Reading'!$P$2:$AK$400,22,FALSE)),"")</f>
        <v/>
      </c>
      <c r="AC25" s="161" t="str">
        <f>IFERROR(IF(VLOOKUP(A25, 'MOY to EOY-Reading'!$P$2:$AK$400,22,FALSE)="","",VLOOKUP(A25,'MOY to EOY-Reading'!$P$2:$AK$400,22,FALSE)),"")</f>
        <v/>
      </c>
      <c r="AD25" s="161" t="str">
        <f>IFERROR(IF(VLOOKUP(A25,'BOY to EOY-Reading'!$P$2:$AK$400,22,FALSE)="","",VLOOKUP(A25,'BOY to EOY-Reading'!$P$2:$AK$400,22,FALSE)),"")</f>
        <v/>
      </c>
      <c r="AE25" s="161" t="str" cm="1">
        <f t="array" ref="AE25">_xlfn.IFS(AND(NOT(ISNUMBER(V25)),NOT(ISNUMBER(W25)),NOT(ISNUMBER(X25))),"",OR(AND(V25&lt;&gt;"",V25&gt;=40),AND(W25&lt;&gt;"",W25&gt;=40),AND(X25&lt;&gt;"",X25&gt;=40)),"Y",OR(V25&lt;40,W25&lt;40,X25&lt;40),"N")</f>
        <v/>
      </c>
      <c r="AF25" s="161" t="str" cm="1">
        <f t="array" ref="AF25">_xlfn.IFS(OR(Y25="Yes",Z25="Yes",AA25="Yes"),"Y",OR(Y25="No",Z25="No",AA25="No"),"N",AND(Y25="",Z25="",AA25=""),"")</f>
        <v/>
      </c>
      <c r="AG25" s="161" t="str" cm="1">
        <f t="array" ref="AG25">_xlfn.IFS(AND(NOT(ISNUMBER(AB25)),NOT(ISNUMBER(AC25)),NOT(ISNUMBER(AD25))),"",OR(AND(AB25&lt;&gt;"",AB25&gt;=40),AND(AC25&lt;&gt;"",AC25&gt;=40),AND(AD25&lt;&gt;"",AD25&gt;=40)),"Y",OR(AB25&lt;40,AC25&lt;40,AD25&lt;40),"N")</f>
        <v/>
      </c>
      <c r="AH25" s="162" t="str" cm="1">
        <f t="array" ref="AH25">_xlfn.IFS(OR(AE25="Y",AF25="Y",AG25="Y"),"Y",OR(AE25="N",AF25="N",AG25="N"),"N",OR(AE25="",AF25="",AG25=""),"")</f>
        <v/>
      </c>
    </row>
    <row r="26" spans="1:34" x14ac:dyDescent="0.25">
      <c r="A26" s="157"/>
      <c r="B26" s="158"/>
      <c r="C26" s="158"/>
      <c r="D26" s="158"/>
      <c r="E26" s="158"/>
      <c r="F26" s="158"/>
      <c r="G26" s="158"/>
      <c r="H26" s="158"/>
      <c r="I26" s="161" t="str">
        <f>IFERROR(IF(VLOOKUP(A26,'BOY to MOY-Math'!$P$2:$U$400,6,FALSE)="","",VLOOKUP(A26,'BOY to MOY-Math'!$P$2:$U$400,6,FALSE)),"")</f>
        <v/>
      </c>
      <c r="J26" s="162" t="str">
        <f>IFERROR(IF(VLOOKUP(A26,'BOY to MOY-Math'!$P$2:$AA$400,12,FALSE)="","",VLOOKUP(A26,'BOY to MOY-Math'!$P$2:$AA$400,12,FALSE)),"")</f>
        <v/>
      </c>
      <c r="K26" s="161" t="str">
        <f>IFERROR(IF(VLOOKUP(A26,'BOY to EOY-Math'!$P$2:$AA$400,12,FALSE)="","",VLOOKUP(A26,'BOY to EOY-Math'!$P$2:$AA$400,12,FALSE)),"")</f>
        <v/>
      </c>
      <c r="L26" s="163" t="str">
        <f>IFERROR(IF(VLOOKUP(A26,'BOY to MOY-Math'!$P$2:$AI$400,20,FALSE)="","",VLOOKUP(A26,'BOY to MOY-Math'!$P$2:$AI$400,20,FALSE)),"")</f>
        <v/>
      </c>
      <c r="M26" s="161" t="str">
        <f>IFERROR(IF(VLOOKUP(A26, 'MOY to EOY-Math'!$P$2:$AI$400,20,FALSE)="","",VLOOKUP(A26,'MOY to EOY-Math'!$P$2:$AI$400,20,FALSE)),"")</f>
        <v/>
      </c>
      <c r="N26" s="161" t="str">
        <f>IFERROR(IF(VLOOKUP(A26,'BOY to EOY-Math'!$P$2:$AI$400,20,FALSE)="","",VLOOKUP(A26,'BOY to EOY-Math'!$P$2:$AI$400,20,FALSE)),"")</f>
        <v/>
      </c>
      <c r="O26" s="161" t="str">
        <f>IFERROR(IF(VLOOKUP(A26,'BOY to MOY-Math'!$P$2:$AK$400,22,FALSE)="","",VLOOKUP(A26,'BOY to MOY-Math'!$P$2:$AK$400,22,FALSE)),"")</f>
        <v/>
      </c>
      <c r="P26" s="161" t="str">
        <f>IFERROR(IF(VLOOKUP(A26, 'MOY to EOY-Math'!$P$2:$AK$400,22,FALSE)="","",VLOOKUP(A26,'MOY to EOY-Math'!$P$2:$AK$400,22,FALSE)),"")</f>
        <v/>
      </c>
      <c r="Q26" s="161" t="str">
        <f>IFERROR(IF(VLOOKUP(A26,'BOY to EOY-Math'!$P$2:$AK$400,22,FALSE)="","",VLOOKUP(A26,'BOY to EOY-Math'!$P$2:$AK$400,22,FALSE)),"")</f>
        <v/>
      </c>
      <c r="R26" s="161" t="str" cm="1">
        <f t="array" ref="R26">_xlfn.IFS(AND(NOT(ISNUMBER(I26)),NOT(ISNUMBER(J26)),NOT(ISNUMBER(K26))),"",OR(AND(I26&lt;&gt;"",I26&gt;=40),AND(J26&lt;&gt;"",J26&gt;=40),AND(K26&lt;&gt;"",K26&gt;=40)),"Y",OR(I26&lt;40,J26&lt;40,K26&lt;40),"N")</f>
        <v/>
      </c>
      <c r="S26" s="161" t="str" cm="1">
        <f t="array" ref="S26">_xlfn.IFS(OR(L26="Yes",M26="Yes",N26="Yes"),"Y",OR(L26="No",M26="No",N26="No"),"N",AND(L26="",M26="",N26=""),"")</f>
        <v/>
      </c>
      <c r="T26" s="161" t="str" cm="1">
        <f t="array" ref="T26">_xlfn.IFS(AND(NOT(ISNUMBER(O26)),NOT(ISNUMBER(P26)),NOT(ISNUMBER(Q26))),"",OR(AND(O26&lt;&gt;"",O26&gt;=40),AND(P26&lt;&gt;"",P26&gt;=40),AND(Q26&lt;&gt;"",Q26&gt;=40)),"Y",OR(O26&lt;40,P26&lt;40,Q26&lt;40),"N")</f>
        <v/>
      </c>
      <c r="U26" s="162" t="str" cm="1">
        <f t="array" ref="U26">_xlfn.IFS(OR(R26="Y",S26="Y",T26="Y"),"Y",OR(R26="N",S26="N",T26="N"),"N",OR(R26="",S26="",T26=""),"")</f>
        <v/>
      </c>
      <c r="V26" s="161" t="str">
        <f>IFERROR(IF(VLOOKUP(A26,'BOY to MOY-Reading'!$P$2:$U$400,6,FALSE)="","",VLOOKUP(A26,'BOY to MOY-Reading'!$P$2:$U$400,6,FALSE)),"")</f>
        <v/>
      </c>
      <c r="W26" s="162" t="str">
        <f>IFERROR(IF(VLOOKUP(A26,'BOY to MOY-Reading'!$P$2:$AA$400,12,FALSE)="","",VLOOKUP(A26,'BOY to MOY-Reading'!$P$2:$AA$400,12,FALSE)),"")</f>
        <v/>
      </c>
      <c r="X26" s="161" t="str">
        <f>IFERROR(IF(VLOOKUP(A26,'BOY to EOY-Reading'!$P$2:$AA$400,12,FALSE)="","",VLOOKUP(A26,'BOY to EOY-Reading'!$P$2:$AA$400,12,FALSE)),"")</f>
        <v/>
      </c>
      <c r="Y26" s="163" t="str">
        <f>IFERROR(IF(VLOOKUP(A26,'BOY to MOY-Reading'!$P$2:$AI$400,20,FALSE)="","",VLOOKUP(A26,'BOY to MOY-Reading'!$P$2:$AI$400,20,FALSE)),"")</f>
        <v/>
      </c>
      <c r="Z26" s="161" t="str">
        <f>IFERROR(IF(VLOOKUP(A26, 'MOY to EOY-Reading'!$P$2:$AI$400,20,FALSE)="","",VLOOKUP(A26,'MOY to EOY-Reading'!$P$2:$AI$400,20,FALSE)),"")</f>
        <v/>
      </c>
      <c r="AA26" s="161" t="str">
        <f>IFERROR(IF(VLOOKUP(A26,'BOY to EOY-Reading'!$P$2:$AI$400,20,FALSE)="","",VLOOKUP(A26,'BOY to EOY-Reading'!$P$2:$AI$400,20,FALSE)),"")</f>
        <v/>
      </c>
      <c r="AB26" s="161" t="str">
        <f>IFERROR(IF(VLOOKUP(A26,'BOY to MOY-Reading'!$P$2:$AK$400,22,FALSE)="","",VLOOKUP(A26,'BOY to MOY-Reading'!$P$2:$AK$400,22,FALSE)),"")</f>
        <v/>
      </c>
      <c r="AC26" s="161" t="str">
        <f>IFERROR(IF(VLOOKUP(A26, 'MOY to EOY-Reading'!$P$2:$AK$400,22,FALSE)="","",VLOOKUP(A26,'MOY to EOY-Reading'!$P$2:$AK$400,22,FALSE)),"")</f>
        <v/>
      </c>
      <c r="AD26" s="161" t="str">
        <f>IFERROR(IF(VLOOKUP(A26,'BOY to EOY-Reading'!$P$2:$AK$400,22,FALSE)="","",VLOOKUP(A26,'BOY to EOY-Reading'!$P$2:$AK$400,22,FALSE)),"")</f>
        <v/>
      </c>
      <c r="AE26" s="161" t="str" cm="1">
        <f t="array" ref="AE26">_xlfn.IFS(AND(NOT(ISNUMBER(V26)),NOT(ISNUMBER(W26)),NOT(ISNUMBER(X26))),"",OR(AND(V26&lt;&gt;"",V26&gt;=40),AND(W26&lt;&gt;"",W26&gt;=40),AND(X26&lt;&gt;"",X26&gt;=40)),"Y",OR(V26&lt;40,W26&lt;40,X26&lt;40),"N")</f>
        <v/>
      </c>
      <c r="AF26" s="161" t="str" cm="1">
        <f t="array" ref="AF26">_xlfn.IFS(OR(Y26="Yes",Z26="Yes",AA26="Yes"),"Y",OR(Y26="No",Z26="No",AA26="No"),"N",AND(Y26="",Z26="",AA26=""),"")</f>
        <v/>
      </c>
      <c r="AG26" s="161" t="str" cm="1">
        <f t="array" ref="AG26">_xlfn.IFS(AND(NOT(ISNUMBER(AB26)),NOT(ISNUMBER(AC26)),NOT(ISNUMBER(AD26))),"",OR(AND(AB26&lt;&gt;"",AB26&gt;=40),AND(AC26&lt;&gt;"",AC26&gt;=40),AND(AD26&lt;&gt;"",AD26&gt;=40)),"Y",OR(AB26&lt;40,AC26&lt;40,AD26&lt;40),"N")</f>
        <v/>
      </c>
      <c r="AH26" s="162" t="str" cm="1">
        <f t="array" ref="AH26">_xlfn.IFS(OR(AE26="Y",AF26="Y",AG26="Y"),"Y",OR(AE26="N",AF26="N",AG26="N"),"N",OR(AE26="",AF26="",AG26=""),"")</f>
        <v/>
      </c>
    </row>
    <row r="27" spans="1:34" x14ac:dyDescent="0.25">
      <c r="A27" s="157"/>
      <c r="B27" s="158"/>
      <c r="C27" s="158"/>
      <c r="D27" s="158"/>
      <c r="E27" s="158"/>
      <c r="F27" s="158"/>
      <c r="G27" s="158"/>
      <c r="H27" s="158"/>
      <c r="I27" s="161" t="str">
        <f>IFERROR(IF(VLOOKUP(A27,'BOY to MOY-Math'!$P$2:$U$400,6,FALSE)="","",VLOOKUP(A27,'BOY to MOY-Math'!$P$2:$U$400,6,FALSE)),"")</f>
        <v/>
      </c>
      <c r="J27" s="162" t="str">
        <f>IFERROR(IF(VLOOKUP(A27,'BOY to MOY-Math'!$P$2:$AA$400,12,FALSE)="","",VLOOKUP(A27,'BOY to MOY-Math'!$P$2:$AA$400,12,FALSE)),"")</f>
        <v/>
      </c>
      <c r="K27" s="161" t="str">
        <f>IFERROR(IF(VLOOKUP(A27,'BOY to EOY-Math'!$P$2:$AA$400,12,FALSE)="","",VLOOKUP(A27,'BOY to EOY-Math'!$P$2:$AA$400,12,FALSE)),"")</f>
        <v/>
      </c>
      <c r="L27" s="163" t="str">
        <f>IFERROR(IF(VLOOKUP(A27,'BOY to MOY-Math'!$P$2:$AI$400,20,FALSE)="","",VLOOKUP(A27,'BOY to MOY-Math'!$P$2:$AI$400,20,FALSE)),"")</f>
        <v/>
      </c>
      <c r="M27" s="161" t="str">
        <f>IFERROR(IF(VLOOKUP(A27, 'MOY to EOY-Math'!$P$2:$AI$400,20,FALSE)="","",VLOOKUP(A27,'MOY to EOY-Math'!$P$2:$AI$400,20,FALSE)),"")</f>
        <v/>
      </c>
      <c r="N27" s="161" t="str">
        <f>IFERROR(IF(VLOOKUP(A27,'BOY to EOY-Math'!$P$2:$AI$400,20,FALSE)="","",VLOOKUP(A27,'BOY to EOY-Math'!$P$2:$AI$400,20,FALSE)),"")</f>
        <v/>
      </c>
      <c r="O27" s="161" t="str">
        <f>IFERROR(IF(VLOOKUP(A27,'BOY to MOY-Math'!$P$2:$AK$400,22,FALSE)="","",VLOOKUP(A27,'BOY to MOY-Math'!$P$2:$AK$400,22,FALSE)),"")</f>
        <v/>
      </c>
      <c r="P27" s="161" t="str">
        <f>IFERROR(IF(VLOOKUP(A27, 'MOY to EOY-Math'!$P$2:$AK$400,22,FALSE)="","",VLOOKUP(A27,'MOY to EOY-Math'!$P$2:$AK$400,22,FALSE)),"")</f>
        <v/>
      </c>
      <c r="Q27" s="161" t="str">
        <f>IFERROR(IF(VLOOKUP(A27,'BOY to EOY-Math'!$P$2:$AK$400,22,FALSE)="","",VLOOKUP(A27,'BOY to EOY-Math'!$P$2:$AK$400,22,FALSE)),"")</f>
        <v/>
      </c>
      <c r="R27" s="161" t="str" cm="1">
        <f t="array" ref="R27">_xlfn.IFS(AND(NOT(ISNUMBER(I27)),NOT(ISNUMBER(J27)),NOT(ISNUMBER(K27))),"",OR(AND(I27&lt;&gt;"",I27&gt;=40),AND(J27&lt;&gt;"",J27&gt;=40),AND(K27&lt;&gt;"",K27&gt;=40)),"Y",OR(I27&lt;40,J27&lt;40,K27&lt;40),"N")</f>
        <v/>
      </c>
      <c r="S27" s="161" t="str" cm="1">
        <f t="array" ref="S27">_xlfn.IFS(OR(L27="Yes",M27="Yes",N27="Yes"),"Y",OR(L27="No",M27="No",N27="No"),"N",AND(L27="",M27="",N27=""),"")</f>
        <v/>
      </c>
      <c r="T27" s="161" t="str" cm="1">
        <f t="array" ref="T27">_xlfn.IFS(AND(NOT(ISNUMBER(O27)),NOT(ISNUMBER(P27)),NOT(ISNUMBER(Q27))),"",OR(AND(O27&lt;&gt;"",O27&gt;=40),AND(P27&lt;&gt;"",P27&gt;=40),AND(Q27&lt;&gt;"",Q27&gt;=40)),"Y",OR(O27&lt;40,P27&lt;40,Q27&lt;40),"N")</f>
        <v/>
      </c>
      <c r="U27" s="162" t="str" cm="1">
        <f t="array" ref="U27">_xlfn.IFS(OR(R27="Y",S27="Y",T27="Y"),"Y",OR(R27="N",S27="N",T27="N"),"N",OR(R27="",S27="",T27=""),"")</f>
        <v/>
      </c>
      <c r="V27" s="161" t="str">
        <f>IFERROR(IF(VLOOKUP(A27,'BOY to MOY-Reading'!$P$2:$U$400,6,FALSE)="","",VLOOKUP(A27,'BOY to MOY-Reading'!$P$2:$U$400,6,FALSE)),"")</f>
        <v/>
      </c>
      <c r="W27" s="162" t="str">
        <f>IFERROR(IF(VLOOKUP(A27,'BOY to MOY-Reading'!$P$2:$AA$400,12,FALSE)="","",VLOOKUP(A27,'BOY to MOY-Reading'!$P$2:$AA$400,12,FALSE)),"")</f>
        <v/>
      </c>
      <c r="X27" s="161" t="str">
        <f>IFERROR(IF(VLOOKUP(A27,'BOY to EOY-Reading'!$P$2:$AA$400,12,FALSE)="","",VLOOKUP(A27,'BOY to EOY-Reading'!$P$2:$AA$400,12,FALSE)),"")</f>
        <v/>
      </c>
      <c r="Y27" s="163" t="str">
        <f>IFERROR(IF(VLOOKUP(A27,'BOY to MOY-Reading'!$P$2:$AI$400,20,FALSE)="","",VLOOKUP(A27,'BOY to MOY-Reading'!$P$2:$AI$400,20,FALSE)),"")</f>
        <v/>
      </c>
      <c r="Z27" s="161" t="str">
        <f>IFERROR(IF(VLOOKUP(A27, 'MOY to EOY-Reading'!$P$2:$AI$400,20,FALSE)="","",VLOOKUP(A27,'MOY to EOY-Reading'!$P$2:$AI$400,20,FALSE)),"")</f>
        <v/>
      </c>
      <c r="AA27" s="161" t="str">
        <f>IFERROR(IF(VLOOKUP(A27,'BOY to EOY-Reading'!$P$2:$AI$400,20,FALSE)="","",VLOOKUP(A27,'BOY to EOY-Reading'!$P$2:$AI$400,20,FALSE)),"")</f>
        <v/>
      </c>
      <c r="AB27" s="161" t="str">
        <f>IFERROR(IF(VLOOKUP(A27,'BOY to MOY-Reading'!$P$2:$AK$400,22,FALSE)="","",VLOOKUP(A27,'BOY to MOY-Reading'!$P$2:$AK$400,22,FALSE)),"")</f>
        <v/>
      </c>
      <c r="AC27" s="161" t="str">
        <f>IFERROR(IF(VLOOKUP(A27, 'MOY to EOY-Reading'!$P$2:$AK$400,22,FALSE)="","",VLOOKUP(A27,'MOY to EOY-Reading'!$P$2:$AK$400,22,FALSE)),"")</f>
        <v/>
      </c>
      <c r="AD27" s="161" t="str">
        <f>IFERROR(IF(VLOOKUP(A27,'BOY to EOY-Reading'!$P$2:$AK$400,22,FALSE)="","",VLOOKUP(A27,'BOY to EOY-Reading'!$P$2:$AK$400,22,FALSE)),"")</f>
        <v/>
      </c>
      <c r="AE27" s="161" t="str" cm="1">
        <f t="array" ref="AE27">_xlfn.IFS(AND(NOT(ISNUMBER(V27)),NOT(ISNUMBER(W27)),NOT(ISNUMBER(X27))),"",OR(AND(V27&lt;&gt;"",V27&gt;=40),AND(W27&lt;&gt;"",W27&gt;=40),AND(X27&lt;&gt;"",X27&gt;=40)),"Y",OR(V27&lt;40,W27&lt;40,X27&lt;40),"N")</f>
        <v/>
      </c>
      <c r="AF27" s="161" t="str" cm="1">
        <f t="array" ref="AF27">_xlfn.IFS(OR(Y27="Yes",Z27="Yes",AA27="Yes"),"Y",OR(Y27="No",Z27="No",AA27="No"),"N",AND(Y27="",Z27="",AA27=""),"")</f>
        <v/>
      </c>
      <c r="AG27" s="161" t="str" cm="1">
        <f t="array" ref="AG27">_xlfn.IFS(AND(NOT(ISNUMBER(AB27)),NOT(ISNUMBER(AC27)),NOT(ISNUMBER(AD27))),"",OR(AND(AB27&lt;&gt;"",AB27&gt;=40),AND(AC27&lt;&gt;"",AC27&gt;=40),AND(AD27&lt;&gt;"",AD27&gt;=40)),"Y",OR(AB27&lt;40,AC27&lt;40,AD27&lt;40),"N")</f>
        <v/>
      </c>
      <c r="AH27" s="162" t="str" cm="1">
        <f t="array" ref="AH27">_xlfn.IFS(OR(AE27="Y",AF27="Y",AG27="Y"),"Y",OR(AE27="N",AF27="N",AG27="N"),"N",OR(AE27="",AF27="",AG27=""),"")</f>
        <v/>
      </c>
    </row>
    <row r="28" spans="1:34" x14ac:dyDescent="0.25">
      <c r="A28" s="157"/>
      <c r="B28" s="158"/>
      <c r="C28" s="158"/>
      <c r="D28" s="158"/>
      <c r="E28" s="158"/>
      <c r="F28" s="158"/>
      <c r="G28" s="158"/>
      <c r="H28" s="158"/>
      <c r="I28" s="161" t="str">
        <f>IFERROR(IF(VLOOKUP(A28,'BOY to MOY-Math'!$P$2:$U$400,6,FALSE)="","",VLOOKUP(A28,'BOY to MOY-Math'!$P$2:$U$400,6,FALSE)),"")</f>
        <v/>
      </c>
      <c r="J28" s="162" t="str">
        <f>IFERROR(IF(VLOOKUP(A28,'BOY to MOY-Math'!$P$2:$AA$400,12,FALSE)="","",VLOOKUP(A28,'BOY to MOY-Math'!$P$2:$AA$400,12,FALSE)),"")</f>
        <v/>
      </c>
      <c r="K28" s="161" t="str">
        <f>IFERROR(IF(VLOOKUP(A28,'BOY to EOY-Math'!$P$2:$AA$400,12,FALSE)="","",VLOOKUP(A28,'BOY to EOY-Math'!$P$2:$AA$400,12,FALSE)),"")</f>
        <v/>
      </c>
      <c r="L28" s="163" t="str">
        <f>IFERROR(IF(VLOOKUP(A28,'BOY to MOY-Math'!$P$2:$AI$400,20,FALSE)="","",VLOOKUP(A28,'BOY to MOY-Math'!$P$2:$AI$400,20,FALSE)),"")</f>
        <v/>
      </c>
      <c r="M28" s="161" t="str">
        <f>IFERROR(IF(VLOOKUP(A28, 'MOY to EOY-Math'!$P$2:$AI$400,20,FALSE)="","",VLOOKUP(A28,'MOY to EOY-Math'!$P$2:$AI$400,20,FALSE)),"")</f>
        <v/>
      </c>
      <c r="N28" s="161" t="str">
        <f>IFERROR(IF(VLOOKUP(A28,'BOY to EOY-Math'!$P$2:$AI$400,20,FALSE)="","",VLOOKUP(A28,'BOY to EOY-Math'!$P$2:$AI$400,20,FALSE)),"")</f>
        <v/>
      </c>
      <c r="O28" s="161" t="str">
        <f>IFERROR(IF(VLOOKUP(A28,'BOY to MOY-Math'!$P$2:$AK$400,22,FALSE)="","",VLOOKUP(A28,'BOY to MOY-Math'!$P$2:$AK$400,22,FALSE)),"")</f>
        <v/>
      </c>
      <c r="P28" s="161" t="str">
        <f>IFERROR(IF(VLOOKUP(A28, 'MOY to EOY-Math'!$P$2:$AK$400,22,FALSE)="","",VLOOKUP(A28,'MOY to EOY-Math'!$P$2:$AK$400,22,FALSE)),"")</f>
        <v/>
      </c>
      <c r="Q28" s="161" t="str">
        <f>IFERROR(IF(VLOOKUP(A28,'BOY to EOY-Math'!$P$2:$AK$400,22,FALSE)="","",VLOOKUP(A28,'BOY to EOY-Math'!$P$2:$AK$400,22,FALSE)),"")</f>
        <v/>
      </c>
      <c r="R28" s="161" t="str" cm="1">
        <f t="array" ref="R28">_xlfn.IFS(AND(NOT(ISNUMBER(I28)),NOT(ISNUMBER(J28)),NOT(ISNUMBER(K28))),"",OR(AND(I28&lt;&gt;"",I28&gt;=40),AND(J28&lt;&gt;"",J28&gt;=40),AND(K28&lt;&gt;"",K28&gt;=40)),"Y",OR(I28&lt;40,J28&lt;40,K28&lt;40),"N")</f>
        <v/>
      </c>
      <c r="S28" s="161" t="str" cm="1">
        <f t="array" ref="S28">_xlfn.IFS(OR(L28="Yes",M28="Yes",N28="Yes"),"Y",OR(L28="No",M28="No",N28="No"),"N",AND(L28="",M28="",N28=""),"")</f>
        <v/>
      </c>
      <c r="T28" s="161" t="str" cm="1">
        <f t="array" ref="T28">_xlfn.IFS(AND(NOT(ISNUMBER(O28)),NOT(ISNUMBER(P28)),NOT(ISNUMBER(Q28))),"",OR(AND(O28&lt;&gt;"",O28&gt;=40),AND(P28&lt;&gt;"",P28&gt;=40),AND(Q28&lt;&gt;"",Q28&gt;=40)),"Y",OR(O28&lt;40,P28&lt;40,Q28&lt;40),"N")</f>
        <v/>
      </c>
      <c r="U28" s="162" t="str" cm="1">
        <f t="array" ref="U28">_xlfn.IFS(OR(R28="Y",S28="Y",T28="Y"),"Y",OR(R28="N",S28="N",T28="N"),"N",OR(R28="",S28="",T28=""),"")</f>
        <v/>
      </c>
      <c r="V28" s="161" t="str">
        <f>IFERROR(IF(VLOOKUP(A28,'BOY to MOY-Reading'!$P$2:$U$400,6,FALSE)="","",VLOOKUP(A28,'BOY to MOY-Reading'!$P$2:$U$400,6,FALSE)),"")</f>
        <v/>
      </c>
      <c r="W28" s="162" t="str">
        <f>IFERROR(IF(VLOOKUP(A28,'BOY to MOY-Reading'!$P$2:$AA$400,12,FALSE)="","",VLOOKUP(A28,'BOY to MOY-Reading'!$P$2:$AA$400,12,FALSE)),"")</f>
        <v/>
      </c>
      <c r="X28" s="161" t="str">
        <f>IFERROR(IF(VLOOKUP(A28,'BOY to EOY-Reading'!$P$2:$AA$400,12,FALSE)="","",VLOOKUP(A28,'BOY to EOY-Reading'!$P$2:$AA$400,12,FALSE)),"")</f>
        <v/>
      </c>
      <c r="Y28" s="163" t="str">
        <f>IFERROR(IF(VLOOKUP(A28,'BOY to MOY-Reading'!$P$2:$AI$400,20,FALSE)="","",VLOOKUP(A28,'BOY to MOY-Reading'!$P$2:$AI$400,20,FALSE)),"")</f>
        <v/>
      </c>
      <c r="Z28" s="161" t="str">
        <f>IFERROR(IF(VLOOKUP(A28, 'MOY to EOY-Reading'!$P$2:$AI$400,20,FALSE)="","",VLOOKUP(A28,'MOY to EOY-Reading'!$P$2:$AI$400,20,FALSE)),"")</f>
        <v/>
      </c>
      <c r="AA28" s="161" t="str">
        <f>IFERROR(IF(VLOOKUP(A28,'BOY to EOY-Reading'!$P$2:$AI$400,20,FALSE)="","",VLOOKUP(A28,'BOY to EOY-Reading'!$P$2:$AI$400,20,FALSE)),"")</f>
        <v/>
      </c>
      <c r="AB28" s="161" t="str">
        <f>IFERROR(IF(VLOOKUP(A28,'BOY to MOY-Reading'!$P$2:$AK$400,22,FALSE)="","",VLOOKUP(A28,'BOY to MOY-Reading'!$P$2:$AK$400,22,FALSE)),"")</f>
        <v/>
      </c>
      <c r="AC28" s="161" t="str">
        <f>IFERROR(IF(VLOOKUP(A28, 'MOY to EOY-Reading'!$P$2:$AK$400,22,FALSE)="","",VLOOKUP(A28,'MOY to EOY-Reading'!$P$2:$AK$400,22,FALSE)),"")</f>
        <v/>
      </c>
      <c r="AD28" s="161" t="str">
        <f>IFERROR(IF(VLOOKUP(A28,'BOY to EOY-Reading'!$P$2:$AK$400,22,FALSE)="","",VLOOKUP(A28,'BOY to EOY-Reading'!$P$2:$AK$400,22,FALSE)),"")</f>
        <v/>
      </c>
      <c r="AE28" s="161" t="str" cm="1">
        <f t="array" ref="AE28">_xlfn.IFS(AND(NOT(ISNUMBER(V28)),NOT(ISNUMBER(W28)),NOT(ISNUMBER(X28))),"",OR(AND(V28&lt;&gt;"",V28&gt;=40),AND(W28&lt;&gt;"",W28&gt;=40),AND(X28&lt;&gt;"",X28&gt;=40)),"Y",OR(V28&lt;40,W28&lt;40,X28&lt;40),"N")</f>
        <v/>
      </c>
      <c r="AF28" s="161" t="str" cm="1">
        <f t="array" ref="AF28">_xlfn.IFS(OR(Y28="Yes",Z28="Yes",AA28="Yes"),"Y",OR(Y28="No",Z28="No",AA28="No"),"N",AND(Y28="",Z28="",AA28=""),"")</f>
        <v/>
      </c>
      <c r="AG28" s="161" t="str" cm="1">
        <f t="array" ref="AG28">_xlfn.IFS(AND(NOT(ISNUMBER(AB28)),NOT(ISNUMBER(AC28)),NOT(ISNUMBER(AD28))),"",OR(AND(AB28&lt;&gt;"",AB28&gt;=40),AND(AC28&lt;&gt;"",AC28&gt;=40),AND(AD28&lt;&gt;"",AD28&gt;=40)),"Y",OR(AB28&lt;40,AC28&lt;40,AD28&lt;40),"N")</f>
        <v/>
      </c>
      <c r="AH28" s="162" t="str" cm="1">
        <f t="array" ref="AH28">_xlfn.IFS(OR(AE28="Y",AF28="Y",AG28="Y"),"Y",OR(AE28="N",AF28="N",AG28="N"),"N",OR(AE28="",AF28="",AG28=""),"")</f>
        <v/>
      </c>
    </row>
    <row r="29" spans="1:34" x14ac:dyDescent="0.25">
      <c r="A29" s="157"/>
      <c r="B29" s="158"/>
      <c r="C29" s="158"/>
      <c r="D29" s="158"/>
      <c r="E29" s="158"/>
      <c r="F29" s="158"/>
      <c r="G29" s="158"/>
      <c r="H29" s="158"/>
      <c r="I29" s="161" t="str">
        <f>IFERROR(IF(VLOOKUP(A29,'BOY to MOY-Math'!$P$2:$U$400,6,FALSE)="","",VLOOKUP(A29,'BOY to MOY-Math'!$P$2:$U$400,6,FALSE)),"")</f>
        <v/>
      </c>
      <c r="J29" s="162" t="str">
        <f>IFERROR(IF(VLOOKUP(A29,'BOY to MOY-Math'!$P$2:$AA$400,12,FALSE)="","",VLOOKUP(A29,'BOY to MOY-Math'!$P$2:$AA$400,12,FALSE)),"")</f>
        <v/>
      </c>
      <c r="K29" s="161" t="str">
        <f>IFERROR(IF(VLOOKUP(A29,'BOY to EOY-Math'!$P$2:$AA$400,12,FALSE)="","",VLOOKUP(A29,'BOY to EOY-Math'!$P$2:$AA$400,12,FALSE)),"")</f>
        <v/>
      </c>
      <c r="L29" s="163" t="str">
        <f>IFERROR(IF(VLOOKUP(A29,'BOY to MOY-Math'!$P$2:$AI$400,20,FALSE)="","",VLOOKUP(A29,'BOY to MOY-Math'!$P$2:$AI$400,20,FALSE)),"")</f>
        <v/>
      </c>
      <c r="M29" s="161" t="str">
        <f>IFERROR(IF(VLOOKUP(A29, 'MOY to EOY-Math'!$P$2:$AI$400,20,FALSE)="","",VLOOKUP(A29,'MOY to EOY-Math'!$P$2:$AI$400,20,FALSE)),"")</f>
        <v/>
      </c>
      <c r="N29" s="161" t="str">
        <f>IFERROR(IF(VLOOKUP(A29,'BOY to EOY-Math'!$P$2:$AI$400,20,FALSE)="","",VLOOKUP(A29,'BOY to EOY-Math'!$P$2:$AI$400,20,FALSE)),"")</f>
        <v/>
      </c>
      <c r="O29" s="161" t="str">
        <f>IFERROR(IF(VLOOKUP(A29,'BOY to MOY-Math'!$P$2:$AK$400,22,FALSE)="","",VLOOKUP(A29,'BOY to MOY-Math'!$P$2:$AK$400,22,FALSE)),"")</f>
        <v/>
      </c>
      <c r="P29" s="161" t="str">
        <f>IFERROR(IF(VLOOKUP(A29, 'MOY to EOY-Math'!$P$2:$AK$400,22,FALSE)="","",VLOOKUP(A29,'MOY to EOY-Math'!$P$2:$AK$400,22,FALSE)),"")</f>
        <v/>
      </c>
      <c r="Q29" s="161" t="str">
        <f>IFERROR(IF(VLOOKUP(A29,'BOY to EOY-Math'!$P$2:$AK$400,22,FALSE)="","",VLOOKUP(A29,'BOY to EOY-Math'!$P$2:$AK$400,22,FALSE)),"")</f>
        <v/>
      </c>
      <c r="R29" s="161" t="str" cm="1">
        <f t="array" ref="R29">_xlfn.IFS(AND(NOT(ISNUMBER(I29)),NOT(ISNUMBER(J29)),NOT(ISNUMBER(K29))),"",OR(AND(I29&lt;&gt;"",I29&gt;=40),AND(J29&lt;&gt;"",J29&gt;=40),AND(K29&lt;&gt;"",K29&gt;=40)),"Y",OR(I29&lt;40,J29&lt;40,K29&lt;40),"N")</f>
        <v/>
      </c>
      <c r="S29" s="161" t="str" cm="1">
        <f t="array" ref="S29">_xlfn.IFS(OR(L29="Yes",M29="Yes",N29="Yes"),"Y",OR(L29="No",M29="No",N29="No"),"N",AND(L29="",M29="",N29=""),"")</f>
        <v/>
      </c>
      <c r="T29" s="161" t="str" cm="1">
        <f t="array" ref="T29">_xlfn.IFS(AND(NOT(ISNUMBER(O29)),NOT(ISNUMBER(P29)),NOT(ISNUMBER(Q29))),"",OR(AND(O29&lt;&gt;"",O29&gt;=40),AND(P29&lt;&gt;"",P29&gt;=40),AND(Q29&lt;&gt;"",Q29&gt;=40)),"Y",OR(O29&lt;40,P29&lt;40,Q29&lt;40),"N")</f>
        <v/>
      </c>
      <c r="U29" s="162" t="str" cm="1">
        <f t="array" ref="U29">_xlfn.IFS(OR(R29="Y",S29="Y",T29="Y"),"Y",OR(R29="N",S29="N",T29="N"),"N",OR(R29="",S29="",T29=""),"")</f>
        <v/>
      </c>
      <c r="V29" s="161" t="str">
        <f>IFERROR(IF(VLOOKUP(A29,'BOY to MOY-Reading'!$P$2:$U$400,6,FALSE)="","",VLOOKUP(A29,'BOY to MOY-Reading'!$P$2:$U$400,6,FALSE)),"")</f>
        <v/>
      </c>
      <c r="W29" s="162" t="str">
        <f>IFERROR(IF(VLOOKUP(A29,'BOY to MOY-Reading'!$P$2:$AA$400,12,FALSE)="","",VLOOKUP(A29,'BOY to MOY-Reading'!$P$2:$AA$400,12,FALSE)),"")</f>
        <v/>
      </c>
      <c r="X29" s="161" t="str">
        <f>IFERROR(IF(VLOOKUP(A29,'BOY to EOY-Reading'!$P$2:$AA$400,12,FALSE)="","",VLOOKUP(A29,'BOY to EOY-Reading'!$P$2:$AA$400,12,FALSE)),"")</f>
        <v/>
      </c>
      <c r="Y29" s="163" t="str">
        <f>IFERROR(IF(VLOOKUP(A29,'BOY to MOY-Reading'!$P$2:$AI$400,20,FALSE)="","",VLOOKUP(A29,'BOY to MOY-Reading'!$P$2:$AI$400,20,FALSE)),"")</f>
        <v/>
      </c>
      <c r="Z29" s="161" t="str">
        <f>IFERROR(IF(VLOOKUP(A29, 'MOY to EOY-Reading'!$P$2:$AI$400,20,FALSE)="","",VLOOKUP(A29,'MOY to EOY-Reading'!$P$2:$AI$400,20,FALSE)),"")</f>
        <v/>
      </c>
      <c r="AA29" s="161" t="str">
        <f>IFERROR(IF(VLOOKUP(A29,'BOY to EOY-Reading'!$P$2:$AI$400,20,FALSE)="","",VLOOKUP(A29,'BOY to EOY-Reading'!$P$2:$AI$400,20,FALSE)),"")</f>
        <v/>
      </c>
      <c r="AB29" s="161" t="str">
        <f>IFERROR(IF(VLOOKUP(A29,'BOY to MOY-Reading'!$P$2:$AK$400,22,FALSE)="","",VLOOKUP(A29,'BOY to MOY-Reading'!$P$2:$AK$400,22,FALSE)),"")</f>
        <v/>
      </c>
      <c r="AC29" s="161" t="str">
        <f>IFERROR(IF(VLOOKUP(A29, 'MOY to EOY-Reading'!$P$2:$AK$400,22,FALSE)="","",VLOOKUP(A29,'MOY to EOY-Reading'!$P$2:$AK$400,22,FALSE)),"")</f>
        <v/>
      </c>
      <c r="AD29" s="161" t="str">
        <f>IFERROR(IF(VLOOKUP(A29,'BOY to EOY-Reading'!$P$2:$AK$400,22,FALSE)="","",VLOOKUP(A29,'BOY to EOY-Reading'!$P$2:$AK$400,22,FALSE)),"")</f>
        <v/>
      </c>
      <c r="AE29" s="161" t="str" cm="1">
        <f t="array" ref="AE29">_xlfn.IFS(AND(NOT(ISNUMBER(V29)),NOT(ISNUMBER(W29)),NOT(ISNUMBER(X29))),"",OR(AND(V29&lt;&gt;"",V29&gt;=40),AND(W29&lt;&gt;"",W29&gt;=40),AND(X29&lt;&gt;"",X29&gt;=40)),"Y",OR(V29&lt;40,W29&lt;40,X29&lt;40),"N")</f>
        <v/>
      </c>
      <c r="AF29" s="161" t="str" cm="1">
        <f t="array" ref="AF29">_xlfn.IFS(OR(Y29="Yes",Z29="Yes",AA29="Yes"),"Y",OR(Y29="No",Z29="No",AA29="No"),"N",AND(Y29="",Z29="",AA29=""),"")</f>
        <v/>
      </c>
      <c r="AG29" s="161" t="str" cm="1">
        <f t="array" ref="AG29">_xlfn.IFS(AND(NOT(ISNUMBER(AB29)),NOT(ISNUMBER(AC29)),NOT(ISNUMBER(AD29))),"",OR(AND(AB29&lt;&gt;"",AB29&gt;=40),AND(AC29&lt;&gt;"",AC29&gt;=40),AND(AD29&lt;&gt;"",AD29&gt;=40)),"Y",OR(AB29&lt;40,AC29&lt;40,AD29&lt;40),"N")</f>
        <v/>
      </c>
      <c r="AH29" s="162" t="str" cm="1">
        <f t="array" ref="AH29">_xlfn.IFS(OR(AE29="Y",AF29="Y",AG29="Y"),"Y",OR(AE29="N",AF29="N",AG29="N"),"N",OR(AE29="",AF29="",AG29=""),"")</f>
        <v/>
      </c>
    </row>
    <row r="30" spans="1:34" x14ac:dyDescent="0.25">
      <c r="A30" s="157"/>
      <c r="B30" s="158"/>
      <c r="C30" s="158"/>
      <c r="D30" s="158"/>
      <c r="E30" s="158"/>
      <c r="F30" s="158"/>
      <c r="G30" s="158"/>
      <c r="H30" s="158"/>
      <c r="I30" s="161" t="str">
        <f>IFERROR(IF(VLOOKUP(A30,'BOY to MOY-Math'!$P$2:$U$400,6,FALSE)="","",VLOOKUP(A30,'BOY to MOY-Math'!$P$2:$U$400,6,FALSE)),"")</f>
        <v/>
      </c>
      <c r="J30" s="162" t="str">
        <f>IFERROR(IF(VLOOKUP(A30,'BOY to MOY-Math'!$P$2:$AA$400,12,FALSE)="","",VLOOKUP(A30,'BOY to MOY-Math'!$P$2:$AA$400,12,FALSE)),"")</f>
        <v/>
      </c>
      <c r="K30" s="161" t="str">
        <f>IFERROR(IF(VLOOKUP(A30,'BOY to EOY-Math'!$P$2:$AA$400,12,FALSE)="","",VLOOKUP(A30,'BOY to EOY-Math'!$P$2:$AA$400,12,FALSE)),"")</f>
        <v/>
      </c>
      <c r="L30" s="163" t="str">
        <f>IFERROR(IF(VLOOKUP(A30,'BOY to MOY-Math'!$P$2:$AI$400,20,FALSE)="","",VLOOKUP(A30,'BOY to MOY-Math'!$P$2:$AI$400,20,FALSE)),"")</f>
        <v/>
      </c>
      <c r="M30" s="161" t="str">
        <f>IFERROR(IF(VLOOKUP(A30, 'MOY to EOY-Math'!$P$2:$AI$400,20,FALSE)="","",VLOOKUP(A30,'MOY to EOY-Math'!$P$2:$AI$400,20,FALSE)),"")</f>
        <v/>
      </c>
      <c r="N30" s="161" t="str">
        <f>IFERROR(IF(VLOOKUP(A30,'BOY to EOY-Math'!$P$2:$AI$400,20,FALSE)="","",VLOOKUP(A30,'BOY to EOY-Math'!$P$2:$AI$400,20,FALSE)),"")</f>
        <v/>
      </c>
      <c r="O30" s="161" t="str">
        <f>IFERROR(IF(VLOOKUP(A30,'BOY to MOY-Math'!$P$2:$AK$400,22,FALSE)="","",VLOOKUP(A30,'BOY to MOY-Math'!$P$2:$AK$400,22,FALSE)),"")</f>
        <v/>
      </c>
      <c r="P30" s="161" t="str">
        <f>IFERROR(IF(VLOOKUP(A30, 'MOY to EOY-Math'!$P$2:$AK$400,22,FALSE)="","",VLOOKUP(A30,'MOY to EOY-Math'!$P$2:$AK$400,22,FALSE)),"")</f>
        <v/>
      </c>
      <c r="Q30" s="161" t="str">
        <f>IFERROR(IF(VLOOKUP(A30,'BOY to EOY-Math'!$P$2:$AK$400,22,FALSE)="","",VLOOKUP(A30,'BOY to EOY-Math'!$P$2:$AK$400,22,FALSE)),"")</f>
        <v/>
      </c>
      <c r="R30" s="161" t="str" cm="1">
        <f t="array" ref="R30">_xlfn.IFS(AND(NOT(ISNUMBER(I30)),NOT(ISNUMBER(J30)),NOT(ISNUMBER(K30))),"",OR(AND(I30&lt;&gt;"",I30&gt;=40),AND(J30&lt;&gt;"",J30&gt;=40),AND(K30&lt;&gt;"",K30&gt;=40)),"Y",OR(I30&lt;40,J30&lt;40,K30&lt;40),"N")</f>
        <v/>
      </c>
      <c r="S30" s="161" t="str" cm="1">
        <f t="array" ref="S30">_xlfn.IFS(OR(L30="Yes",M30="Yes",N30="Yes"),"Y",OR(L30="No",M30="No",N30="No"),"N",AND(L30="",M30="",N30=""),"")</f>
        <v/>
      </c>
      <c r="T30" s="161" t="str" cm="1">
        <f t="array" ref="T30">_xlfn.IFS(AND(NOT(ISNUMBER(O30)),NOT(ISNUMBER(P30)),NOT(ISNUMBER(Q30))),"",OR(AND(O30&lt;&gt;"",O30&gt;=40),AND(P30&lt;&gt;"",P30&gt;=40),AND(Q30&lt;&gt;"",Q30&gt;=40)),"Y",OR(O30&lt;40,P30&lt;40,Q30&lt;40),"N")</f>
        <v/>
      </c>
      <c r="U30" s="162" t="str" cm="1">
        <f t="array" ref="U30">_xlfn.IFS(OR(R30="Y",S30="Y",T30="Y"),"Y",OR(R30="N",S30="N",T30="N"),"N",OR(R30="",S30="",T30=""),"")</f>
        <v/>
      </c>
      <c r="V30" s="161" t="str">
        <f>IFERROR(IF(VLOOKUP(A30,'BOY to MOY-Reading'!$P$2:$U$400,6,FALSE)="","",VLOOKUP(A30,'BOY to MOY-Reading'!$P$2:$U$400,6,FALSE)),"")</f>
        <v/>
      </c>
      <c r="W30" s="162" t="str">
        <f>IFERROR(IF(VLOOKUP(A30,'BOY to MOY-Reading'!$P$2:$AA$400,12,FALSE)="","",VLOOKUP(A30,'BOY to MOY-Reading'!$P$2:$AA$400,12,FALSE)),"")</f>
        <v/>
      </c>
      <c r="X30" s="161" t="str">
        <f>IFERROR(IF(VLOOKUP(A30,'BOY to EOY-Reading'!$P$2:$AA$400,12,FALSE)="","",VLOOKUP(A30,'BOY to EOY-Reading'!$P$2:$AA$400,12,FALSE)),"")</f>
        <v/>
      </c>
      <c r="Y30" s="163" t="str">
        <f>IFERROR(IF(VLOOKUP(A30,'BOY to MOY-Reading'!$P$2:$AI$400,20,FALSE)="","",VLOOKUP(A30,'BOY to MOY-Reading'!$P$2:$AI$400,20,FALSE)),"")</f>
        <v/>
      </c>
      <c r="Z30" s="161" t="str">
        <f>IFERROR(IF(VLOOKUP(A30, 'MOY to EOY-Reading'!$P$2:$AI$400,20,FALSE)="","",VLOOKUP(A30,'MOY to EOY-Reading'!$P$2:$AI$400,20,FALSE)),"")</f>
        <v/>
      </c>
      <c r="AA30" s="161" t="str">
        <f>IFERROR(IF(VLOOKUP(A30,'BOY to EOY-Reading'!$P$2:$AI$400,20,FALSE)="","",VLOOKUP(A30,'BOY to EOY-Reading'!$P$2:$AI$400,20,FALSE)),"")</f>
        <v/>
      </c>
      <c r="AB30" s="161" t="str">
        <f>IFERROR(IF(VLOOKUP(A30,'BOY to MOY-Reading'!$P$2:$AK$400,22,FALSE)="","",VLOOKUP(A30,'BOY to MOY-Reading'!$P$2:$AK$400,22,FALSE)),"")</f>
        <v/>
      </c>
      <c r="AC30" s="161" t="str">
        <f>IFERROR(IF(VLOOKUP(A30, 'MOY to EOY-Reading'!$P$2:$AK$400,22,FALSE)="","",VLOOKUP(A30,'MOY to EOY-Reading'!$P$2:$AK$400,22,FALSE)),"")</f>
        <v/>
      </c>
      <c r="AD30" s="161" t="str">
        <f>IFERROR(IF(VLOOKUP(A30,'BOY to EOY-Reading'!$P$2:$AK$400,22,FALSE)="","",VLOOKUP(A30,'BOY to EOY-Reading'!$P$2:$AK$400,22,FALSE)),"")</f>
        <v/>
      </c>
      <c r="AE30" s="161" t="str" cm="1">
        <f t="array" ref="AE30">_xlfn.IFS(AND(NOT(ISNUMBER(V30)),NOT(ISNUMBER(W30)),NOT(ISNUMBER(X30))),"",OR(AND(V30&lt;&gt;"",V30&gt;=40),AND(W30&lt;&gt;"",W30&gt;=40),AND(X30&lt;&gt;"",X30&gt;=40)),"Y",OR(V30&lt;40,W30&lt;40,X30&lt;40),"N")</f>
        <v/>
      </c>
      <c r="AF30" s="161" t="str" cm="1">
        <f t="array" ref="AF30">_xlfn.IFS(OR(Y30="Yes",Z30="Yes",AA30="Yes"),"Y",OR(Y30="No",Z30="No",AA30="No"),"N",AND(Y30="",Z30="",AA30=""),"")</f>
        <v/>
      </c>
      <c r="AG30" s="161" t="str" cm="1">
        <f t="array" ref="AG30">_xlfn.IFS(AND(NOT(ISNUMBER(AB30)),NOT(ISNUMBER(AC30)),NOT(ISNUMBER(AD30))),"",OR(AND(AB30&lt;&gt;"",AB30&gt;=40),AND(AC30&lt;&gt;"",AC30&gt;=40),AND(AD30&lt;&gt;"",AD30&gt;=40)),"Y",OR(AB30&lt;40,AC30&lt;40,AD30&lt;40),"N")</f>
        <v/>
      </c>
      <c r="AH30" s="162" t="str" cm="1">
        <f t="array" ref="AH30">_xlfn.IFS(OR(AE30="Y",AF30="Y",AG30="Y"),"Y",OR(AE30="N",AF30="N",AG30="N"),"N",OR(AE30="",AF30="",AG30=""),"")</f>
        <v/>
      </c>
    </row>
    <row r="31" spans="1:34" x14ac:dyDescent="0.25">
      <c r="A31" s="157"/>
      <c r="B31" s="158"/>
      <c r="C31" s="158"/>
      <c r="D31" s="158"/>
      <c r="E31" s="158"/>
      <c r="F31" s="158"/>
      <c r="G31" s="158"/>
      <c r="H31" s="158"/>
      <c r="I31" s="161" t="str">
        <f>IFERROR(IF(VLOOKUP(A31,'BOY to MOY-Math'!$P$2:$U$400,6,FALSE)="","",VLOOKUP(A31,'BOY to MOY-Math'!$P$2:$U$400,6,FALSE)),"")</f>
        <v/>
      </c>
      <c r="J31" s="162" t="str">
        <f>IFERROR(IF(VLOOKUP(A31,'BOY to MOY-Math'!$P$2:$AA$400,12,FALSE)="","",VLOOKUP(A31,'BOY to MOY-Math'!$P$2:$AA$400,12,FALSE)),"")</f>
        <v/>
      </c>
      <c r="K31" s="161" t="str">
        <f>IFERROR(IF(VLOOKUP(A31,'BOY to EOY-Math'!$P$2:$AA$400,12,FALSE)="","",VLOOKUP(A31,'BOY to EOY-Math'!$P$2:$AA$400,12,FALSE)),"")</f>
        <v/>
      </c>
      <c r="L31" s="163" t="str">
        <f>IFERROR(IF(VLOOKUP(A31,'BOY to MOY-Math'!$P$2:$AI$400,20,FALSE)="","",VLOOKUP(A31,'BOY to MOY-Math'!$P$2:$AI$400,20,FALSE)),"")</f>
        <v/>
      </c>
      <c r="M31" s="161" t="str">
        <f>IFERROR(IF(VLOOKUP(A31, 'MOY to EOY-Math'!$P$2:$AI$400,20,FALSE)="","",VLOOKUP(A31,'MOY to EOY-Math'!$P$2:$AI$400,20,FALSE)),"")</f>
        <v/>
      </c>
      <c r="N31" s="161" t="str">
        <f>IFERROR(IF(VLOOKUP(A31,'BOY to EOY-Math'!$P$2:$AI$400,20,FALSE)="","",VLOOKUP(A31,'BOY to EOY-Math'!$P$2:$AI$400,20,FALSE)),"")</f>
        <v/>
      </c>
      <c r="O31" s="161" t="str">
        <f>IFERROR(IF(VLOOKUP(A31,'BOY to MOY-Math'!$P$2:$AK$400,22,FALSE)="","",VLOOKUP(A31,'BOY to MOY-Math'!$P$2:$AK$400,22,FALSE)),"")</f>
        <v/>
      </c>
      <c r="P31" s="161" t="str">
        <f>IFERROR(IF(VLOOKUP(A31, 'MOY to EOY-Math'!$P$2:$AK$400,22,FALSE)="","",VLOOKUP(A31,'MOY to EOY-Math'!$P$2:$AK$400,22,FALSE)),"")</f>
        <v/>
      </c>
      <c r="Q31" s="161" t="str">
        <f>IFERROR(IF(VLOOKUP(A31,'BOY to EOY-Math'!$P$2:$AK$400,22,FALSE)="","",VLOOKUP(A31,'BOY to EOY-Math'!$P$2:$AK$400,22,FALSE)),"")</f>
        <v/>
      </c>
      <c r="R31" s="161" t="str" cm="1">
        <f t="array" ref="R31">_xlfn.IFS(AND(NOT(ISNUMBER(I31)),NOT(ISNUMBER(J31)),NOT(ISNUMBER(K31))),"",OR(AND(I31&lt;&gt;"",I31&gt;=40),AND(J31&lt;&gt;"",J31&gt;=40),AND(K31&lt;&gt;"",K31&gt;=40)),"Y",OR(I31&lt;40,J31&lt;40,K31&lt;40),"N")</f>
        <v/>
      </c>
      <c r="S31" s="161" t="str" cm="1">
        <f t="array" ref="S31">_xlfn.IFS(OR(L31="Yes",M31="Yes",N31="Yes"),"Y",OR(L31="No",M31="No",N31="No"),"N",AND(L31="",M31="",N31=""),"")</f>
        <v/>
      </c>
      <c r="T31" s="161" t="str" cm="1">
        <f t="array" ref="T31">_xlfn.IFS(AND(NOT(ISNUMBER(O31)),NOT(ISNUMBER(P31)),NOT(ISNUMBER(Q31))),"",OR(AND(O31&lt;&gt;"",O31&gt;=40),AND(P31&lt;&gt;"",P31&gt;=40),AND(Q31&lt;&gt;"",Q31&gt;=40)),"Y",OR(O31&lt;40,P31&lt;40,Q31&lt;40),"N")</f>
        <v/>
      </c>
      <c r="U31" s="162" t="str" cm="1">
        <f t="array" ref="U31">_xlfn.IFS(OR(R31="Y",S31="Y",T31="Y"),"Y",OR(R31="N",S31="N",T31="N"),"N",OR(R31="",S31="",T31=""),"")</f>
        <v/>
      </c>
      <c r="V31" s="161" t="str">
        <f>IFERROR(IF(VLOOKUP(A31,'BOY to MOY-Reading'!$P$2:$U$400,6,FALSE)="","",VLOOKUP(A31,'BOY to MOY-Reading'!$P$2:$U$400,6,FALSE)),"")</f>
        <v/>
      </c>
      <c r="W31" s="162" t="str">
        <f>IFERROR(IF(VLOOKUP(A31,'BOY to MOY-Reading'!$P$2:$AA$400,12,FALSE)="","",VLOOKUP(A31,'BOY to MOY-Reading'!$P$2:$AA$400,12,FALSE)),"")</f>
        <v/>
      </c>
      <c r="X31" s="161" t="str">
        <f>IFERROR(IF(VLOOKUP(A31,'BOY to EOY-Reading'!$P$2:$AA$400,12,FALSE)="","",VLOOKUP(A31,'BOY to EOY-Reading'!$P$2:$AA$400,12,FALSE)),"")</f>
        <v/>
      </c>
      <c r="Y31" s="163" t="str">
        <f>IFERROR(IF(VLOOKUP(A31,'BOY to MOY-Reading'!$P$2:$AI$400,20,FALSE)="","",VLOOKUP(A31,'BOY to MOY-Reading'!$P$2:$AI$400,20,FALSE)),"")</f>
        <v/>
      </c>
      <c r="Z31" s="161" t="str">
        <f>IFERROR(IF(VLOOKUP(A31, 'MOY to EOY-Reading'!$P$2:$AI$400,20,FALSE)="","",VLOOKUP(A31,'MOY to EOY-Reading'!$P$2:$AI$400,20,FALSE)),"")</f>
        <v/>
      </c>
      <c r="AA31" s="161" t="str">
        <f>IFERROR(IF(VLOOKUP(A31,'BOY to EOY-Reading'!$P$2:$AI$400,20,FALSE)="","",VLOOKUP(A31,'BOY to EOY-Reading'!$P$2:$AI$400,20,FALSE)),"")</f>
        <v/>
      </c>
      <c r="AB31" s="161" t="str">
        <f>IFERROR(IF(VLOOKUP(A31,'BOY to MOY-Reading'!$P$2:$AK$400,22,FALSE)="","",VLOOKUP(A31,'BOY to MOY-Reading'!$P$2:$AK$400,22,FALSE)),"")</f>
        <v/>
      </c>
      <c r="AC31" s="161" t="str">
        <f>IFERROR(IF(VLOOKUP(A31, 'MOY to EOY-Reading'!$P$2:$AK$400,22,FALSE)="","",VLOOKUP(A31,'MOY to EOY-Reading'!$P$2:$AK$400,22,FALSE)),"")</f>
        <v/>
      </c>
      <c r="AD31" s="161" t="str">
        <f>IFERROR(IF(VLOOKUP(A31,'BOY to EOY-Reading'!$P$2:$AK$400,22,FALSE)="","",VLOOKUP(A31,'BOY to EOY-Reading'!$P$2:$AK$400,22,FALSE)),"")</f>
        <v/>
      </c>
      <c r="AE31" s="161" t="str" cm="1">
        <f t="array" ref="AE31">_xlfn.IFS(AND(NOT(ISNUMBER(V31)),NOT(ISNUMBER(W31)),NOT(ISNUMBER(X31))),"",OR(AND(V31&lt;&gt;"",V31&gt;=40),AND(W31&lt;&gt;"",W31&gt;=40),AND(X31&lt;&gt;"",X31&gt;=40)),"Y",OR(V31&lt;40,W31&lt;40,X31&lt;40),"N")</f>
        <v/>
      </c>
      <c r="AF31" s="161" t="str" cm="1">
        <f t="array" ref="AF31">_xlfn.IFS(OR(Y31="Yes",Z31="Yes",AA31="Yes"),"Y",OR(Y31="No",Z31="No",AA31="No"),"N",AND(Y31="",Z31="",AA31=""),"")</f>
        <v/>
      </c>
      <c r="AG31" s="161" t="str" cm="1">
        <f t="array" ref="AG31">_xlfn.IFS(AND(NOT(ISNUMBER(AB31)),NOT(ISNUMBER(AC31)),NOT(ISNUMBER(AD31))),"",OR(AND(AB31&lt;&gt;"",AB31&gt;=40),AND(AC31&lt;&gt;"",AC31&gt;=40),AND(AD31&lt;&gt;"",AD31&gt;=40)),"Y",OR(AB31&lt;40,AC31&lt;40,AD31&lt;40),"N")</f>
        <v/>
      </c>
      <c r="AH31" s="162" t="str" cm="1">
        <f t="array" ref="AH31">_xlfn.IFS(OR(AE31="Y",AF31="Y",AG31="Y"),"Y",OR(AE31="N",AF31="N",AG31="N"),"N",OR(AE31="",AF31="",AG31=""),"")</f>
        <v/>
      </c>
    </row>
    <row r="32" spans="1:34" x14ac:dyDescent="0.25">
      <c r="A32" s="157"/>
      <c r="B32" s="158"/>
      <c r="C32" s="158"/>
      <c r="D32" s="158"/>
      <c r="E32" s="158"/>
      <c r="F32" s="158"/>
      <c r="G32" s="158"/>
      <c r="H32" s="158"/>
      <c r="I32" s="161" t="str">
        <f>IFERROR(IF(VLOOKUP(A32,'BOY to MOY-Math'!$P$2:$U$400,6,FALSE)="","",VLOOKUP(A32,'BOY to MOY-Math'!$P$2:$U$400,6,FALSE)),"")</f>
        <v/>
      </c>
      <c r="J32" s="162" t="str">
        <f>IFERROR(IF(VLOOKUP(A32,'BOY to MOY-Math'!$P$2:$AA$400,12,FALSE)="","",VLOOKUP(A32,'BOY to MOY-Math'!$P$2:$AA$400,12,FALSE)),"")</f>
        <v/>
      </c>
      <c r="K32" s="161" t="str">
        <f>IFERROR(IF(VLOOKUP(A32,'BOY to EOY-Math'!$P$2:$AA$400,12,FALSE)="","",VLOOKUP(A32,'BOY to EOY-Math'!$P$2:$AA$400,12,FALSE)),"")</f>
        <v/>
      </c>
      <c r="L32" s="163" t="str">
        <f>IFERROR(IF(VLOOKUP(A32,'BOY to MOY-Math'!$P$2:$AI$400,20,FALSE)="","",VLOOKUP(A32,'BOY to MOY-Math'!$P$2:$AI$400,20,FALSE)),"")</f>
        <v/>
      </c>
      <c r="M32" s="161" t="str">
        <f>IFERROR(IF(VLOOKUP(A32, 'MOY to EOY-Math'!$P$2:$AI$400,20,FALSE)="","",VLOOKUP(A32,'MOY to EOY-Math'!$P$2:$AI$400,20,FALSE)),"")</f>
        <v/>
      </c>
      <c r="N32" s="161" t="str">
        <f>IFERROR(IF(VLOOKUP(A32,'BOY to EOY-Math'!$P$2:$AI$400,20,FALSE)="","",VLOOKUP(A32,'BOY to EOY-Math'!$P$2:$AI$400,20,FALSE)),"")</f>
        <v/>
      </c>
      <c r="O32" s="161" t="str">
        <f>IFERROR(IF(VLOOKUP(A32,'BOY to MOY-Math'!$P$2:$AK$400,22,FALSE)="","",VLOOKUP(A32,'BOY to MOY-Math'!$P$2:$AK$400,22,FALSE)),"")</f>
        <v/>
      </c>
      <c r="P32" s="161" t="str">
        <f>IFERROR(IF(VLOOKUP(A32, 'MOY to EOY-Math'!$P$2:$AK$400,22,FALSE)="","",VLOOKUP(A32,'MOY to EOY-Math'!$P$2:$AK$400,22,FALSE)),"")</f>
        <v/>
      </c>
      <c r="Q32" s="161" t="str">
        <f>IFERROR(IF(VLOOKUP(A32,'BOY to EOY-Math'!$P$2:$AK$400,22,FALSE)="","",VLOOKUP(A32,'BOY to EOY-Math'!$P$2:$AK$400,22,FALSE)),"")</f>
        <v/>
      </c>
      <c r="R32" s="161" t="str" cm="1">
        <f t="array" ref="R32">_xlfn.IFS(AND(NOT(ISNUMBER(I32)),NOT(ISNUMBER(J32)),NOT(ISNUMBER(K32))),"",OR(AND(I32&lt;&gt;"",I32&gt;=40),AND(J32&lt;&gt;"",J32&gt;=40),AND(K32&lt;&gt;"",K32&gt;=40)),"Y",OR(I32&lt;40,J32&lt;40,K32&lt;40),"N")</f>
        <v/>
      </c>
      <c r="S32" s="161" t="str" cm="1">
        <f t="array" ref="S32">_xlfn.IFS(OR(L32="Yes",M32="Yes",N32="Yes"),"Y",OR(L32="No",M32="No",N32="No"),"N",AND(L32="",M32="",N32=""),"")</f>
        <v/>
      </c>
      <c r="T32" s="161" t="str" cm="1">
        <f t="array" ref="T32">_xlfn.IFS(AND(NOT(ISNUMBER(O32)),NOT(ISNUMBER(P32)),NOT(ISNUMBER(Q32))),"",OR(AND(O32&lt;&gt;"",O32&gt;=40),AND(P32&lt;&gt;"",P32&gt;=40),AND(Q32&lt;&gt;"",Q32&gt;=40)),"Y",OR(O32&lt;40,P32&lt;40,Q32&lt;40),"N")</f>
        <v/>
      </c>
      <c r="U32" s="162" t="str" cm="1">
        <f t="array" ref="U32">_xlfn.IFS(OR(R32="Y",S32="Y",T32="Y"),"Y",OR(R32="N",S32="N",T32="N"),"N",OR(R32="",S32="",T32=""),"")</f>
        <v/>
      </c>
      <c r="V32" s="161" t="str">
        <f>IFERROR(IF(VLOOKUP(A32,'BOY to MOY-Reading'!$P$2:$U$400,6,FALSE)="","",VLOOKUP(A32,'BOY to MOY-Reading'!$P$2:$U$400,6,FALSE)),"")</f>
        <v/>
      </c>
      <c r="W32" s="162" t="str">
        <f>IFERROR(IF(VLOOKUP(A32,'BOY to MOY-Reading'!$P$2:$AA$400,12,FALSE)="","",VLOOKUP(A32,'BOY to MOY-Reading'!$P$2:$AA$400,12,FALSE)),"")</f>
        <v/>
      </c>
      <c r="X32" s="161" t="str">
        <f>IFERROR(IF(VLOOKUP(A32,'BOY to EOY-Reading'!$P$2:$AA$400,12,FALSE)="","",VLOOKUP(A32,'BOY to EOY-Reading'!$P$2:$AA$400,12,FALSE)),"")</f>
        <v/>
      </c>
      <c r="Y32" s="163" t="str">
        <f>IFERROR(IF(VLOOKUP(A32,'BOY to MOY-Reading'!$P$2:$AI$400,20,FALSE)="","",VLOOKUP(A32,'BOY to MOY-Reading'!$P$2:$AI$400,20,FALSE)),"")</f>
        <v/>
      </c>
      <c r="Z32" s="161" t="str">
        <f>IFERROR(IF(VLOOKUP(A32, 'MOY to EOY-Reading'!$P$2:$AI$400,20,FALSE)="","",VLOOKUP(A32,'MOY to EOY-Reading'!$P$2:$AI$400,20,FALSE)),"")</f>
        <v/>
      </c>
      <c r="AA32" s="161" t="str">
        <f>IFERROR(IF(VLOOKUP(A32,'BOY to EOY-Reading'!$P$2:$AI$400,20,FALSE)="","",VLOOKUP(A32,'BOY to EOY-Reading'!$P$2:$AI$400,20,FALSE)),"")</f>
        <v/>
      </c>
      <c r="AB32" s="161" t="str">
        <f>IFERROR(IF(VLOOKUP(A32,'BOY to MOY-Reading'!$P$2:$AK$400,22,FALSE)="","",VLOOKUP(A32,'BOY to MOY-Reading'!$P$2:$AK$400,22,FALSE)),"")</f>
        <v/>
      </c>
      <c r="AC32" s="161" t="str">
        <f>IFERROR(IF(VLOOKUP(A32, 'MOY to EOY-Reading'!$P$2:$AK$400,22,FALSE)="","",VLOOKUP(A32,'MOY to EOY-Reading'!$P$2:$AK$400,22,FALSE)),"")</f>
        <v/>
      </c>
      <c r="AD32" s="161" t="str">
        <f>IFERROR(IF(VLOOKUP(A32,'BOY to EOY-Reading'!$P$2:$AK$400,22,FALSE)="","",VLOOKUP(A32,'BOY to EOY-Reading'!$P$2:$AK$400,22,FALSE)),"")</f>
        <v/>
      </c>
      <c r="AE32" s="161" t="str" cm="1">
        <f t="array" ref="AE32">_xlfn.IFS(AND(NOT(ISNUMBER(V32)),NOT(ISNUMBER(W32)),NOT(ISNUMBER(X32))),"",OR(AND(V32&lt;&gt;"",V32&gt;=40),AND(W32&lt;&gt;"",W32&gt;=40),AND(X32&lt;&gt;"",X32&gt;=40)),"Y",OR(V32&lt;40,W32&lt;40,X32&lt;40),"N")</f>
        <v/>
      </c>
      <c r="AF32" s="161" t="str" cm="1">
        <f t="array" ref="AF32">_xlfn.IFS(OR(Y32="Yes",Z32="Yes",AA32="Yes"),"Y",OR(Y32="No",Z32="No",AA32="No"),"N",AND(Y32="",Z32="",AA32=""),"")</f>
        <v/>
      </c>
      <c r="AG32" s="161" t="str" cm="1">
        <f t="array" ref="AG32">_xlfn.IFS(AND(NOT(ISNUMBER(AB32)),NOT(ISNUMBER(AC32)),NOT(ISNUMBER(AD32))),"",OR(AND(AB32&lt;&gt;"",AB32&gt;=40),AND(AC32&lt;&gt;"",AC32&gt;=40),AND(AD32&lt;&gt;"",AD32&gt;=40)),"Y",OR(AB32&lt;40,AC32&lt;40,AD32&lt;40),"N")</f>
        <v/>
      </c>
      <c r="AH32" s="162" t="str" cm="1">
        <f t="array" ref="AH32">_xlfn.IFS(OR(AE32="Y",AF32="Y",AG32="Y"),"Y",OR(AE32="N",AF32="N",AG32="N"),"N",OR(AE32="",AF32="",AG32=""),"")</f>
        <v/>
      </c>
    </row>
    <row r="33" spans="1:34" x14ac:dyDescent="0.25">
      <c r="A33" s="157"/>
      <c r="B33" s="158"/>
      <c r="C33" s="158"/>
      <c r="D33" s="158"/>
      <c r="E33" s="158"/>
      <c r="F33" s="158"/>
      <c r="G33" s="158"/>
      <c r="H33" s="158"/>
      <c r="I33" s="161" t="str">
        <f>IFERROR(IF(VLOOKUP(A33,'BOY to MOY-Math'!$P$2:$U$400,6,FALSE)="","",VLOOKUP(A33,'BOY to MOY-Math'!$P$2:$U$400,6,FALSE)),"")</f>
        <v/>
      </c>
      <c r="J33" s="162" t="str">
        <f>IFERROR(IF(VLOOKUP(A33,'BOY to MOY-Math'!$P$2:$AA$400,12,FALSE)="","",VLOOKUP(A33,'BOY to MOY-Math'!$P$2:$AA$400,12,FALSE)),"")</f>
        <v/>
      </c>
      <c r="K33" s="161" t="str">
        <f>IFERROR(IF(VLOOKUP(A33,'BOY to EOY-Math'!$P$2:$AA$400,12,FALSE)="","",VLOOKUP(A33,'BOY to EOY-Math'!$P$2:$AA$400,12,FALSE)),"")</f>
        <v/>
      </c>
      <c r="L33" s="163" t="str">
        <f>IFERROR(IF(VLOOKUP(A33,'BOY to MOY-Math'!$P$2:$AI$400,20,FALSE)="","",VLOOKUP(A33,'BOY to MOY-Math'!$P$2:$AI$400,20,FALSE)),"")</f>
        <v/>
      </c>
      <c r="M33" s="161" t="str">
        <f>IFERROR(IF(VLOOKUP(A33, 'MOY to EOY-Math'!$P$2:$AI$400,20,FALSE)="","",VLOOKUP(A33,'MOY to EOY-Math'!$P$2:$AI$400,20,FALSE)),"")</f>
        <v/>
      </c>
      <c r="N33" s="161" t="str">
        <f>IFERROR(IF(VLOOKUP(A33,'BOY to EOY-Math'!$P$2:$AI$400,20,FALSE)="","",VLOOKUP(A33,'BOY to EOY-Math'!$P$2:$AI$400,20,FALSE)),"")</f>
        <v/>
      </c>
      <c r="O33" s="161" t="str">
        <f>IFERROR(IF(VLOOKUP(A33,'BOY to MOY-Math'!$P$2:$AK$400,22,FALSE)="","",VLOOKUP(A33,'BOY to MOY-Math'!$P$2:$AK$400,22,FALSE)),"")</f>
        <v/>
      </c>
      <c r="P33" s="161" t="str">
        <f>IFERROR(IF(VLOOKUP(A33, 'MOY to EOY-Math'!$P$2:$AK$400,22,FALSE)="","",VLOOKUP(A33,'MOY to EOY-Math'!$P$2:$AK$400,22,FALSE)),"")</f>
        <v/>
      </c>
      <c r="Q33" s="161" t="str">
        <f>IFERROR(IF(VLOOKUP(A33,'BOY to EOY-Math'!$P$2:$AK$400,22,FALSE)="","",VLOOKUP(A33,'BOY to EOY-Math'!$P$2:$AK$400,22,FALSE)),"")</f>
        <v/>
      </c>
      <c r="R33" s="161" t="str" cm="1">
        <f t="array" ref="R33">_xlfn.IFS(AND(NOT(ISNUMBER(I33)),NOT(ISNUMBER(J33)),NOT(ISNUMBER(K33))),"",OR(AND(I33&lt;&gt;"",I33&gt;=40),AND(J33&lt;&gt;"",J33&gt;=40),AND(K33&lt;&gt;"",K33&gt;=40)),"Y",OR(I33&lt;40,J33&lt;40,K33&lt;40),"N")</f>
        <v/>
      </c>
      <c r="S33" s="161" t="str" cm="1">
        <f t="array" ref="S33">_xlfn.IFS(OR(L33="Yes",M33="Yes",N33="Yes"),"Y",OR(L33="No",M33="No",N33="No"),"N",AND(L33="",M33="",N33=""),"")</f>
        <v/>
      </c>
      <c r="T33" s="161" t="str" cm="1">
        <f t="array" ref="T33">_xlfn.IFS(AND(NOT(ISNUMBER(O33)),NOT(ISNUMBER(P33)),NOT(ISNUMBER(Q33))),"",OR(AND(O33&lt;&gt;"",O33&gt;=40),AND(P33&lt;&gt;"",P33&gt;=40),AND(Q33&lt;&gt;"",Q33&gt;=40)),"Y",OR(O33&lt;40,P33&lt;40,Q33&lt;40),"N")</f>
        <v/>
      </c>
      <c r="U33" s="162" t="str" cm="1">
        <f t="array" ref="U33">_xlfn.IFS(OR(R33="Y",S33="Y",T33="Y"),"Y",OR(R33="N",S33="N",T33="N"),"N",OR(R33="",S33="",T33=""),"")</f>
        <v/>
      </c>
      <c r="V33" s="161" t="str">
        <f>IFERROR(IF(VLOOKUP(A33,'BOY to MOY-Reading'!$P$2:$U$400,6,FALSE)="","",VLOOKUP(A33,'BOY to MOY-Reading'!$P$2:$U$400,6,FALSE)),"")</f>
        <v/>
      </c>
      <c r="W33" s="162" t="str">
        <f>IFERROR(IF(VLOOKUP(A33,'BOY to MOY-Reading'!$P$2:$AA$400,12,FALSE)="","",VLOOKUP(A33,'BOY to MOY-Reading'!$P$2:$AA$400,12,FALSE)),"")</f>
        <v/>
      </c>
      <c r="X33" s="161" t="str">
        <f>IFERROR(IF(VLOOKUP(A33,'BOY to EOY-Reading'!$P$2:$AA$400,12,FALSE)="","",VLOOKUP(A33,'BOY to EOY-Reading'!$P$2:$AA$400,12,FALSE)),"")</f>
        <v/>
      </c>
      <c r="Y33" s="163" t="str">
        <f>IFERROR(IF(VLOOKUP(A33,'BOY to MOY-Reading'!$P$2:$AI$400,20,FALSE)="","",VLOOKUP(A33,'BOY to MOY-Reading'!$P$2:$AI$400,20,FALSE)),"")</f>
        <v/>
      </c>
      <c r="Z33" s="161" t="str">
        <f>IFERROR(IF(VLOOKUP(A33, 'MOY to EOY-Reading'!$P$2:$AI$400,20,FALSE)="","",VLOOKUP(A33,'MOY to EOY-Reading'!$P$2:$AI$400,20,FALSE)),"")</f>
        <v/>
      </c>
      <c r="AA33" s="161" t="str">
        <f>IFERROR(IF(VLOOKUP(A33,'BOY to EOY-Reading'!$P$2:$AI$400,20,FALSE)="","",VLOOKUP(A33,'BOY to EOY-Reading'!$P$2:$AI$400,20,FALSE)),"")</f>
        <v/>
      </c>
      <c r="AB33" s="161" t="str">
        <f>IFERROR(IF(VLOOKUP(A33,'BOY to MOY-Reading'!$P$2:$AK$400,22,FALSE)="","",VLOOKUP(A33,'BOY to MOY-Reading'!$P$2:$AK$400,22,FALSE)),"")</f>
        <v/>
      </c>
      <c r="AC33" s="161" t="str">
        <f>IFERROR(IF(VLOOKUP(A33, 'MOY to EOY-Reading'!$P$2:$AK$400,22,FALSE)="","",VLOOKUP(A33,'MOY to EOY-Reading'!$P$2:$AK$400,22,FALSE)),"")</f>
        <v/>
      </c>
      <c r="AD33" s="161" t="str">
        <f>IFERROR(IF(VLOOKUP(A33,'BOY to EOY-Reading'!$P$2:$AK$400,22,FALSE)="","",VLOOKUP(A33,'BOY to EOY-Reading'!$P$2:$AK$400,22,FALSE)),"")</f>
        <v/>
      </c>
      <c r="AE33" s="161" t="str" cm="1">
        <f t="array" ref="AE33">_xlfn.IFS(AND(NOT(ISNUMBER(V33)),NOT(ISNUMBER(W33)),NOT(ISNUMBER(X33))),"",OR(AND(V33&lt;&gt;"",V33&gt;=40),AND(W33&lt;&gt;"",W33&gt;=40),AND(X33&lt;&gt;"",X33&gt;=40)),"Y",OR(V33&lt;40,W33&lt;40,X33&lt;40),"N")</f>
        <v/>
      </c>
      <c r="AF33" s="161" t="str" cm="1">
        <f t="array" ref="AF33">_xlfn.IFS(OR(Y33="Yes",Z33="Yes",AA33="Yes"),"Y",OR(Y33="No",Z33="No",AA33="No"),"N",AND(Y33="",Z33="",AA33=""),"")</f>
        <v/>
      </c>
      <c r="AG33" s="161" t="str" cm="1">
        <f t="array" ref="AG33">_xlfn.IFS(AND(NOT(ISNUMBER(AB33)),NOT(ISNUMBER(AC33)),NOT(ISNUMBER(AD33))),"",OR(AND(AB33&lt;&gt;"",AB33&gt;=40),AND(AC33&lt;&gt;"",AC33&gt;=40),AND(AD33&lt;&gt;"",AD33&gt;=40)),"Y",OR(AB33&lt;40,AC33&lt;40,AD33&lt;40),"N")</f>
        <v/>
      </c>
      <c r="AH33" s="162" t="str" cm="1">
        <f t="array" ref="AH33">_xlfn.IFS(OR(AE33="Y",AF33="Y",AG33="Y"),"Y",OR(AE33="N",AF33="N",AG33="N"),"N",OR(AE33="",AF33="",AG33=""),"")</f>
        <v/>
      </c>
    </row>
    <row r="34" spans="1:34" x14ac:dyDescent="0.25">
      <c r="A34" s="157"/>
      <c r="B34" s="158"/>
      <c r="C34" s="158"/>
      <c r="D34" s="158"/>
      <c r="E34" s="158"/>
      <c r="F34" s="158"/>
      <c r="G34" s="158"/>
      <c r="H34" s="158"/>
      <c r="I34" s="161" t="str">
        <f>IFERROR(IF(VLOOKUP(A34,'BOY to MOY-Math'!$P$2:$U$400,6,FALSE)="","",VLOOKUP(A34,'BOY to MOY-Math'!$P$2:$U$400,6,FALSE)),"")</f>
        <v/>
      </c>
      <c r="J34" s="162" t="str">
        <f>IFERROR(IF(VLOOKUP(A34,'BOY to MOY-Math'!$P$2:$AA$400,12,FALSE)="","",VLOOKUP(A34,'BOY to MOY-Math'!$P$2:$AA$400,12,FALSE)),"")</f>
        <v/>
      </c>
      <c r="K34" s="161" t="str">
        <f>IFERROR(IF(VLOOKUP(A34,'BOY to EOY-Math'!$P$2:$AA$400,12,FALSE)="","",VLOOKUP(A34,'BOY to EOY-Math'!$P$2:$AA$400,12,FALSE)),"")</f>
        <v/>
      </c>
      <c r="L34" s="163" t="str">
        <f>IFERROR(IF(VLOOKUP(A34,'BOY to MOY-Math'!$P$2:$AI$400,20,FALSE)="","",VLOOKUP(A34,'BOY to MOY-Math'!$P$2:$AI$400,20,FALSE)),"")</f>
        <v/>
      </c>
      <c r="M34" s="161" t="str">
        <f>IFERROR(IF(VLOOKUP(A34, 'MOY to EOY-Math'!$P$2:$AI$400,20,FALSE)="","",VLOOKUP(A34,'MOY to EOY-Math'!$P$2:$AI$400,20,FALSE)),"")</f>
        <v/>
      </c>
      <c r="N34" s="161" t="str">
        <f>IFERROR(IF(VLOOKUP(A34,'BOY to EOY-Math'!$P$2:$AI$400,20,FALSE)="","",VLOOKUP(A34,'BOY to EOY-Math'!$P$2:$AI$400,20,FALSE)),"")</f>
        <v/>
      </c>
      <c r="O34" s="161" t="str">
        <f>IFERROR(IF(VLOOKUP(A34,'BOY to MOY-Math'!$P$2:$AK$400,22,FALSE)="","",VLOOKUP(A34,'BOY to MOY-Math'!$P$2:$AK$400,22,FALSE)),"")</f>
        <v/>
      </c>
      <c r="P34" s="161" t="str">
        <f>IFERROR(IF(VLOOKUP(A34, 'MOY to EOY-Math'!$P$2:$AK$400,22,FALSE)="","",VLOOKUP(A34,'MOY to EOY-Math'!$P$2:$AK$400,22,FALSE)),"")</f>
        <v/>
      </c>
      <c r="Q34" s="161" t="str">
        <f>IFERROR(IF(VLOOKUP(A34,'BOY to EOY-Math'!$P$2:$AK$400,22,FALSE)="","",VLOOKUP(A34,'BOY to EOY-Math'!$P$2:$AK$400,22,FALSE)),"")</f>
        <v/>
      </c>
      <c r="R34" s="161" t="str" cm="1">
        <f t="array" ref="R34">_xlfn.IFS(AND(NOT(ISNUMBER(I34)),NOT(ISNUMBER(J34)),NOT(ISNUMBER(K34))),"",OR(AND(I34&lt;&gt;"",I34&gt;=40),AND(J34&lt;&gt;"",J34&gt;=40),AND(K34&lt;&gt;"",K34&gt;=40)),"Y",OR(I34&lt;40,J34&lt;40,K34&lt;40),"N")</f>
        <v/>
      </c>
      <c r="S34" s="161" t="str" cm="1">
        <f t="array" ref="S34">_xlfn.IFS(OR(L34="Yes",M34="Yes",N34="Yes"),"Y",OR(L34="No",M34="No",N34="No"),"N",AND(L34="",M34="",N34=""),"")</f>
        <v/>
      </c>
      <c r="T34" s="161" t="str" cm="1">
        <f t="array" ref="T34">_xlfn.IFS(AND(NOT(ISNUMBER(O34)),NOT(ISNUMBER(P34)),NOT(ISNUMBER(Q34))),"",OR(AND(O34&lt;&gt;"",O34&gt;=40),AND(P34&lt;&gt;"",P34&gt;=40),AND(Q34&lt;&gt;"",Q34&gt;=40)),"Y",OR(O34&lt;40,P34&lt;40,Q34&lt;40),"N")</f>
        <v/>
      </c>
      <c r="U34" s="162" t="str" cm="1">
        <f t="array" ref="U34">_xlfn.IFS(OR(R34="Y",S34="Y",T34="Y"),"Y",OR(R34="N",S34="N",T34="N"),"N",OR(R34="",S34="",T34=""),"")</f>
        <v/>
      </c>
      <c r="V34" s="161" t="str">
        <f>IFERROR(IF(VLOOKUP(A34,'BOY to MOY-Reading'!$P$2:$U$400,6,FALSE)="","",VLOOKUP(A34,'BOY to MOY-Reading'!$P$2:$U$400,6,FALSE)),"")</f>
        <v/>
      </c>
      <c r="W34" s="162" t="str">
        <f>IFERROR(IF(VLOOKUP(A34,'BOY to MOY-Reading'!$P$2:$AA$400,12,FALSE)="","",VLOOKUP(A34,'BOY to MOY-Reading'!$P$2:$AA$400,12,FALSE)),"")</f>
        <v/>
      </c>
      <c r="X34" s="161" t="str">
        <f>IFERROR(IF(VLOOKUP(A34,'BOY to EOY-Reading'!$P$2:$AA$400,12,FALSE)="","",VLOOKUP(A34,'BOY to EOY-Reading'!$P$2:$AA$400,12,FALSE)),"")</f>
        <v/>
      </c>
      <c r="Y34" s="163" t="str">
        <f>IFERROR(IF(VLOOKUP(A34,'BOY to MOY-Reading'!$P$2:$AI$400,20,FALSE)="","",VLOOKUP(A34,'BOY to MOY-Reading'!$P$2:$AI$400,20,FALSE)),"")</f>
        <v/>
      </c>
      <c r="Z34" s="161" t="str">
        <f>IFERROR(IF(VLOOKUP(A34, 'MOY to EOY-Reading'!$P$2:$AI$400,20,FALSE)="","",VLOOKUP(A34,'MOY to EOY-Reading'!$P$2:$AI$400,20,FALSE)),"")</f>
        <v/>
      </c>
      <c r="AA34" s="161" t="str">
        <f>IFERROR(IF(VLOOKUP(A34,'BOY to EOY-Reading'!$P$2:$AI$400,20,FALSE)="","",VLOOKUP(A34,'BOY to EOY-Reading'!$P$2:$AI$400,20,FALSE)),"")</f>
        <v/>
      </c>
      <c r="AB34" s="161" t="str">
        <f>IFERROR(IF(VLOOKUP(A34,'BOY to MOY-Reading'!$P$2:$AK$400,22,FALSE)="","",VLOOKUP(A34,'BOY to MOY-Reading'!$P$2:$AK$400,22,FALSE)),"")</f>
        <v/>
      </c>
      <c r="AC34" s="161" t="str">
        <f>IFERROR(IF(VLOOKUP(A34, 'MOY to EOY-Reading'!$P$2:$AK$400,22,FALSE)="","",VLOOKUP(A34,'MOY to EOY-Reading'!$P$2:$AK$400,22,FALSE)),"")</f>
        <v/>
      </c>
      <c r="AD34" s="161" t="str">
        <f>IFERROR(IF(VLOOKUP(A34,'BOY to EOY-Reading'!$P$2:$AK$400,22,FALSE)="","",VLOOKUP(A34,'BOY to EOY-Reading'!$P$2:$AK$400,22,FALSE)),"")</f>
        <v/>
      </c>
      <c r="AE34" s="161" t="str" cm="1">
        <f t="array" ref="AE34">_xlfn.IFS(AND(NOT(ISNUMBER(V34)),NOT(ISNUMBER(W34)),NOT(ISNUMBER(X34))),"",OR(AND(V34&lt;&gt;"",V34&gt;=40),AND(W34&lt;&gt;"",W34&gt;=40),AND(X34&lt;&gt;"",X34&gt;=40)),"Y",OR(V34&lt;40,W34&lt;40,X34&lt;40),"N")</f>
        <v/>
      </c>
      <c r="AF34" s="161" t="str" cm="1">
        <f t="array" ref="AF34">_xlfn.IFS(OR(Y34="Yes",Z34="Yes",AA34="Yes"),"Y",OR(Y34="No",Z34="No",AA34="No"),"N",AND(Y34="",Z34="",AA34=""),"")</f>
        <v/>
      </c>
      <c r="AG34" s="161" t="str" cm="1">
        <f t="array" ref="AG34">_xlfn.IFS(AND(NOT(ISNUMBER(AB34)),NOT(ISNUMBER(AC34)),NOT(ISNUMBER(AD34))),"",OR(AND(AB34&lt;&gt;"",AB34&gt;=40),AND(AC34&lt;&gt;"",AC34&gt;=40),AND(AD34&lt;&gt;"",AD34&gt;=40)),"Y",OR(AB34&lt;40,AC34&lt;40,AD34&lt;40),"N")</f>
        <v/>
      </c>
      <c r="AH34" s="162" t="str" cm="1">
        <f t="array" ref="AH34">_xlfn.IFS(OR(AE34="Y",AF34="Y",AG34="Y"),"Y",OR(AE34="N",AF34="N",AG34="N"),"N",OR(AE34="",AF34="",AG34=""),"")</f>
        <v/>
      </c>
    </row>
    <row r="35" spans="1:34" x14ac:dyDescent="0.25">
      <c r="A35" s="157"/>
      <c r="B35" s="158"/>
      <c r="C35" s="158"/>
      <c r="D35" s="158"/>
      <c r="E35" s="158"/>
      <c r="F35" s="158"/>
      <c r="G35" s="158"/>
      <c r="H35" s="158"/>
      <c r="I35" s="161" t="str">
        <f>IFERROR(IF(VLOOKUP(A35,'BOY to MOY-Math'!$P$2:$U$400,6,FALSE)="","",VLOOKUP(A35,'BOY to MOY-Math'!$P$2:$U$400,6,FALSE)),"")</f>
        <v/>
      </c>
      <c r="J35" s="162" t="str">
        <f>IFERROR(IF(VLOOKUP(A35,'BOY to MOY-Math'!$P$2:$AA$400,12,FALSE)="","",VLOOKUP(A35,'BOY to MOY-Math'!$P$2:$AA$400,12,FALSE)),"")</f>
        <v/>
      </c>
      <c r="K35" s="161" t="str">
        <f>IFERROR(IF(VLOOKUP(A35,'BOY to EOY-Math'!$P$2:$AA$400,12,FALSE)="","",VLOOKUP(A35,'BOY to EOY-Math'!$P$2:$AA$400,12,FALSE)),"")</f>
        <v/>
      </c>
      <c r="L35" s="163" t="str">
        <f>IFERROR(IF(VLOOKUP(A35,'BOY to MOY-Math'!$P$2:$AI$400,20,FALSE)="","",VLOOKUP(A35,'BOY to MOY-Math'!$P$2:$AI$400,20,FALSE)),"")</f>
        <v/>
      </c>
      <c r="M35" s="161" t="str">
        <f>IFERROR(IF(VLOOKUP(A35, 'MOY to EOY-Math'!$P$2:$AI$400,20,FALSE)="","",VLOOKUP(A35,'MOY to EOY-Math'!$P$2:$AI$400,20,FALSE)),"")</f>
        <v/>
      </c>
      <c r="N35" s="161" t="str">
        <f>IFERROR(IF(VLOOKUP(A35,'BOY to EOY-Math'!$P$2:$AI$400,20,FALSE)="","",VLOOKUP(A35,'BOY to EOY-Math'!$P$2:$AI$400,20,FALSE)),"")</f>
        <v/>
      </c>
      <c r="O35" s="161" t="str">
        <f>IFERROR(IF(VLOOKUP(A35,'BOY to MOY-Math'!$P$2:$AK$400,22,FALSE)="","",VLOOKUP(A35,'BOY to MOY-Math'!$P$2:$AK$400,22,FALSE)),"")</f>
        <v/>
      </c>
      <c r="P35" s="161" t="str">
        <f>IFERROR(IF(VLOOKUP(A35, 'MOY to EOY-Math'!$P$2:$AK$400,22,FALSE)="","",VLOOKUP(A35,'MOY to EOY-Math'!$P$2:$AK$400,22,FALSE)),"")</f>
        <v/>
      </c>
      <c r="Q35" s="161" t="str">
        <f>IFERROR(IF(VLOOKUP(A35,'BOY to EOY-Math'!$P$2:$AK$400,22,FALSE)="","",VLOOKUP(A35,'BOY to EOY-Math'!$P$2:$AK$400,22,FALSE)),"")</f>
        <v/>
      </c>
      <c r="R35" s="161" t="str" cm="1">
        <f t="array" ref="R35">_xlfn.IFS(AND(NOT(ISNUMBER(I35)),NOT(ISNUMBER(J35)),NOT(ISNUMBER(K35))),"",OR(AND(I35&lt;&gt;"",I35&gt;=40),AND(J35&lt;&gt;"",J35&gt;=40),AND(K35&lt;&gt;"",K35&gt;=40)),"Y",OR(I35&lt;40,J35&lt;40,K35&lt;40),"N")</f>
        <v/>
      </c>
      <c r="S35" s="161" t="str" cm="1">
        <f t="array" ref="S35">_xlfn.IFS(OR(L35="Yes",M35="Yes",N35="Yes"),"Y",OR(L35="No",M35="No",N35="No"),"N",AND(L35="",M35="",N35=""),"")</f>
        <v/>
      </c>
      <c r="T35" s="161" t="str" cm="1">
        <f t="array" ref="T35">_xlfn.IFS(AND(NOT(ISNUMBER(O35)),NOT(ISNUMBER(P35)),NOT(ISNUMBER(Q35))),"",OR(AND(O35&lt;&gt;"",O35&gt;=40),AND(P35&lt;&gt;"",P35&gt;=40),AND(Q35&lt;&gt;"",Q35&gt;=40)),"Y",OR(O35&lt;40,P35&lt;40,Q35&lt;40),"N")</f>
        <v/>
      </c>
      <c r="U35" s="162" t="str" cm="1">
        <f t="array" ref="U35">_xlfn.IFS(OR(R35="Y",S35="Y",T35="Y"),"Y",OR(R35="N",S35="N",T35="N"),"N",OR(R35="",S35="",T35=""),"")</f>
        <v/>
      </c>
      <c r="V35" s="161" t="str">
        <f>IFERROR(IF(VLOOKUP(A35,'BOY to MOY-Reading'!$P$2:$U$400,6,FALSE)="","",VLOOKUP(A35,'BOY to MOY-Reading'!$P$2:$U$400,6,FALSE)),"")</f>
        <v/>
      </c>
      <c r="W35" s="162" t="str">
        <f>IFERROR(IF(VLOOKUP(A35,'BOY to MOY-Reading'!$P$2:$AA$400,12,FALSE)="","",VLOOKUP(A35,'BOY to MOY-Reading'!$P$2:$AA$400,12,FALSE)),"")</f>
        <v/>
      </c>
      <c r="X35" s="161" t="str">
        <f>IFERROR(IF(VLOOKUP(A35,'BOY to EOY-Reading'!$P$2:$AA$400,12,FALSE)="","",VLOOKUP(A35,'BOY to EOY-Reading'!$P$2:$AA$400,12,FALSE)),"")</f>
        <v/>
      </c>
      <c r="Y35" s="163" t="str">
        <f>IFERROR(IF(VLOOKUP(A35,'BOY to MOY-Reading'!$P$2:$AI$400,20,FALSE)="","",VLOOKUP(A35,'BOY to MOY-Reading'!$P$2:$AI$400,20,FALSE)),"")</f>
        <v/>
      </c>
      <c r="Z35" s="161" t="str">
        <f>IFERROR(IF(VLOOKUP(A35, 'MOY to EOY-Reading'!$P$2:$AI$400,20,FALSE)="","",VLOOKUP(A35,'MOY to EOY-Reading'!$P$2:$AI$400,20,FALSE)),"")</f>
        <v/>
      </c>
      <c r="AA35" s="161" t="str">
        <f>IFERROR(IF(VLOOKUP(A35,'BOY to EOY-Reading'!$P$2:$AI$400,20,FALSE)="","",VLOOKUP(A35,'BOY to EOY-Reading'!$P$2:$AI$400,20,FALSE)),"")</f>
        <v/>
      </c>
      <c r="AB35" s="161" t="str">
        <f>IFERROR(IF(VLOOKUP(A35,'BOY to MOY-Reading'!$P$2:$AK$400,22,FALSE)="","",VLOOKUP(A35,'BOY to MOY-Reading'!$P$2:$AK$400,22,FALSE)),"")</f>
        <v/>
      </c>
      <c r="AC35" s="161" t="str">
        <f>IFERROR(IF(VLOOKUP(A35, 'MOY to EOY-Reading'!$P$2:$AK$400,22,FALSE)="","",VLOOKUP(A35,'MOY to EOY-Reading'!$P$2:$AK$400,22,FALSE)),"")</f>
        <v/>
      </c>
      <c r="AD35" s="161" t="str">
        <f>IFERROR(IF(VLOOKUP(A35,'BOY to EOY-Reading'!$P$2:$AK$400,22,FALSE)="","",VLOOKUP(A35,'BOY to EOY-Reading'!$P$2:$AK$400,22,FALSE)),"")</f>
        <v/>
      </c>
      <c r="AE35" s="161" t="str" cm="1">
        <f t="array" ref="AE35">_xlfn.IFS(AND(NOT(ISNUMBER(V35)),NOT(ISNUMBER(W35)),NOT(ISNUMBER(X35))),"",OR(AND(V35&lt;&gt;"",V35&gt;=40),AND(W35&lt;&gt;"",W35&gt;=40),AND(X35&lt;&gt;"",X35&gt;=40)),"Y",OR(V35&lt;40,W35&lt;40,X35&lt;40),"N")</f>
        <v/>
      </c>
      <c r="AF35" s="161" t="str" cm="1">
        <f t="array" ref="AF35">_xlfn.IFS(OR(Y35="Yes",Z35="Yes",AA35="Yes"),"Y",OR(Y35="No",Z35="No",AA35="No"),"N",AND(Y35="",Z35="",AA35=""),"")</f>
        <v/>
      </c>
      <c r="AG35" s="161" t="str" cm="1">
        <f t="array" ref="AG35">_xlfn.IFS(AND(NOT(ISNUMBER(AB35)),NOT(ISNUMBER(AC35)),NOT(ISNUMBER(AD35))),"",OR(AND(AB35&lt;&gt;"",AB35&gt;=40),AND(AC35&lt;&gt;"",AC35&gt;=40),AND(AD35&lt;&gt;"",AD35&gt;=40)),"Y",OR(AB35&lt;40,AC35&lt;40,AD35&lt;40),"N")</f>
        <v/>
      </c>
      <c r="AH35" s="162" t="str" cm="1">
        <f t="array" ref="AH35">_xlfn.IFS(OR(AE35="Y",AF35="Y",AG35="Y"),"Y",OR(AE35="N",AF35="N",AG35="N"),"N",OR(AE35="",AF35="",AG35=""),"")</f>
        <v/>
      </c>
    </row>
    <row r="36" spans="1:34" x14ac:dyDescent="0.25">
      <c r="A36" s="157"/>
      <c r="B36" s="158"/>
      <c r="C36" s="158"/>
      <c r="D36" s="158"/>
      <c r="E36" s="158"/>
      <c r="F36" s="158"/>
      <c r="G36" s="158"/>
      <c r="H36" s="158"/>
      <c r="I36" s="161" t="str">
        <f>IFERROR(IF(VLOOKUP(A36,'BOY to MOY-Math'!$P$2:$U$400,6,FALSE)="","",VLOOKUP(A36,'BOY to MOY-Math'!$P$2:$U$400,6,FALSE)),"")</f>
        <v/>
      </c>
      <c r="J36" s="162" t="str">
        <f>IFERROR(IF(VLOOKUP(A36,'BOY to MOY-Math'!$P$2:$AA$400,12,FALSE)="","",VLOOKUP(A36,'BOY to MOY-Math'!$P$2:$AA$400,12,FALSE)),"")</f>
        <v/>
      </c>
      <c r="K36" s="161" t="str">
        <f>IFERROR(IF(VLOOKUP(A36,'BOY to EOY-Math'!$P$2:$AA$400,12,FALSE)="","",VLOOKUP(A36,'BOY to EOY-Math'!$P$2:$AA$400,12,FALSE)),"")</f>
        <v/>
      </c>
      <c r="L36" s="163" t="str">
        <f>IFERROR(IF(VLOOKUP(A36,'BOY to MOY-Math'!$P$2:$AI$400,20,FALSE)="","",VLOOKUP(A36,'BOY to MOY-Math'!$P$2:$AI$400,20,FALSE)),"")</f>
        <v/>
      </c>
      <c r="M36" s="161" t="str">
        <f>IFERROR(IF(VLOOKUP(A36, 'MOY to EOY-Math'!$P$2:$AI$400,20,FALSE)="","",VLOOKUP(A36,'MOY to EOY-Math'!$P$2:$AI$400,20,FALSE)),"")</f>
        <v/>
      </c>
      <c r="N36" s="161" t="str">
        <f>IFERROR(IF(VLOOKUP(A36,'BOY to EOY-Math'!$P$2:$AI$400,20,FALSE)="","",VLOOKUP(A36,'BOY to EOY-Math'!$P$2:$AI$400,20,FALSE)),"")</f>
        <v/>
      </c>
      <c r="O36" s="161" t="str">
        <f>IFERROR(IF(VLOOKUP(A36,'BOY to MOY-Math'!$P$2:$AK$400,22,FALSE)="","",VLOOKUP(A36,'BOY to MOY-Math'!$P$2:$AK$400,22,FALSE)),"")</f>
        <v/>
      </c>
      <c r="P36" s="161" t="str">
        <f>IFERROR(IF(VLOOKUP(A36, 'MOY to EOY-Math'!$P$2:$AK$400,22,FALSE)="","",VLOOKUP(A36,'MOY to EOY-Math'!$P$2:$AK$400,22,FALSE)),"")</f>
        <v/>
      </c>
      <c r="Q36" s="161" t="str">
        <f>IFERROR(IF(VLOOKUP(A36,'BOY to EOY-Math'!$P$2:$AK$400,22,FALSE)="","",VLOOKUP(A36,'BOY to EOY-Math'!$P$2:$AK$400,22,FALSE)),"")</f>
        <v/>
      </c>
      <c r="R36" s="161" t="str" cm="1">
        <f t="array" ref="R36">_xlfn.IFS(AND(NOT(ISNUMBER(I36)),NOT(ISNUMBER(J36)),NOT(ISNUMBER(K36))),"",OR(AND(I36&lt;&gt;"",I36&gt;=40),AND(J36&lt;&gt;"",J36&gt;=40),AND(K36&lt;&gt;"",K36&gt;=40)),"Y",OR(I36&lt;40,J36&lt;40,K36&lt;40),"N")</f>
        <v/>
      </c>
      <c r="S36" s="161" t="str" cm="1">
        <f t="array" ref="S36">_xlfn.IFS(OR(L36="Yes",M36="Yes",N36="Yes"),"Y",OR(L36="No",M36="No",N36="No"),"N",AND(L36="",M36="",N36=""),"")</f>
        <v/>
      </c>
      <c r="T36" s="161" t="str" cm="1">
        <f t="array" ref="T36">_xlfn.IFS(AND(NOT(ISNUMBER(O36)),NOT(ISNUMBER(P36)),NOT(ISNUMBER(Q36))),"",OR(AND(O36&lt;&gt;"",O36&gt;=40),AND(P36&lt;&gt;"",P36&gt;=40),AND(Q36&lt;&gt;"",Q36&gt;=40)),"Y",OR(O36&lt;40,P36&lt;40,Q36&lt;40),"N")</f>
        <v/>
      </c>
      <c r="U36" s="162" t="str" cm="1">
        <f t="array" ref="U36">_xlfn.IFS(OR(R36="Y",S36="Y",T36="Y"),"Y",OR(R36="N",S36="N",T36="N"),"N",OR(R36="",S36="",T36=""),"")</f>
        <v/>
      </c>
      <c r="V36" s="161" t="str">
        <f>IFERROR(IF(VLOOKUP(A36,'BOY to MOY-Reading'!$P$2:$U$400,6,FALSE)="","",VLOOKUP(A36,'BOY to MOY-Reading'!$P$2:$U$400,6,FALSE)),"")</f>
        <v/>
      </c>
      <c r="W36" s="162" t="str">
        <f>IFERROR(IF(VLOOKUP(A36,'BOY to MOY-Reading'!$P$2:$AA$400,12,FALSE)="","",VLOOKUP(A36,'BOY to MOY-Reading'!$P$2:$AA$400,12,FALSE)),"")</f>
        <v/>
      </c>
      <c r="X36" s="161" t="str">
        <f>IFERROR(IF(VLOOKUP(A36,'BOY to EOY-Reading'!$P$2:$AA$400,12,FALSE)="","",VLOOKUP(A36,'BOY to EOY-Reading'!$P$2:$AA$400,12,FALSE)),"")</f>
        <v/>
      </c>
      <c r="Y36" s="163" t="str">
        <f>IFERROR(IF(VLOOKUP(A36,'BOY to MOY-Reading'!$P$2:$AI$400,20,FALSE)="","",VLOOKUP(A36,'BOY to MOY-Reading'!$P$2:$AI$400,20,FALSE)),"")</f>
        <v/>
      </c>
      <c r="Z36" s="161" t="str">
        <f>IFERROR(IF(VLOOKUP(A36, 'MOY to EOY-Reading'!$P$2:$AI$400,20,FALSE)="","",VLOOKUP(A36,'MOY to EOY-Reading'!$P$2:$AI$400,20,FALSE)),"")</f>
        <v/>
      </c>
      <c r="AA36" s="161" t="str">
        <f>IFERROR(IF(VLOOKUP(A36,'BOY to EOY-Reading'!$P$2:$AI$400,20,FALSE)="","",VLOOKUP(A36,'BOY to EOY-Reading'!$P$2:$AI$400,20,FALSE)),"")</f>
        <v/>
      </c>
      <c r="AB36" s="161" t="str">
        <f>IFERROR(IF(VLOOKUP(A36,'BOY to MOY-Reading'!$P$2:$AK$400,22,FALSE)="","",VLOOKUP(A36,'BOY to MOY-Reading'!$P$2:$AK$400,22,FALSE)),"")</f>
        <v/>
      </c>
      <c r="AC36" s="161" t="str">
        <f>IFERROR(IF(VLOOKUP(A36, 'MOY to EOY-Reading'!$P$2:$AK$400,22,FALSE)="","",VLOOKUP(A36,'MOY to EOY-Reading'!$P$2:$AK$400,22,FALSE)),"")</f>
        <v/>
      </c>
      <c r="AD36" s="161" t="str">
        <f>IFERROR(IF(VLOOKUP(A36,'BOY to EOY-Reading'!$P$2:$AK$400,22,FALSE)="","",VLOOKUP(A36,'BOY to EOY-Reading'!$P$2:$AK$400,22,FALSE)),"")</f>
        <v/>
      </c>
      <c r="AE36" s="161" t="str" cm="1">
        <f t="array" ref="AE36">_xlfn.IFS(AND(NOT(ISNUMBER(V36)),NOT(ISNUMBER(W36)),NOT(ISNUMBER(X36))),"",OR(AND(V36&lt;&gt;"",V36&gt;=40),AND(W36&lt;&gt;"",W36&gt;=40),AND(X36&lt;&gt;"",X36&gt;=40)),"Y",OR(V36&lt;40,W36&lt;40,X36&lt;40),"N")</f>
        <v/>
      </c>
      <c r="AF36" s="161" t="str" cm="1">
        <f t="array" ref="AF36">_xlfn.IFS(OR(Y36="Yes",Z36="Yes",AA36="Yes"),"Y",OR(Y36="No",Z36="No",AA36="No"),"N",AND(Y36="",Z36="",AA36=""),"")</f>
        <v/>
      </c>
      <c r="AG36" s="161" t="str" cm="1">
        <f t="array" ref="AG36">_xlfn.IFS(AND(NOT(ISNUMBER(AB36)),NOT(ISNUMBER(AC36)),NOT(ISNUMBER(AD36))),"",OR(AND(AB36&lt;&gt;"",AB36&gt;=40),AND(AC36&lt;&gt;"",AC36&gt;=40),AND(AD36&lt;&gt;"",AD36&gt;=40)),"Y",OR(AB36&lt;40,AC36&lt;40,AD36&lt;40),"N")</f>
        <v/>
      </c>
      <c r="AH36" s="162" t="str" cm="1">
        <f t="array" ref="AH36">_xlfn.IFS(OR(AE36="Y",AF36="Y",AG36="Y"),"Y",OR(AE36="N",AF36="N",AG36="N"),"N",OR(AE36="",AF36="",AG36=""),"")</f>
        <v/>
      </c>
    </row>
    <row r="37" spans="1:34" x14ac:dyDescent="0.25">
      <c r="A37" s="157"/>
      <c r="B37" s="158"/>
      <c r="C37" s="158"/>
      <c r="D37" s="158"/>
      <c r="E37" s="158"/>
      <c r="F37" s="158"/>
      <c r="G37" s="158"/>
      <c r="H37" s="158"/>
      <c r="I37" s="161" t="str">
        <f>IFERROR(IF(VLOOKUP(A37,'BOY to MOY-Math'!$P$2:$U$400,6,FALSE)="","",VLOOKUP(A37,'BOY to MOY-Math'!$P$2:$U$400,6,FALSE)),"")</f>
        <v/>
      </c>
      <c r="J37" s="162" t="str">
        <f>IFERROR(IF(VLOOKUP(A37,'BOY to MOY-Math'!$P$2:$AA$400,12,FALSE)="","",VLOOKUP(A37,'BOY to MOY-Math'!$P$2:$AA$400,12,FALSE)),"")</f>
        <v/>
      </c>
      <c r="K37" s="161" t="str">
        <f>IFERROR(IF(VLOOKUP(A37,'BOY to EOY-Math'!$P$2:$AA$400,12,FALSE)="","",VLOOKUP(A37,'BOY to EOY-Math'!$P$2:$AA$400,12,FALSE)),"")</f>
        <v/>
      </c>
      <c r="L37" s="163" t="str">
        <f>IFERROR(IF(VLOOKUP(A37,'BOY to MOY-Math'!$P$2:$AI$400,20,FALSE)="","",VLOOKUP(A37,'BOY to MOY-Math'!$P$2:$AI$400,20,FALSE)),"")</f>
        <v/>
      </c>
      <c r="M37" s="161" t="str">
        <f>IFERROR(IF(VLOOKUP(A37, 'MOY to EOY-Math'!$P$2:$AI$400,20,FALSE)="","",VLOOKUP(A37,'MOY to EOY-Math'!$P$2:$AI$400,20,FALSE)),"")</f>
        <v/>
      </c>
      <c r="N37" s="161" t="str">
        <f>IFERROR(IF(VLOOKUP(A37,'BOY to EOY-Math'!$P$2:$AI$400,20,FALSE)="","",VLOOKUP(A37,'BOY to EOY-Math'!$P$2:$AI$400,20,FALSE)),"")</f>
        <v/>
      </c>
      <c r="O37" s="161" t="str">
        <f>IFERROR(IF(VLOOKUP(A37,'BOY to MOY-Math'!$P$2:$AK$400,22,FALSE)="","",VLOOKUP(A37,'BOY to MOY-Math'!$P$2:$AK$400,22,FALSE)),"")</f>
        <v/>
      </c>
      <c r="P37" s="161" t="str">
        <f>IFERROR(IF(VLOOKUP(A37, 'MOY to EOY-Math'!$P$2:$AK$400,22,FALSE)="","",VLOOKUP(A37,'MOY to EOY-Math'!$P$2:$AK$400,22,FALSE)),"")</f>
        <v/>
      </c>
      <c r="Q37" s="161" t="str">
        <f>IFERROR(IF(VLOOKUP(A37,'BOY to EOY-Math'!$P$2:$AK$400,22,FALSE)="","",VLOOKUP(A37,'BOY to EOY-Math'!$P$2:$AK$400,22,FALSE)),"")</f>
        <v/>
      </c>
      <c r="R37" s="161" t="str" cm="1">
        <f t="array" ref="R37">_xlfn.IFS(AND(NOT(ISNUMBER(I37)),NOT(ISNUMBER(J37)),NOT(ISNUMBER(K37))),"",OR(AND(I37&lt;&gt;"",I37&gt;=40),AND(J37&lt;&gt;"",J37&gt;=40),AND(K37&lt;&gt;"",K37&gt;=40)),"Y",OR(I37&lt;40,J37&lt;40,K37&lt;40),"N")</f>
        <v/>
      </c>
      <c r="S37" s="161" t="str" cm="1">
        <f t="array" ref="S37">_xlfn.IFS(OR(L37="Yes",M37="Yes",N37="Yes"),"Y",OR(L37="No",M37="No",N37="No"),"N",AND(L37="",M37="",N37=""),"")</f>
        <v/>
      </c>
      <c r="T37" s="161" t="str" cm="1">
        <f t="array" ref="T37">_xlfn.IFS(AND(NOT(ISNUMBER(O37)),NOT(ISNUMBER(P37)),NOT(ISNUMBER(Q37))),"",OR(AND(O37&lt;&gt;"",O37&gt;=40),AND(P37&lt;&gt;"",P37&gt;=40),AND(Q37&lt;&gt;"",Q37&gt;=40)),"Y",OR(O37&lt;40,P37&lt;40,Q37&lt;40),"N")</f>
        <v/>
      </c>
      <c r="U37" s="162" t="str" cm="1">
        <f t="array" ref="U37">_xlfn.IFS(OR(R37="Y",S37="Y",T37="Y"),"Y",OR(R37="N",S37="N",T37="N"),"N",OR(R37="",S37="",T37=""),"")</f>
        <v/>
      </c>
      <c r="V37" s="161" t="str">
        <f>IFERROR(IF(VLOOKUP(A37,'BOY to MOY-Reading'!$P$2:$U$400,6,FALSE)="","",VLOOKUP(A37,'BOY to MOY-Reading'!$P$2:$U$400,6,FALSE)),"")</f>
        <v/>
      </c>
      <c r="W37" s="162" t="str">
        <f>IFERROR(IF(VLOOKUP(A37,'BOY to MOY-Reading'!$P$2:$AA$400,12,FALSE)="","",VLOOKUP(A37,'BOY to MOY-Reading'!$P$2:$AA$400,12,FALSE)),"")</f>
        <v/>
      </c>
      <c r="X37" s="161" t="str">
        <f>IFERROR(IF(VLOOKUP(A37,'BOY to EOY-Reading'!$P$2:$AA$400,12,FALSE)="","",VLOOKUP(A37,'BOY to EOY-Reading'!$P$2:$AA$400,12,FALSE)),"")</f>
        <v/>
      </c>
      <c r="Y37" s="163" t="str">
        <f>IFERROR(IF(VLOOKUP(A37,'BOY to MOY-Reading'!$P$2:$AI$400,20,FALSE)="","",VLOOKUP(A37,'BOY to MOY-Reading'!$P$2:$AI$400,20,FALSE)),"")</f>
        <v/>
      </c>
      <c r="Z37" s="161" t="str">
        <f>IFERROR(IF(VLOOKUP(A37, 'MOY to EOY-Reading'!$P$2:$AI$400,20,FALSE)="","",VLOOKUP(A37,'MOY to EOY-Reading'!$P$2:$AI$400,20,FALSE)),"")</f>
        <v/>
      </c>
      <c r="AA37" s="161" t="str">
        <f>IFERROR(IF(VLOOKUP(A37,'BOY to EOY-Reading'!$P$2:$AI$400,20,FALSE)="","",VLOOKUP(A37,'BOY to EOY-Reading'!$P$2:$AI$400,20,FALSE)),"")</f>
        <v/>
      </c>
      <c r="AB37" s="161" t="str">
        <f>IFERROR(IF(VLOOKUP(A37,'BOY to MOY-Reading'!$P$2:$AK$400,22,FALSE)="","",VLOOKUP(A37,'BOY to MOY-Reading'!$P$2:$AK$400,22,FALSE)),"")</f>
        <v/>
      </c>
      <c r="AC37" s="161" t="str">
        <f>IFERROR(IF(VLOOKUP(A37, 'MOY to EOY-Reading'!$P$2:$AK$400,22,FALSE)="","",VLOOKUP(A37,'MOY to EOY-Reading'!$P$2:$AK$400,22,FALSE)),"")</f>
        <v/>
      </c>
      <c r="AD37" s="161" t="str">
        <f>IFERROR(IF(VLOOKUP(A37,'BOY to EOY-Reading'!$P$2:$AK$400,22,FALSE)="","",VLOOKUP(A37,'BOY to EOY-Reading'!$P$2:$AK$400,22,FALSE)),"")</f>
        <v/>
      </c>
      <c r="AE37" s="161" t="str" cm="1">
        <f t="array" ref="AE37">_xlfn.IFS(AND(NOT(ISNUMBER(V37)),NOT(ISNUMBER(W37)),NOT(ISNUMBER(X37))),"",OR(AND(V37&lt;&gt;"",V37&gt;=40),AND(W37&lt;&gt;"",W37&gt;=40),AND(X37&lt;&gt;"",X37&gt;=40)),"Y",OR(V37&lt;40,W37&lt;40,X37&lt;40),"N")</f>
        <v/>
      </c>
      <c r="AF37" s="161" t="str" cm="1">
        <f t="array" ref="AF37">_xlfn.IFS(OR(Y37="Yes",Z37="Yes",AA37="Yes"),"Y",OR(Y37="No",Z37="No",AA37="No"),"N",AND(Y37="",Z37="",AA37=""),"")</f>
        <v/>
      </c>
      <c r="AG37" s="161" t="str" cm="1">
        <f t="array" ref="AG37">_xlfn.IFS(AND(NOT(ISNUMBER(AB37)),NOT(ISNUMBER(AC37)),NOT(ISNUMBER(AD37))),"",OR(AND(AB37&lt;&gt;"",AB37&gt;=40),AND(AC37&lt;&gt;"",AC37&gt;=40),AND(AD37&lt;&gt;"",AD37&gt;=40)),"Y",OR(AB37&lt;40,AC37&lt;40,AD37&lt;40),"N")</f>
        <v/>
      </c>
      <c r="AH37" s="162" t="str" cm="1">
        <f t="array" ref="AH37">_xlfn.IFS(OR(AE37="Y",AF37="Y",AG37="Y"),"Y",OR(AE37="N",AF37="N",AG37="N"),"N",OR(AE37="",AF37="",AG37=""),"")</f>
        <v/>
      </c>
    </row>
    <row r="38" spans="1:34" x14ac:dyDescent="0.25">
      <c r="A38" s="157"/>
      <c r="B38" s="158"/>
      <c r="C38" s="158"/>
      <c r="D38" s="158"/>
      <c r="E38" s="158"/>
      <c r="F38" s="158"/>
      <c r="G38" s="158"/>
      <c r="H38" s="158"/>
      <c r="I38" s="161" t="str">
        <f>IFERROR(IF(VLOOKUP(A38,'BOY to MOY-Math'!$P$2:$U$400,6,FALSE)="","",VLOOKUP(A38,'BOY to MOY-Math'!$P$2:$U$400,6,FALSE)),"")</f>
        <v/>
      </c>
      <c r="J38" s="162" t="str">
        <f>IFERROR(IF(VLOOKUP(A38,'BOY to MOY-Math'!$P$2:$AA$400,12,FALSE)="","",VLOOKUP(A38,'BOY to MOY-Math'!$P$2:$AA$400,12,FALSE)),"")</f>
        <v/>
      </c>
      <c r="K38" s="161" t="str">
        <f>IFERROR(IF(VLOOKUP(A38,'BOY to EOY-Math'!$P$2:$AA$400,12,FALSE)="","",VLOOKUP(A38,'BOY to EOY-Math'!$P$2:$AA$400,12,FALSE)),"")</f>
        <v/>
      </c>
      <c r="L38" s="163" t="str">
        <f>IFERROR(IF(VLOOKUP(A38,'BOY to MOY-Math'!$P$2:$AI$400,20,FALSE)="","",VLOOKUP(A38,'BOY to MOY-Math'!$P$2:$AI$400,20,FALSE)),"")</f>
        <v/>
      </c>
      <c r="M38" s="161" t="str">
        <f>IFERROR(IF(VLOOKUP(A38, 'MOY to EOY-Math'!$P$2:$AI$400,20,FALSE)="","",VLOOKUP(A38,'MOY to EOY-Math'!$P$2:$AI$400,20,FALSE)),"")</f>
        <v/>
      </c>
      <c r="N38" s="161" t="str">
        <f>IFERROR(IF(VLOOKUP(A38,'BOY to EOY-Math'!$P$2:$AI$400,20,FALSE)="","",VLOOKUP(A38,'BOY to EOY-Math'!$P$2:$AI$400,20,FALSE)),"")</f>
        <v/>
      </c>
      <c r="O38" s="161" t="str">
        <f>IFERROR(IF(VLOOKUP(A38,'BOY to MOY-Math'!$P$2:$AK$400,22,FALSE)="","",VLOOKUP(A38,'BOY to MOY-Math'!$P$2:$AK$400,22,FALSE)),"")</f>
        <v/>
      </c>
      <c r="P38" s="161" t="str">
        <f>IFERROR(IF(VLOOKUP(A38, 'MOY to EOY-Math'!$P$2:$AK$400,22,FALSE)="","",VLOOKUP(A38,'MOY to EOY-Math'!$P$2:$AK$400,22,FALSE)),"")</f>
        <v/>
      </c>
      <c r="Q38" s="161" t="str">
        <f>IFERROR(IF(VLOOKUP(A38,'BOY to EOY-Math'!$P$2:$AK$400,22,FALSE)="","",VLOOKUP(A38,'BOY to EOY-Math'!$P$2:$AK$400,22,FALSE)),"")</f>
        <v/>
      </c>
      <c r="R38" s="161" t="str" cm="1">
        <f t="array" ref="R38">_xlfn.IFS(AND(NOT(ISNUMBER(I38)),NOT(ISNUMBER(J38)),NOT(ISNUMBER(K38))),"",OR(AND(I38&lt;&gt;"",I38&gt;=40),AND(J38&lt;&gt;"",J38&gt;=40),AND(K38&lt;&gt;"",K38&gt;=40)),"Y",OR(I38&lt;40,J38&lt;40,K38&lt;40),"N")</f>
        <v/>
      </c>
      <c r="S38" s="161" t="str" cm="1">
        <f t="array" ref="S38">_xlfn.IFS(OR(L38="Yes",M38="Yes",N38="Yes"),"Y",OR(L38="No",M38="No",N38="No"),"N",AND(L38="",M38="",N38=""),"")</f>
        <v/>
      </c>
      <c r="T38" s="161" t="str" cm="1">
        <f t="array" ref="T38">_xlfn.IFS(AND(NOT(ISNUMBER(O38)),NOT(ISNUMBER(P38)),NOT(ISNUMBER(Q38))),"",OR(AND(O38&lt;&gt;"",O38&gt;=40),AND(P38&lt;&gt;"",P38&gt;=40),AND(Q38&lt;&gt;"",Q38&gt;=40)),"Y",OR(O38&lt;40,P38&lt;40,Q38&lt;40),"N")</f>
        <v/>
      </c>
      <c r="U38" s="162" t="str" cm="1">
        <f t="array" ref="U38">_xlfn.IFS(OR(R38="Y",S38="Y",T38="Y"),"Y",OR(R38="N",S38="N",T38="N"),"N",OR(R38="",S38="",T38=""),"")</f>
        <v/>
      </c>
      <c r="V38" s="161" t="str">
        <f>IFERROR(IF(VLOOKUP(A38,'BOY to MOY-Reading'!$P$2:$U$400,6,FALSE)="","",VLOOKUP(A38,'BOY to MOY-Reading'!$P$2:$U$400,6,FALSE)),"")</f>
        <v/>
      </c>
      <c r="W38" s="162" t="str">
        <f>IFERROR(IF(VLOOKUP(A38,'BOY to MOY-Reading'!$P$2:$AA$400,12,FALSE)="","",VLOOKUP(A38,'BOY to MOY-Reading'!$P$2:$AA$400,12,FALSE)),"")</f>
        <v/>
      </c>
      <c r="X38" s="161" t="str">
        <f>IFERROR(IF(VLOOKUP(A38,'BOY to EOY-Reading'!$P$2:$AA$400,12,FALSE)="","",VLOOKUP(A38,'BOY to EOY-Reading'!$P$2:$AA$400,12,FALSE)),"")</f>
        <v/>
      </c>
      <c r="Y38" s="163" t="str">
        <f>IFERROR(IF(VLOOKUP(A38,'BOY to MOY-Reading'!$P$2:$AI$400,20,FALSE)="","",VLOOKUP(A38,'BOY to MOY-Reading'!$P$2:$AI$400,20,FALSE)),"")</f>
        <v/>
      </c>
      <c r="Z38" s="161" t="str">
        <f>IFERROR(IF(VLOOKUP(A38, 'MOY to EOY-Reading'!$P$2:$AI$400,20,FALSE)="","",VLOOKUP(A38,'MOY to EOY-Reading'!$P$2:$AI$400,20,FALSE)),"")</f>
        <v/>
      </c>
      <c r="AA38" s="161" t="str">
        <f>IFERROR(IF(VLOOKUP(A38,'BOY to EOY-Reading'!$P$2:$AI$400,20,FALSE)="","",VLOOKUP(A38,'BOY to EOY-Reading'!$P$2:$AI$400,20,FALSE)),"")</f>
        <v/>
      </c>
      <c r="AB38" s="161" t="str">
        <f>IFERROR(IF(VLOOKUP(A38,'BOY to MOY-Reading'!$P$2:$AK$400,22,FALSE)="","",VLOOKUP(A38,'BOY to MOY-Reading'!$P$2:$AK$400,22,FALSE)),"")</f>
        <v/>
      </c>
      <c r="AC38" s="161" t="str">
        <f>IFERROR(IF(VLOOKUP(A38, 'MOY to EOY-Reading'!$P$2:$AK$400,22,FALSE)="","",VLOOKUP(A38,'MOY to EOY-Reading'!$P$2:$AK$400,22,FALSE)),"")</f>
        <v/>
      </c>
      <c r="AD38" s="161" t="str">
        <f>IFERROR(IF(VLOOKUP(A38,'BOY to EOY-Reading'!$P$2:$AK$400,22,FALSE)="","",VLOOKUP(A38,'BOY to EOY-Reading'!$P$2:$AK$400,22,FALSE)),"")</f>
        <v/>
      </c>
      <c r="AE38" s="161" t="str" cm="1">
        <f t="array" ref="AE38">_xlfn.IFS(AND(NOT(ISNUMBER(V38)),NOT(ISNUMBER(W38)),NOT(ISNUMBER(X38))),"",OR(AND(V38&lt;&gt;"",V38&gt;=40),AND(W38&lt;&gt;"",W38&gt;=40),AND(X38&lt;&gt;"",X38&gt;=40)),"Y",OR(V38&lt;40,W38&lt;40,X38&lt;40),"N")</f>
        <v/>
      </c>
      <c r="AF38" s="161" t="str" cm="1">
        <f t="array" ref="AF38">_xlfn.IFS(OR(Y38="Yes",Z38="Yes",AA38="Yes"),"Y",OR(Y38="No",Z38="No",AA38="No"),"N",AND(Y38="",Z38="",AA38=""),"")</f>
        <v/>
      </c>
      <c r="AG38" s="161" t="str" cm="1">
        <f t="array" ref="AG38">_xlfn.IFS(AND(NOT(ISNUMBER(AB38)),NOT(ISNUMBER(AC38)),NOT(ISNUMBER(AD38))),"",OR(AND(AB38&lt;&gt;"",AB38&gt;=40),AND(AC38&lt;&gt;"",AC38&gt;=40),AND(AD38&lt;&gt;"",AD38&gt;=40)),"Y",OR(AB38&lt;40,AC38&lt;40,AD38&lt;40),"N")</f>
        <v/>
      </c>
      <c r="AH38" s="162" t="str" cm="1">
        <f t="array" ref="AH38">_xlfn.IFS(OR(AE38="Y",AF38="Y",AG38="Y"),"Y",OR(AE38="N",AF38="N",AG38="N"),"N",OR(AE38="",AF38="",AG38=""),"")</f>
        <v/>
      </c>
    </row>
    <row r="39" spans="1:34" x14ac:dyDescent="0.25">
      <c r="A39" s="157"/>
      <c r="B39" s="158"/>
      <c r="C39" s="158"/>
      <c r="D39" s="158"/>
      <c r="E39" s="158"/>
      <c r="F39" s="158"/>
      <c r="G39" s="158"/>
      <c r="H39" s="158"/>
      <c r="I39" s="161" t="str">
        <f>IFERROR(IF(VLOOKUP(A39,'BOY to MOY-Math'!$P$2:$U$400,6,FALSE)="","",VLOOKUP(A39,'BOY to MOY-Math'!$P$2:$U$400,6,FALSE)),"")</f>
        <v/>
      </c>
      <c r="J39" s="162" t="str">
        <f>IFERROR(IF(VLOOKUP(A39,'BOY to MOY-Math'!$P$2:$AA$400,12,FALSE)="","",VLOOKUP(A39,'BOY to MOY-Math'!$P$2:$AA$400,12,FALSE)),"")</f>
        <v/>
      </c>
      <c r="K39" s="161" t="str">
        <f>IFERROR(IF(VLOOKUP(A39,'BOY to EOY-Math'!$P$2:$AA$400,12,FALSE)="","",VLOOKUP(A39,'BOY to EOY-Math'!$P$2:$AA$400,12,FALSE)),"")</f>
        <v/>
      </c>
      <c r="L39" s="163" t="str">
        <f>IFERROR(IF(VLOOKUP(A39,'BOY to MOY-Math'!$P$2:$AI$400,20,FALSE)="","",VLOOKUP(A39,'BOY to MOY-Math'!$P$2:$AI$400,20,FALSE)),"")</f>
        <v/>
      </c>
      <c r="M39" s="161" t="str">
        <f>IFERROR(IF(VLOOKUP(A39, 'MOY to EOY-Math'!$P$2:$AI$400,20,FALSE)="","",VLOOKUP(A39,'MOY to EOY-Math'!$P$2:$AI$400,20,FALSE)),"")</f>
        <v/>
      </c>
      <c r="N39" s="161" t="str">
        <f>IFERROR(IF(VLOOKUP(A39,'BOY to EOY-Math'!$P$2:$AI$400,20,FALSE)="","",VLOOKUP(A39,'BOY to EOY-Math'!$P$2:$AI$400,20,FALSE)),"")</f>
        <v/>
      </c>
      <c r="O39" s="161" t="str">
        <f>IFERROR(IF(VLOOKUP(A39,'BOY to MOY-Math'!$P$2:$AK$400,22,FALSE)="","",VLOOKUP(A39,'BOY to MOY-Math'!$P$2:$AK$400,22,FALSE)),"")</f>
        <v/>
      </c>
      <c r="P39" s="161" t="str">
        <f>IFERROR(IF(VLOOKUP(A39, 'MOY to EOY-Math'!$P$2:$AK$400,22,FALSE)="","",VLOOKUP(A39,'MOY to EOY-Math'!$P$2:$AK$400,22,FALSE)),"")</f>
        <v/>
      </c>
      <c r="Q39" s="161" t="str">
        <f>IFERROR(IF(VLOOKUP(A39,'BOY to EOY-Math'!$P$2:$AK$400,22,FALSE)="","",VLOOKUP(A39,'BOY to EOY-Math'!$P$2:$AK$400,22,FALSE)),"")</f>
        <v/>
      </c>
      <c r="R39" s="161" t="str" cm="1">
        <f t="array" ref="R39">_xlfn.IFS(AND(NOT(ISNUMBER(I39)),NOT(ISNUMBER(J39)),NOT(ISNUMBER(K39))),"",OR(AND(I39&lt;&gt;"",I39&gt;=40),AND(J39&lt;&gt;"",J39&gt;=40),AND(K39&lt;&gt;"",K39&gt;=40)),"Y",OR(I39&lt;40,J39&lt;40,K39&lt;40),"N")</f>
        <v/>
      </c>
      <c r="S39" s="161" t="str" cm="1">
        <f t="array" ref="S39">_xlfn.IFS(OR(L39="Yes",M39="Yes",N39="Yes"),"Y",OR(L39="No",M39="No",N39="No"),"N",AND(L39="",M39="",N39=""),"")</f>
        <v/>
      </c>
      <c r="T39" s="161" t="str" cm="1">
        <f t="array" ref="T39">_xlfn.IFS(AND(NOT(ISNUMBER(O39)),NOT(ISNUMBER(P39)),NOT(ISNUMBER(Q39))),"",OR(AND(O39&lt;&gt;"",O39&gt;=40),AND(P39&lt;&gt;"",P39&gt;=40),AND(Q39&lt;&gt;"",Q39&gt;=40)),"Y",OR(O39&lt;40,P39&lt;40,Q39&lt;40),"N")</f>
        <v/>
      </c>
      <c r="U39" s="162" t="str" cm="1">
        <f t="array" ref="U39">_xlfn.IFS(OR(R39="Y",S39="Y",T39="Y"),"Y",OR(R39="N",S39="N",T39="N"),"N",OR(R39="",S39="",T39=""),"")</f>
        <v/>
      </c>
      <c r="V39" s="161" t="str">
        <f>IFERROR(IF(VLOOKUP(A39,'BOY to MOY-Reading'!$P$2:$U$400,6,FALSE)="","",VLOOKUP(A39,'BOY to MOY-Reading'!$P$2:$U$400,6,FALSE)),"")</f>
        <v/>
      </c>
      <c r="W39" s="162" t="str">
        <f>IFERROR(IF(VLOOKUP(A39,'BOY to MOY-Reading'!$P$2:$AA$400,12,FALSE)="","",VLOOKUP(A39,'BOY to MOY-Reading'!$P$2:$AA$400,12,FALSE)),"")</f>
        <v/>
      </c>
      <c r="X39" s="161" t="str">
        <f>IFERROR(IF(VLOOKUP(A39,'BOY to EOY-Reading'!$P$2:$AA$400,12,FALSE)="","",VLOOKUP(A39,'BOY to EOY-Reading'!$P$2:$AA$400,12,FALSE)),"")</f>
        <v/>
      </c>
      <c r="Y39" s="163" t="str">
        <f>IFERROR(IF(VLOOKUP(A39,'BOY to MOY-Reading'!$P$2:$AI$400,20,FALSE)="","",VLOOKUP(A39,'BOY to MOY-Reading'!$P$2:$AI$400,20,FALSE)),"")</f>
        <v/>
      </c>
      <c r="Z39" s="161" t="str">
        <f>IFERROR(IF(VLOOKUP(A39, 'MOY to EOY-Reading'!$P$2:$AI$400,20,FALSE)="","",VLOOKUP(A39,'MOY to EOY-Reading'!$P$2:$AI$400,20,FALSE)),"")</f>
        <v/>
      </c>
      <c r="AA39" s="161" t="str">
        <f>IFERROR(IF(VLOOKUP(A39,'BOY to EOY-Reading'!$P$2:$AI$400,20,FALSE)="","",VLOOKUP(A39,'BOY to EOY-Reading'!$P$2:$AI$400,20,FALSE)),"")</f>
        <v/>
      </c>
      <c r="AB39" s="161" t="str">
        <f>IFERROR(IF(VLOOKUP(A39,'BOY to MOY-Reading'!$P$2:$AK$400,22,FALSE)="","",VLOOKUP(A39,'BOY to MOY-Reading'!$P$2:$AK$400,22,FALSE)),"")</f>
        <v/>
      </c>
      <c r="AC39" s="161" t="str">
        <f>IFERROR(IF(VLOOKUP(A39, 'MOY to EOY-Reading'!$P$2:$AK$400,22,FALSE)="","",VLOOKUP(A39,'MOY to EOY-Reading'!$P$2:$AK$400,22,FALSE)),"")</f>
        <v/>
      </c>
      <c r="AD39" s="161" t="str">
        <f>IFERROR(IF(VLOOKUP(A39,'BOY to EOY-Reading'!$P$2:$AK$400,22,FALSE)="","",VLOOKUP(A39,'BOY to EOY-Reading'!$P$2:$AK$400,22,FALSE)),"")</f>
        <v/>
      </c>
      <c r="AE39" s="161" t="str" cm="1">
        <f t="array" ref="AE39">_xlfn.IFS(AND(NOT(ISNUMBER(V39)),NOT(ISNUMBER(W39)),NOT(ISNUMBER(X39))),"",OR(AND(V39&lt;&gt;"",V39&gt;=40),AND(W39&lt;&gt;"",W39&gt;=40),AND(X39&lt;&gt;"",X39&gt;=40)),"Y",OR(V39&lt;40,W39&lt;40,X39&lt;40),"N")</f>
        <v/>
      </c>
      <c r="AF39" s="161" t="str" cm="1">
        <f t="array" ref="AF39">_xlfn.IFS(OR(Y39="Yes",Z39="Yes",AA39="Yes"),"Y",OR(Y39="No",Z39="No",AA39="No"),"N",AND(Y39="",Z39="",AA39=""),"")</f>
        <v/>
      </c>
      <c r="AG39" s="161" t="str" cm="1">
        <f t="array" ref="AG39">_xlfn.IFS(AND(NOT(ISNUMBER(AB39)),NOT(ISNUMBER(AC39)),NOT(ISNUMBER(AD39))),"",OR(AND(AB39&lt;&gt;"",AB39&gt;=40),AND(AC39&lt;&gt;"",AC39&gt;=40),AND(AD39&lt;&gt;"",AD39&gt;=40)),"Y",OR(AB39&lt;40,AC39&lt;40,AD39&lt;40),"N")</f>
        <v/>
      </c>
      <c r="AH39" s="162" t="str" cm="1">
        <f t="array" ref="AH39">_xlfn.IFS(OR(AE39="Y",AF39="Y",AG39="Y"),"Y",OR(AE39="N",AF39="N",AG39="N"),"N",OR(AE39="",AF39="",AG39=""),"")</f>
        <v/>
      </c>
    </row>
    <row r="40" spans="1:34" x14ac:dyDescent="0.25">
      <c r="A40" s="157"/>
      <c r="B40" s="158"/>
      <c r="C40" s="158"/>
      <c r="D40" s="158"/>
      <c r="E40" s="158"/>
      <c r="F40" s="158"/>
      <c r="G40" s="158"/>
      <c r="H40" s="158"/>
      <c r="I40" s="161" t="str">
        <f>IFERROR(IF(VLOOKUP(A40,'BOY to MOY-Math'!$P$2:$U$400,6,FALSE)="","",VLOOKUP(A40,'BOY to MOY-Math'!$P$2:$U$400,6,FALSE)),"")</f>
        <v/>
      </c>
      <c r="J40" s="162" t="str">
        <f>IFERROR(IF(VLOOKUP(A40,'BOY to MOY-Math'!$P$2:$AA$400,12,FALSE)="","",VLOOKUP(A40,'BOY to MOY-Math'!$P$2:$AA$400,12,FALSE)),"")</f>
        <v/>
      </c>
      <c r="K40" s="161" t="str">
        <f>IFERROR(IF(VLOOKUP(A40,'BOY to EOY-Math'!$P$2:$AA$400,12,FALSE)="","",VLOOKUP(A40,'BOY to EOY-Math'!$P$2:$AA$400,12,FALSE)),"")</f>
        <v/>
      </c>
      <c r="L40" s="163" t="str">
        <f>IFERROR(IF(VLOOKUP(A40,'BOY to MOY-Math'!$P$2:$AI$400,20,FALSE)="","",VLOOKUP(A40,'BOY to MOY-Math'!$P$2:$AI$400,20,FALSE)),"")</f>
        <v/>
      </c>
      <c r="M40" s="161" t="str">
        <f>IFERROR(IF(VLOOKUP(A40, 'MOY to EOY-Math'!$P$2:$AI$400,20,FALSE)="","",VLOOKUP(A40,'MOY to EOY-Math'!$P$2:$AI$400,20,FALSE)),"")</f>
        <v/>
      </c>
      <c r="N40" s="161" t="str">
        <f>IFERROR(IF(VLOOKUP(A40,'BOY to EOY-Math'!$P$2:$AI$400,20,FALSE)="","",VLOOKUP(A40,'BOY to EOY-Math'!$P$2:$AI$400,20,FALSE)),"")</f>
        <v/>
      </c>
      <c r="O40" s="161" t="str">
        <f>IFERROR(IF(VLOOKUP(A40,'BOY to MOY-Math'!$P$2:$AK$400,22,FALSE)="","",VLOOKUP(A40,'BOY to MOY-Math'!$P$2:$AK$400,22,FALSE)),"")</f>
        <v/>
      </c>
      <c r="P40" s="161" t="str">
        <f>IFERROR(IF(VLOOKUP(A40, 'MOY to EOY-Math'!$P$2:$AK$400,22,FALSE)="","",VLOOKUP(A40,'MOY to EOY-Math'!$P$2:$AK$400,22,FALSE)),"")</f>
        <v/>
      </c>
      <c r="Q40" s="161" t="str">
        <f>IFERROR(IF(VLOOKUP(A40,'BOY to EOY-Math'!$P$2:$AK$400,22,FALSE)="","",VLOOKUP(A40,'BOY to EOY-Math'!$P$2:$AK$400,22,FALSE)),"")</f>
        <v/>
      </c>
      <c r="R40" s="161" t="str" cm="1">
        <f t="array" ref="R40">_xlfn.IFS(AND(NOT(ISNUMBER(I40)),NOT(ISNUMBER(J40)),NOT(ISNUMBER(K40))),"",OR(AND(I40&lt;&gt;"",I40&gt;=40),AND(J40&lt;&gt;"",J40&gt;=40),AND(K40&lt;&gt;"",K40&gt;=40)),"Y",OR(I40&lt;40,J40&lt;40,K40&lt;40),"N")</f>
        <v/>
      </c>
      <c r="S40" s="161" t="str" cm="1">
        <f t="array" ref="S40">_xlfn.IFS(OR(L40="Yes",M40="Yes",N40="Yes"),"Y",OR(L40="No",M40="No",N40="No"),"N",AND(L40="",M40="",N40=""),"")</f>
        <v/>
      </c>
      <c r="T40" s="161" t="str" cm="1">
        <f t="array" ref="T40">_xlfn.IFS(AND(NOT(ISNUMBER(O40)),NOT(ISNUMBER(P40)),NOT(ISNUMBER(Q40))),"",OR(AND(O40&lt;&gt;"",O40&gt;=40),AND(P40&lt;&gt;"",P40&gt;=40),AND(Q40&lt;&gt;"",Q40&gt;=40)),"Y",OR(O40&lt;40,P40&lt;40,Q40&lt;40),"N")</f>
        <v/>
      </c>
      <c r="U40" s="162" t="str" cm="1">
        <f t="array" ref="U40">_xlfn.IFS(OR(R40="Y",S40="Y",T40="Y"),"Y",OR(R40="N",S40="N",T40="N"),"N",OR(R40="",S40="",T40=""),"")</f>
        <v/>
      </c>
      <c r="V40" s="161" t="str">
        <f>IFERROR(IF(VLOOKUP(A40,'BOY to MOY-Reading'!$P$2:$U$400,6,FALSE)="","",VLOOKUP(A40,'BOY to MOY-Reading'!$P$2:$U$400,6,FALSE)),"")</f>
        <v/>
      </c>
      <c r="W40" s="162" t="str">
        <f>IFERROR(IF(VLOOKUP(A40,'BOY to MOY-Reading'!$P$2:$AA$400,12,FALSE)="","",VLOOKUP(A40,'BOY to MOY-Reading'!$P$2:$AA$400,12,FALSE)),"")</f>
        <v/>
      </c>
      <c r="X40" s="161" t="str">
        <f>IFERROR(IF(VLOOKUP(A40,'BOY to EOY-Reading'!$P$2:$AA$400,12,FALSE)="","",VLOOKUP(A40,'BOY to EOY-Reading'!$P$2:$AA$400,12,FALSE)),"")</f>
        <v/>
      </c>
      <c r="Y40" s="163" t="str">
        <f>IFERROR(IF(VLOOKUP(A40,'BOY to MOY-Reading'!$P$2:$AI$400,20,FALSE)="","",VLOOKUP(A40,'BOY to MOY-Reading'!$P$2:$AI$400,20,FALSE)),"")</f>
        <v/>
      </c>
      <c r="Z40" s="161" t="str">
        <f>IFERROR(IF(VLOOKUP(A40, 'MOY to EOY-Reading'!$P$2:$AI$400,20,FALSE)="","",VLOOKUP(A40,'MOY to EOY-Reading'!$P$2:$AI$400,20,FALSE)),"")</f>
        <v/>
      </c>
      <c r="AA40" s="161" t="str">
        <f>IFERROR(IF(VLOOKUP(A40,'BOY to EOY-Reading'!$P$2:$AI$400,20,FALSE)="","",VLOOKUP(A40,'BOY to EOY-Reading'!$P$2:$AI$400,20,FALSE)),"")</f>
        <v/>
      </c>
      <c r="AB40" s="161" t="str">
        <f>IFERROR(IF(VLOOKUP(A40,'BOY to MOY-Reading'!$P$2:$AK$400,22,FALSE)="","",VLOOKUP(A40,'BOY to MOY-Reading'!$P$2:$AK$400,22,FALSE)),"")</f>
        <v/>
      </c>
      <c r="AC40" s="161" t="str">
        <f>IFERROR(IF(VLOOKUP(A40, 'MOY to EOY-Reading'!$P$2:$AK$400,22,FALSE)="","",VLOOKUP(A40,'MOY to EOY-Reading'!$P$2:$AK$400,22,FALSE)),"")</f>
        <v/>
      </c>
      <c r="AD40" s="161" t="str">
        <f>IFERROR(IF(VLOOKUP(A40,'BOY to EOY-Reading'!$P$2:$AK$400,22,FALSE)="","",VLOOKUP(A40,'BOY to EOY-Reading'!$P$2:$AK$400,22,FALSE)),"")</f>
        <v/>
      </c>
      <c r="AE40" s="161" t="str" cm="1">
        <f t="array" ref="AE40">_xlfn.IFS(AND(NOT(ISNUMBER(V40)),NOT(ISNUMBER(W40)),NOT(ISNUMBER(X40))),"",OR(AND(V40&lt;&gt;"",V40&gt;=40),AND(W40&lt;&gt;"",W40&gt;=40),AND(X40&lt;&gt;"",X40&gt;=40)),"Y",OR(V40&lt;40,W40&lt;40,X40&lt;40),"N")</f>
        <v/>
      </c>
      <c r="AF40" s="161" t="str" cm="1">
        <f t="array" ref="AF40">_xlfn.IFS(OR(Y40="Yes",Z40="Yes",AA40="Yes"),"Y",OR(Y40="No",Z40="No",AA40="No"),"N",AND(Y40="",Z40="",AA40=""),"")</f>
        <v/>
      </c>
      <c r="AG40" s="161" t="str" cm="1">
        <f t="array" ref="AG40">_xlfn.IFS(AND(NOT(ISNUMBER(AB40)),NOT(ISNUMBER(AC40)),NOT(ISNUMBER(AD40))),"",OR(AND(AB40&lt;&gt;"",AB40&gt;=40),AND(AC40&lt;&gt;"",AC40&gt;=40),AND(AD40&lt;&gt;"",AD40&gt;=40)),"Y",OR(AB40&lt;40,AC40&lt;40,AD40&lt;40),"N")</f>
        <v/>
      </c>
      <c r="AH40" s="162" t="str" cm="1">
        <f t="array" ref="AH40">_xlfn.IFS(OR(AE40="Y",AF40="Y",AG40="Y"),"Y",OR(AE40="N",AF40="N",AG40="N"),"N",OR(AE40="",AF40="",AG40=""),"")</f>
        <v/>
      </c>
    </row>
    <row r="41" spans="1:34" x14ac:dyDescent="0.25">
      <c r="A41" s="157"/>
      <c r="B41" s="158"/>
      <c r="C41" s="158"/>
      <c r="D41" s="158"/>
      <c r="E41" s="158"/>
      <c r="F41" s="158"/>
      <c r="G41" s="158"/>
      <c r="H41" s="158"/>
      <c r="I41" s="161" t="str">
        <f>IFERROR(IF(VLOOKUP(A41,'BOY to MOY-Math'!$P$2:$U$400,6,FALSE)="","",VLOOKUP(A41,'BOY to MOY-Math'!$P$2:$U$400,6,FALSE)),"")</f>
        <v/>
      </c>
      <c r="J41" s="162" t="str">
        <f>IFERROR(IF(VLOOKUP(A41,'BOY to MOY-Math'!$P$2:$AA$400,12,FALSE)="","",VLOOKUP(A41,'BOY to MOY-Math'!$P$2:$AA$400,12,FALSE)),"")</f>
        <v/>
      </c>
      <c r="K41" s="161" t="str">
        <f>IFERROR(IF(VLOOKUP(A41,'BOY to EOY-Math'!$P$2:$AA$400,12,FALSE)="","",VLOOKUP(A41,'BOY to EOY-Math'!$P$2:$AA$400,12,FALSE)),"")</f>
        <v/>
      </c>
      <c r="L41" s="163" t="str">
        <f>IFERROR(IF(VLOOKUP(A41,'BOY to MOY-Math'!$P$2:$AI$400,20,FALSE)="","",VLOOKUP(A41,'BOY to MOY-Math'!$P$2:$AI$400,20,FALSE)),"")</f>
        <v/>
      </c>
      <c r="M41" s="161" t="str">
        <f>IFERROR(IF(VLOOKUP(A41, 'MOY to EOY-Math'!$P$2:$AI$400,20,FALSE)="","",VLOOKUP(A41,'MOY to EOY-Math'!$P$2:$AI$400,20,FALSE)),"")</f>
        <v/>
      </c>
      <c r="N41" s="161" t="str">
        <f>IFERROR(IF(VLOOKUP(A41,'BOY to EOY-Math'!$P$2:$AI$400,20,FALSE)="","",VLOOKUP(A41,'BOY to EOY-Math'!$P$2:$AI$400,20,FALSE)),"")</f>
        <v/>
      </c>
      <c r="O41" s="161" t="str">
        <f>IFERROR(IF(VLOOKUP(A41,'BOY to MOY-Math'!$P$2:$AK$400,22,FALSE)="","",VLOOKUP(A41,'BOY to MOY-Math'!$P$2:$AK$400,22,FALSE)),"")</f>
        <v/>
      </c>
      <c r="P41" s="161" t="str">
        <f>IFERROR(IF(VLOOKUP(A41, 'MOY to EOY-Math'!$P$2:$AK$400,22,FALSE)="","",VLOOKUP(A41,'MOY to EOY-Math'!$P$2:$AK$400,22,FALSE)),"")</f>
        <v/>
      </c>
      <c r="Q41" s="161" t="str">
        <f>IFERROR(IF(VLOOKUP(A41,'BOY to EOY-Math'!$P$2:$AK$400,22,FALSE)="","",VLOOKUP(A41,'BOY to EOY-Math'!$P$2:$AK$400,22,FALSE)),"")</f>
        <v/>
      </c>
      <c r="R41" s="161" t="str" cm="1">
        <f t="array" ref="R41">_xlfn.IFS(AND(NOT(ISNUMBER(I41)),NOT(ISNUMBER(J41)),NOT(ISNUMBER(K41))),"",OR(AND(I41&lt;&gt;"",I41&gt;=40),AND(J41&lt;&gt;"",J41&gt;=40),AND(K41&lt;&gt;"",K41&gt;=40)),"Y",OR(I41&lt;40,J41&lt;40,K41&lt;40),"N")</f>
        <v/>
      </c>
      <c r="S41" s="161" t="str" cm="1">
        <f t="array" ref="S41">_xlfn.IFS(OR(L41="Yes",M41="Yes",N41="Yes"),"Y",OR(L41="No",M41="No",N41="No"),"N",AND(L41="",M41="",N41=""),"")</f>
        <v/>
      </c>
      <c r="T41" s="161" t="str" cm="1">
        <f t="array" ref="T41">_xlfn.IFS(AND(NOT(ISNUMBER(O41)),NOT(ISNUMBER(P41)),NOT(ISNUMBER(Q41))),"",OR(AND(O41&lt;&gt;"",O41&gt;=40),AND(P41&lt;&gt;"",P41&gt;=40),AND(Q41&lt;&gt;"",Q41&gt;=40)),"Y",OR(O41&lt;40,P41&lt;40,Q41&lt;40),"N")</f>
        <v/>
      </c>
      <c r="U41" s="162" t="str" cm="1">
        <f t="array" ref="U41">_xlfn.IFS(OR(R41="Y",S41="Y",T41="Y"),"Y",OR(R41="N",S41="N",T41="N"),"N",OR(R41="",S41="",T41=""),"")</f>
        <v/>
      </c>
      <c r="V41" s="161" t="str">
        <f>IFERROR(IF(VLOOKUP(A41,'BOY to MOY-Reading'!$P$2:$U$400,6,FALSE)="","",VLOOKUP(A41,'BOY to MOY-Reading'!$P$2:$U$400,6,FALSE)),"")</f>
        <v/>
      </c>
      <c r="W41" s="162" t="str">
        <f>IFERROR(IF(VLOOKUP(A41,'BOY to MOY-Reading'!$P$2:$AA$400,12,FALSE)="","",VLOOKUP(A41,'BOY to MOY-Reading'!$P$2:$AA$400,12,FALSE)),"")</f>
        <v/>
      </c>
      <c r="X41" s="161" t="str">
        <f>IFERROR(IF(VLOOKUP(A41,'BOY to EOY-Reading'!$P$2:$AA$400,12,FALSE)="","",VLOOKUP(A41,'BOY to EOY-Reading'!$P$2:$AA$400,12,FALSE)),"")</f>
        <v/>
      </c>
      <c r="Y41" s="163" t="str">
        <f>IFERROR(IF(VLOOKUP(A41,'BOY to MOY-Reading'!$P$2:$AI$400,20,FALSE)="","",VLOOKUP(A41,'BOY to MOY-Reading'!$P$2:$AI$400,20,FALSE)),"")</f>
        <v/>
      </c>
      <c r="Z41" s="161" t="str">
        <f>IFERROR(IF(VLOOKUP(A41, 'MOY to EOY-Reading'!$P$2:$AI$400,20,FALSE)="","",VLOOKUP(A41,'MOY to EOY-Reading'!$P$2:$AI$400,20,FALSE)),"")</f>
        <v/>
      </c>
      <c r="AA41" s="161" t="str">
        <f>IFERROR(IF(VLOOKUP(A41,'BOY to EOY-Reading'!$P$2:$AI$400,20,FALSE)="","",VLOOKUP(A41,'BOY to EOY-Reading'!$P$2:$AI$400,20,FALSE)),"")</f>
        <v/>
      </c>
      <c r="AB41" s="161" t="str">
        <f>IFERROR(IF(VLOOKUP(A41,'BOY to MOY-Reading'!$P$2:$AK$400,22,FALSE)="","",VLOOKUP(A41,'BOY to MOY-Reading'!$P$2:$AK$400,22,FALSE)),"")</f>
        <v/>
      </c>
      <c r="AC41" s="161" t="str">
        <f>IFERROR(IF(VLOOKUP(A41, 'MOY to EOY-Reading'!$P$2:$AK$400,22,FALSE)="","",VLOOKUP(A41,'MOY to EOY-Reading'!$P$2:$AK$400,22,FALSE)),"")</f>
        <v/>
      </c>
      <c r="AD41" s="161" t="str">
        <f>IFERROR(IF(VLOOKUP(A41,'BOY to EOY-Reading'!$P$2:$AK$400,22,FALSE)="","",VLOOKUP(A41,'BOY to EOY-Reading'!$P$2:$AK$400,22,FALSE)),"")</f>
        <v/>
      </c>
      <c r="AE41" s="161" t="str" cm="1">
        <f t="array" ref="AE41">_xlfn.IFS(AND(NOT(ISNUMBER(V41)),NOT(ISNUMBER(W41)),NOT(ISNUMBER(X41))),"",OR(AND(V41&lt;&gt;"",V41&gt;=40),AND(W41&lt;&gt;"",W41&gt;=40),AND(X41&lt;&gt;"",X41&gt;=40)),"Y",OR(V41&lt;40,W41&lt;40,X41&lt;40),"N")</f>
        <v/>
      </c>
      <c r="AF41" s="161" t="str" cm="1">
        <f t="array" ref="AF41">_xlfn.IFS(OR(Y41="Yes",Z41="Yes",AA41="Yes"),"Y",OR(Y41="No",Z41="No",AA41="No"),"N",AND(Y41="",Z41="",AA41=""),"")</f>
        <v/>
      </c>
      <c r="AG41" s="161" t="str" cm="1">
        <f t="array" ref="AG41">_xlfn.IFS(AND(NOT(ISNUMBER(AB41)),NOT(ISNUMBER(AC41)),NOT(ISNUMBER(AD41))),"",OR(AND(AB41&lt;&gt;"",AB41&gt;=40),AND(AC41&lt;&gt;"",AC41&gt;=40),AND(AD41&lt;&gt;"",AD41&gt;=40)),"Y",OR(AB41&lt;40,AC41&lt;40,AD41&lt;40),"N")</f>
        <v/>
      </c>
      <c r="AH41" s="162" t="str" cm="1">
        <f t="array" ref="AH41">_xlfn.IFS(OR(AE41="Y",AF41="Y",AG41="Y"),"Y",OR(AE41="N",AF41="N",AG41="N"),"N",OR(AE41="",AF41="",AG41=""),"")</f>
        <v/>
      </c>
    </row>
    <row r="42" spans="1:34" x14ac:dyDescent="0.25">
      <c r="A42" s="157"/>
      <c r="B42" s="158"/>
      <c r="C42" s="158"/>
      <c r="D42" s="158"/>
      <c r="E42" s="158"/>
      <c r="F42" s="158"/>
      <c r="G42" s="158"/>
      <c r="H42" s="158"/>
      <c r="I42" s="161" t="str">
        <f>IFERROR(IF(VLOOKUP(A42,'BOY to MOY-Math'!$P$2:$U$400,6,FALSE)="","",VLOOKUP(A42,'BOY to MOY-Math'!$P$2:$U$400,6,FALSE)),"")</f>
        <v/>
      </c>
      <c r="J42" s="162" t="str">
        <f>IFERROR(IF(VLOOKUP(A42,'BOY to MOY-Math'!$P$2:$AA$400,12,FALSE)="","",VLOOKUP(A42,'BOY to MOY-Math'!$P$2:$AA$400,12,FALSE)),"")</f>
        <v/>
      </c>
      <c r="K42" s="161" t="str">
        <f>IFERROR(IF(VLOOKUP(A42,'BOY to EOY-Math'!$P$2:$AA$400,12,FALSE)="","",VLOOKUP(A42,'BOY to EOY-Math'!$P$2:$AA$400,12,FALSE)),"")</f>
        <v/>
      </c>
      <c r="L42" s="163" t="str">
        <f>IFERROR(IF(VLOOKUP(A42,'BOY to MOY-Math'!$P$2:$AI$400,20,FALSE)="","",VLOOKUP(A42,'BOY to MOY-Math'!$P$2:$AI$400,20,FALSE)),"")</f>
        <v/>
      </c>
      <c r="M42" s="161" t="str">
        <f>IFERROR(IF(VLOOKUP(A42, 'MOY to EOY-Math'!$P$2:$AI$400,20,FALSE)="","",VLOOKUP(A42,'MOY to EOY-Math'!$P$2:$AI$400,20,FALSE)),"")</f>
        <v/>
      </c>
      <c r="N42" s="161" t="str">
        <f>IFERROR(IF(VLOOKUP(A42,'BOY to EOY-Math'!$P$2:$AI$400,20,FALSE)="","",VLOOKUP(A42,'BOY to EOY-Math'!$P$2:$AI$400,20,FALSE)),"")</f>
        <v/>
      </c>
      <c r="O42" s="161" t="str">
        <f>IFERROR(IF(VLOOKUP(A42,'BOY to MOY-Math'!$P$2:$AK$400,22,FALSE)="","",VLOOKUP(A42,'BOY to MOY-Math'!$P$2:$AK$400,22,FALSE)),"")</f>
        <v/>
      </c>
      <c r="P42" s="161" t="str">
        <f>IFERROR(IF(VLOOKUP(A42, 'MOY to EOY-Math'!$P$2:$AK$400,22,FALSE)="","",VLOOKUP(A42,'MOY to EOY-Math'!$P$2:$AK$400,22,FALSE)),"")</f>
        <v/>
      </c>
      <c r="Q42" s="161" t="str">
        <f>IFERROR(IF(VLOOKUP(A42,'BOY to EOY-Math'!$P$2:$AK$400,22,FALSE)="","",VLOOKUP(A42,'BOY to EOY-Math'!$P$2:$AK$400,22,FALSE)),"")</f>
        <v/>
      </c>
      <c r="R42" s="161" t="str" cm="1">
        <f t="array" ref="R42">_xlfn.IFS(AND(NOT(ISNUMBER(I42)),NOT(ISNUMBER(J42)),NOT(ISNUMBER(K42))),"",OR(AND(I42&lt;&gt;"",I42&gt;=40),AND(J42&lt;&gt;"",J42&gt;=40),AND(K42&lt;&gt;"",K42&gt;=40)),"Y",OR(I42&lt;40,J42&lt;40,K42&lt;40),"N")</f>
        <v/>
      </c>
      <c r="S42" s="161" t="str" cm="1">
        <f t="array" ref="S42">_xlfn.IFS(OR(L42="Yes",M42="Yes",N42="Yes"),"Y",OR(L42="No",M42="No",N42="No"),"N",AND(L42="",M42="",N42=""),"")</f>
        <v/>
      </c>
      <c r="T42" s="161" t="str" cm="1">
        <f t="array" ref="T42">_xlfn.IFS(AND(NOT(ISNUMBER(O42)),NOT(ISNUMBER(P42)),NOT(ISNUMBER(Q42))),"",OR(AND(O42&lt;&gt;"",O42&gt;=40),AND(P42&lt;&gt;"",P42&gt;=40),AND(Q42&lt;&gt;"",Q42&gt;=40)),"Y",OR(O42&lt;40,P42&lt;40,Q42&lt;40),"N")</f>
        <v/>
      </c>
      <c r="U42" s="162" t="str" cm="1">
        <f t="array" ref="U42">_xlfn.IFS(OR(R42="Y",S42="Y",T42="Y"),"Y",OR(R42="N",S42="N",T42="N"),"N",OR(R42="",S42="",T42=""),"")</f>
        <v/>
      </c>
      <c r="V42" s="161" t="str">
        <f>IFERROR(IF(VLOOKUP(A42,'BOY to MOY-Reading'!$P$2:$U$400,6,FALSE)="","",VLOOKUP(A42,'BOY to MOY-Reading'!$P$2:$U$400,6,FALSE)),"")</f>
        <v/>
      </c>
      <c r="W42" s="162" t="str">
        <f>IFERROR(IF(VLOOKUP(A42,'BOY to MOY-Reading'!$P$2:$AA$400,12,FALSE)="","",VLOOKUP(A42,'BOY to MOY-Reading'!$P$2:$AA$400,12,FALSE)),"")</f>
        <v/>
      </c>
      <c r="X42" s="161" t="str">
        <f>IFERROR(IF(VLOOKUP(A42,'BOY to EOY-Reading'!$P$2:$AA$400,12,FALSE)="","",VLOOKUP(A42,'BOY to EOY-Reading'!$P$2:$AA$400,12,FALSE)),"")</f>
        <v/>
      </c>
      <c r="Y42" s="163" t="str">
        <f>IFERROR(IF(VLOOKUP(A42,'BOY to MOY-Reading'!$P$2:$AI$400,20,FALSE)="","",VLOOKUP(A42,'BOY to MOY-Reading'!$P$2:$AI$400,20,FALSE)),"")</f>
        <v/>
      </c>
      <c r="Z42" s="161" t="str">
        <f>IFERROR(IF(VLOOKUP(A42, 'MOY to EOY-Reading'!$P$2:$AI$400,20,FALSE)="","",VLOOKUP(A42,'MOY to EOY-Reading'!$P$2:$AI$400,20,FALSE)),"")</f>
        <v/>
      </c>
      <c r="AA42" s="161" t="str">
        <f>IFERROR(IF(VLOOKUP(A42,'BOY to EOY-Reading'!$P$2:$AI$400,20,FALSE)="","",VLOOKUP(A42,'BOY to EOY-Reading'!$P$2:$AI$400,20,FALSE)),"")</f>
        <v/>
      </c>
      <c r="AB42" s="161" t="str">
        <f>IFERROR(IF(VLOOKUP(A42,'BOY to MOY-Reading'!$P$2:$AK$400,22,FALSE)="","",VLOOKUP(A42,'BOY to MOY-Reading'!$P$2:$AK$400,22,FALSE)),"")</f>
        <v/>
      </c>
      <c r="AC42" s="161" t="str">
        <f>IFERROR(IF(VLOOKUP(A42, 'MOY to EOY-Reading'!$P$2:$AK$400,22,FALSE)="","",VLOOKUP(A42,'MOY to EOY-Reading'!$P$2:$AK$400,22,FALSE)),"")</f>
        <v/>
      </c>
      <c r="AD42" s="161" t="str">
        <f>IFERROR(IF(VLOOKUP(A42,'BOY to EOY-Reading'!$P$2:$AK$400,22,FALSE)="","",VLOOKUP(A42,'BOY to EOY-Reading'!$P$2:$AK$400,22,FALSE)),"")</f>
        <v/>
      </c>
      <c r="AE42" s="161" t="str" cm="1">
        <f t="array" ref="AE42">_xlfn.IFS(AND(NOT(ISNUMBER(V42)),NOT(ISNUMBER(W42)),NOT(ISNUMBER(X42))),"",OR(AND(V42&lt;&gt;"",V42&gt;=40),AND(W42&lt;&gt;"",W42&gt;=40),AND(X42&lt;&gt;"",X42&gt;=40)),"Y",OR(V42&lt;40,W42&lt;40,X42&lt;40),"N")</f>
        <v/>
      </c>
      <c r="AF42" s="161" t="str" cm="1">
        <f t="array" ref="AF42">_xlfn.IFS(OR(Y42="Yes",Z42="Yes",AA42="Yes"),"Y",OR(Y42="No",Z42="No",AA42="No"),"N",AND(Y42="",Z42="",AA42=""),"")</f>
        <v/>
      </c>
      <c r="AG42" s="161" t="str" cm="1">
        <f t="array" ref="AG42">_xlfn.IFS(AND(NOT(ISNUMBER(AB42)),NOT(ISNUMBER(AC42)),NOT(ISNUMBER(AD42))),"",OR(AND(AB42&lt;&gt;"",AB42&gt;=40),AND(AC42&lt;&gt;"",AC42&gt;=40),AND(AD42&lt;&gt;"",AD42&gt;=40)),"Y",OR(AB42&lt;40,AC42&lt;40,AD42&lt;40),"N")</f>
        <v/>
      </c>
      <c r="AH42" s="162" t="str" cm="1">
        <f t="array" ref="AH42">_xlfn.IFS(OR(AE42="Y",AF42="Y",AG42="Y"),"Y",OR(AE42="N",AF42="N",AG42="N"),"N",OR(AE42="",AF42="",AG42=""),"")</f>
        <v/>
      </c>
    </row>
    <row r="43" spans="1:34" x14ac:dyDescent="0.25">
      <c r="A43" s="157"/>
      <c r="B43" s="158"/>
      <c r="C43" s="158"/>
      <c r="D43" s="158"/>
      <c r="E43" s="158"/>
      <c r="F43" s="158"/>
      <c r="G43" s="158"/>
      <c r="H43" s="158"/>
      <c r="I43" s="161" t="str">
        <f>IFERROR(IF(VLOOKUP(A43,'BOY to MOY-Math'!$P$2:$U$400,6,FALSE)="","",VLOOKUP(A43,'BOY to MOY-Math'!$P$2:$U$400,6,FALSE)),"")</f>
        <v/>
      </c>
      <c r="J43" s="162" t="str">
        <f>IFERROR(IF(VLOOKUP(A43,'BOY to MOY-Math'!$P$2:$AA$400,12,FALSE)="","",VLOOKUP(A43,'BOY to MOY-Math'!$P$2:$AA$400,12,FALSE)),"")</f>
        <v/>
      </c>
      <c r="K43" s="161" t="str">
        <f>IFERROR(IF(VLOOKUP(A43,'BOY to EOY-Math'!$P$2:$AA$400,12,FALSE)="","",VLOOKUP(A43,'BOY to EOY-Math'!$P$2:$AA$400,12,FALSE)),"")</f>
        <v/>
      </c>
      <c r="L43" s="163" t="str">
        <f>IFERROR(IF(VLOOKUP(A43,'BOY to MOY-Math'!$P$2:$AI$400,20,FALSE)="","",VLOOKUP(A43,'BOY to MOY-Math'!$P$2:$AI$400,20,FALSE)),"")</f>
        <v/>
      </c>
      <c r="M43" s="161" t="str">
        <f>IFERROR(IF(VLOOKUP(A43, 'MOY to EOY-Math'!$P$2:$AI$400,20,FALSE)="","",VLOOKUP(A43,'MOY to EOY-Math'!$P$2:$AI$400,20,FALSE)),"")</f>
        <v/>
      </c>
      <c r="N43" s="161" t="str">
        <f>IFERROR(IF(VLOOKUP(A43,'BOY to EOY-Math'!$P$2:$AI$400,20,FALSE)="","",VLOOKUP(A43,'BOY to EOY-Math'!$P$2:$AI$400,20,FALSE)),"")</f>
        <v/>
      </c>
      <c r="O43" s="161" t="str">
        <f>IFERROR(IF(VLOOKUP(A43,'BOY to MOY-Math'!$P$2:$AK$400,22,FALSE)="","",VLOOKUP(A43,'BOY to MOY-Math'!$P$2:$AK$400,22,FALSE)),"")</f>
        <v/>
      </c>
      <c r="P43" s="161" t="str">
        <f>IFERROR(IF(VLOOKUP(A43, 'MOY to EOY-Math'!$P$2:$AK$400,22,FALSE)="","",VLOOKUP(A43,'MOY to EOY-Math'!$P$2:$AK$400,22,FALSE)),"")</f>
        <v/>
      </c>
      <c r="Q43" s="161" t="str">
        <f>IFERROR(IF(VLOOKUP(A43,'BOY to EOY-Math'!$P$2:$AK$400,22,FALSE)="","",VLOOKUP(A43,'BOY to EOY-Math'!$P$2:$AK$400,22,FALSE)),"")</f>
        <v/>
      </c>
      <c r="R43" s="161" t="str" cm="1">
        <f t="array" ref="R43">_xlfn.IFS(AND(NOT(ISNUMBER(I43)),NOT(ISNUMBER(J43)),NOT(ISNUMBER(K43))),"",OR(AND(I43&lt;&gt;"",I43&gt;=40),AND(J43&lt;&gt;"",J43&gt;=40),AND(K43&lt;&gt;"",K43&gt;=40)),"Y",OR(I43&lt;40,J43&lt;40,K43&lt;40),"N")</f>
        <v/>
      </c>
      <c r="S43" s="161" t="str" cm="1">
        <f t="array" ref="S43">_xlfn.IFS(OR(L43="Yes",M43="Yes",N43="Yes"),"Y",OR(L43="No",M43="No",N43="No"),"N",AND(L43="",M43="",N43=""),"")</f>
        <v/>
      </c>
      <c r="T43" s="161" t="str" cm="1">
        <f t="array" ref="T43">_xlfn.IFS(AND(NOT(ISNUMBER(O43)),NOT(ISNUMBER(P43)),NOT(ISNUMBER(Q43))),"",OR(AND(O43&lt;&gt;"",O43&gt;=40),AND(P43&lt;&gt;"",P43&gt;=40),AND(Q43&lt;&gt;"",Q43&gt;=40)),"Y",OR(O43&lt;40,P43&lt;40,Q43&lt;40),"N")</f>
        <v/>
      </c>
      <c r="U43" s="162" t="str" cm="1">
        <f t="array" ref="U43">_xlfn.IFS(OR(R43="Y",S43="Y",T43="Y"),"Y",OR(R43="N",S43="N",T43="N"),"N",OR(R43="",S43="",T43=""),"")</f>
        <v/>
      </c>
      <c r="V43" s="161" t="str">
        <f>IFERROR(IF(VLOOKUP(A43,'BOY to MOY-Reading'!$P$2:$U$400,6,FALSE)="","",VLOOKUP(A43,'BOY to MOY-Reading'!$P$2:$U$400,6,FALSE)),"")</f>
        <v/>
      </c>
      <c r="W43" s="162" t="str">
        <f>IFERROR(IF(VLOOKUP(A43,'BOY to MOY-Reading'!$P$2:$AA$400,12,FALSE)="","",VLOOKUP(A43,'BOY to MOY-Reading'!$P$2:$AA$400,12,FALSE)),"")</f>
        <v/>
      </c>
      <c r="X43" s="161" t="str">
        <f>IFERROR(IF(VLOOKUP(A43,'BOY to EOY-Reading'!$P$2:$AA$400,12,FALSE)="","",VLOOKUP(A43,'BOY to EOY-Reading'!$P$2:$AA$400,12,FALSE)),"")</f>
        <v/>
      </c>
      <c r="Y43" s="163" t="str">
        <f>IFERROR(IF(VLOOKUP(A43,'BOY to MOY-Reading'!$P$2:$AI$400,20,FALSE)="","",VLOOKUP(A43,'BOY to MOY-Reading'!$P$2:$AI$400,20,FALSE)),"")</f>
        <v/>
      </c>
      <c r="Z43" s="161" t="str">
        <f>IFERROR(IF(VLOOKUP(A43, 'MOY to EOY-Reading'!$P$2:$AI$400,20,FALSE)="","",VLOOKUP(A43,'MOY to EOY-Reading'!$P$2:$AI$400,20,FALSE)),"")</f>
        <v/>
      </c>
      <c r="AA43" s="161" t="str">
        <f>IFERROR(IF(VLOOKUP(A43,'BOY to EOY-Reading'!$P$2:$AI$400,20,FALSE)="","",VLOOKUP(A43,'BOY to EOY-Reading'!$P$2:$AI$400,20,FALSE)),"")</f>
        <v/>
      </c>
      <c r="AB43" s="161" t="str">
        <f>IFERROR(IF(VLOOKUP(A43,'BOY to MOY-Reading'!$P$2:$AK$400,22,FALSE)="","",VLOOKUP(A43,'BOY to MOY-Reading'!$P$2:$AK$400,22,FALSE)),"")</f>
        <v/>
      </c>
      <c r="AC43" s="161" t="str">
        <f>IFERROR(IF(VLOOKUP(A43, 'MOY to EOY-Reading'!$P$2:$AK$400,22,FALSE)="","",VLOOKUP(A43,'MOY to EOY-Reading'!$P$2:$AK$400,22,FALSE)),"")</f>
        <v/>
      </c>
      <c r="AD43" s="161" t="str">
        <f>IFERROR(IF(VLOOKUP(A43,'BOY to EOY-Reading'!$P$2:$AK$400,22,FALSE)="","",VLOOKUP(A43,'BOY to EOY-Reading'!$P$2:$AK$400,22,FALSE)),"")</f>
        <v/>
      </c>
      <c r="AE43" s="161" t="str" cm="1">
        <f t="array" ref="AE43">_xlfn.IFS(AND(NOT(ISNUMBER(V43)),NOT(ISNUMBER(W43)),NOT(ISNUMBER(X43))),"",OR(AND(V43&lt;&gt;"",V43&gt;=40),AND(W43&lt;&gt;"",W43&gt;=40),AND(X43&lt;&gt;"",X43&gt;=40)),"Y",OR(V43&lt;40,W43&lt;40,X43&lt;40),"N")</f>
        <v/>
      </c>
      <c r="AF43" s="161" t="str" cm="1">
        <f t="array" ref="AF43">_xlfn.IFS(OR(Y43="Yes",Z43="Yes",AA43="Yes"),"Y",OR(Y43="No",Z43="No",AA43="No"),"N",AND(Y43="",Z43="",AA43=""),"")</f>
        <v/>
      </c>
      <c r="AG43" s="161" t="str" cm="1">
        <f t="array" ref="AG43">_xlfn.IFS(AND(NOT(ISNUMBER(AB43)),NOT(ISNUMBER(AC43)),NOT(ISNUMBER(AD43))),"",OR(AND(AB43&lt;&gt;"",AB43&gt;=40),AND(AC43&lt;&gt;"",AC43&gt;=40),AND(AD43&lt;&gt;"",AD43&gt;=40)),"Y",OR(AB43&lt;40,AC43&lt;40,AD43&lt;40),"N")</f>
        <v/>
      </c>
      <c r="AH43" s="162" t="str" cm="1">
        <f t="array" ref="AH43">_xlfn.IFS(OR(AE43="Y",AF43="Y",AG43="Y"),"Y",OR(AE43="N",AF43="N",AG43="N"),"N",OR(AE43="",AF43="",AG43=""),"")</f>
        <v/>
      </c>
    </row>
    <row r="44" spans="1:34" x14ac:dyDescent="0.25">
      <c r="A44" s="157"/>
      <c r="B44" s="158"/>
      <c r="C44" s="158"/>
      <c r="D44" s="158"/>
      <c r="E44" s="158"/>
      <c r="F44" s="158"/>
      <c r="G44" s="158"/>
      <c r="H44" s="158"/>
      <c r="I44" s="161" t="str">
        <f>IFERROR(IF(VLOOKUP(A44,'BOY to MOY-Math'!$P$2:$U$400,6,FALSE)="","",VLOOKUP(A44,'BOY to MOY-Math'!$P$2:$U$400,6,FALSE)),"")</f>
        <v/>
      </c>
      <c r="J44" s="162" t="str">
        <f>IFERROR(IF(VLOOKUP(A44,'BOY to MOY-Math'!$P$2:$AA$400,12,FALSE)="","",VLOOKUP(A44,'BOY to MOY-Math'!$P$2:$AA$400,12,FALSE)),"")</f>
        <v/>
      </c>
      <c r="K44" s="161" t="str">
        <f>IFERROR(IF(VLOOKUP(A44,'BOY to EOY-Math'!$P$2:$AA$400,12,FALSE)="","",VLOOKUP(A44,'BOY to EOY-Math'!$P$2:$AA$400,12,FALSE)),"")</f>
        <v/>
      </c>
      <c r="L44" s="163" t="str">
        <f>IFERROR(IF(VLOOKUP(A44,'BOY to MOY-Math'!$P$2:$AI$400,20,FALSE)="","",VLOOKUP(A44,'BOY to MOY-Math'!$P$2:$AI$400,20,FALSE)),"")</f>
        <v/>
      </c>
      <c r="M44" s="161" t="str">
        <f>IFERROR(IF(VLOOKUP(A44, 'MOY to EOY-Math'!$P$2:$AI$400,20,FALSE)="","",VLOOKUP(A44,'MOY to EOY-Math'!$P$2:$AI$400,20,FALSE)),"")</f>
        <v/>
      </c>
      <c r="N44" s="161" t="str">
        <f>IFERROR(IF(VLOOKUP(A44,'BOY to EOY-Math'!$P$2:$AI$400,20,FALSE)="","",VLOOKUP(A44,'BOY to EOY-Math'!$P$2:$AI$400,20,FALSE)),"")</f>
        <v/>
      </c>
      <c r="O44" s="161" t="str">
        <f>IFERROR(IF(VLOOKUP(A44,'BOY to MOY-Math'!$P$2:$AK$400,22,FALSE)="","",VLOOKUP(A44,'BOY to MOY-Math'!$P$2:$AK$400,22,FALSE)),"")</f>
        <v/>
      </c>
      <c r="P44" s="161" t="str">
        <f>IFERROR(IF(VLOOKUP(A44, 'MOY to EOY-Math'!$P$2:$AK$400,22,FALSE)="","",VLOOKUP(A44,'MOY to EOY-Math'!$P$2:$AK$400,22,FALSE)),"")</f>
        <v/>
      </c>
      <c r="Q44" s="161" t="str">
        <f>IFERROR(IF(VLOOKUP(A44,'BOY to EOY-Math'!$P$2:$AK$400,22,FALSE)="","",VLOOKUP(A44,'BOY to EOY-Math'!$P$2:$AK$400,22,FALSE)),"")</f>
        <v/>
      </c>
      <c r="R44" s="161" t="str" cm="1">
        <f t="array" ref="R44">_xlfn.IFS(AND(NOT(ISNUMBER(I44)),NOT(ISNUMBER(J44)),NOT(ISNUMBER(K44))),"",OR(AND(I44&lt;&gt;"",I44&gt;=40),AND(J44&lt;&gt;"",J44&gt;=40),AND(K44&lt;&gt;"",K44&gt;=40)),"Y",OR(I44&lt;40,J44&lt;40,K44&lt;40),"N")</f>
        <v/>
      </c>
      <c r="S44" s="161" t="str" cm="1">
        <f t="array" ref="S44">_xlfn.IFS(OR(L44="Yes",M44="Yes",N44="Yes"),"Y",OR(L44="No",M44="No",N44="No"),"N",AND(L44="",M44="",N44=""),"")</f>
        <v/>
      </c>
      <c r="T44" s="161" t="str" cm="1">
        <f t="array" ref="T44">_xlfn.IFS(AND(NOT(ISNUMBER(O44)),NOT(ISNUMBER(P44)),NOT(ISNUMBER(Q44))),"",OR(AND(O44&lt;&gt;"",O44&gt;=40),AND(P44&lt;&gt;"",P44&gt;=40),AND(Q44&lt;&gt;"",Q44&gt;=40)),"Y",OR(O44&lt;40,P44&lt;40,Q44&lt;40),"N")</f>
        <v/>
      </c>
      <c r="U44" s="162" t="str" cm="1">
        <f t="array" ref="U44">_xlfn.IFS(OR(R44="Y",S44="Y",T44="Y"),"Y",OR(R44="N",S44="N",T44="N"),"N",OR(R44="",S44="",T44=""),"")</f>
        <v/>
      </c>
      <c r="V44" s="161" t="str">
        <f>IFERROR(IF(VLOOKUP(A44,'BOY to MOY-Reading'!$P$2:$U$400,6,FALSE)="","",VLOOKUP(A44,'BOY to MOY-Reading'!$P$2:$U$400,6,FALSE)),"")</f>
        <v/>
      </c>
      <c r="W44" s="162" t="str">
        <f>IFERROR(IF(VLOOKUP(A44,'BOY to MOY-Reading'!$P$2:$AA$400,12,FALSE)="","",VLOOKUP(A44,'BOY to MOY-Reading'!$P$2:$AA$400,12,FALSE)),"")</f>
        <v/>
      </c>
      <c r="X44" s="161" t="str">
        <f>IFERROR(IF(VLOOKUP(A44,'BOY to EOY-Reading'!$P$2:$AA$400,12,FALSE)="","",VLOOKUP(A44,'BOY to EOY-Reading'!$P$2:$AA$400,12,FALSE)),"")</f>
        <v/>
      </c>
      <c r="Y44" s="163" t="str">
        <f>IFERROR(IF(VLOOKUP(A44,'BOY to MOY-Reading'!$P$2:$AI$400,20,FALSE)="","",VLOOKUP(A44,'BOY to MOY-Reading'!$P$2:$AI$400,20,FALSE)),"")</f>
        <v/>
      </c>
      <c r="Z44" s="161" t="str">
        <f>IFERROR(IF(VLOOKUP(A44, 'MOY to EOY-Reading'!$P$2:$AI$400,20,FALSE)="","",VLOOKUP(A44,'MOY to EOY-Reading'!$P$2:$AI$400,20,FALSE)),"")</f>
        <v/>
      </c>
      <c r="AA44" s="161" t="str">
        <f>IFERROR(IF(VLOOKUP(A44,'BOY to EOY-Reading'!$P$2:$AI$400,20,FALSE)="","",VLOOKUP(A44,'BOY to EOY-Reading'!$P$2:$AI$400,20,FALSE)),"")</f>
        <v/>
      </c>
      <c r="AB44" s="161" t="str">
        <f>IFERROR(IF(VLOOKUP(A44,'BOY to MOY-Reading'!$P$2:$AK$400,22,FALSE)="","",VLOOKUP(A44,'BOY to MOY-Reading'!$P$2:$AK$400,22,FALSE)),"")</f>
        <v/>
      </c>
      <c r="AC44" s="161" t="str">
        <f>IFERROR(IF(VLOOKUP(A44, 'MOY to EOY-Reading'!$P$2:$AK$400,22,FALSE)="","",VLOOKUP(A44,'MOY to EOY-Reading'!$P$2:$AK$400,22,FALSE)),"")</f>
        <v/>
      </c>
      <c r="AD44" s="161" t="str">
        <f>IFERROR(IF(VLOOKUP(A44,'BOY to EOY-Reading'!$P$2:$AK$400,22,FALSE)="","",VLOOKUP(A44,'BOY to EOY-Reading'!$P$2:$AK$400,22,FALSE)),"")</f>
        <v/>
      </c>
      <c r="AE44" s="161" t="str" cm="1">
        <f t="array" ref="AE44">_xlfn.IFS(AND(NOT(ISNUMBER(V44)),NOT(ISNUMBER(W44)),NOT(ISNUMBER(X44))),"",OR(AND(V44&lt;&gt;"",V44&gt;=40),AND(W44&lt;&gt;"",W44&gt;=40),AND(X44&lt;&gt;"",X44&gt;=40)),"Y",OR(V44&lt;40,W44&lt;40,X44&lt;40),"N")</f>
        <v/>
      </c>
      <c r="AF44" s="161" t="str" cm="1">
        <f t="array" ref="AF44">_xlfn.IFS(OR(Y44="Yes",Z44="Yes",AA44="Yes"),"Y",OR(Y44="No",Z44="No",AA44="No"),"N",AND(Y44="",Z44="",AA44=""),"")</f>
        <v/>
      </c>
      <c r="AG44" s="161" t="str" cm="1">
        <f t="array" ref="AG44">_xlfn.IFS(AND(NOT(ISNUMBER(AB44)),NOT(ISNUMBER(AC44)),NOT(ISNUMBER(AD44))),"",OR(AND(AB44&lt;&gt;"",AB44&gt;=40),AND(AC44&lt;&gt;"",AC44&gt;=40),AND(AD44&lt;&gt;"",AD44&gt;=40)),"Y",OR(AB44&lt;40,AC44&lt;40,AD44&lt;40),"N")</f>
        <v/>
      </c>
      <c r="AH44" s="162" t="str" cm="1">
        <f t="array" ref="AH44">_xlfn.IFS(OR(AE44="Y",AF44="Y",AG44="Y"),"Y",OR(AE44="N",AF44="N",AG44="N"),"N",OR(AE44="",AF44="",AG44=""),"")</f>
        <v/>
      </c>
    </row>
    <row r="45" spans="1:34" x14ac:dyDescent="0.25">
      <c r="A45" s="157"/>
      <c r="B45" s="158"/>
      <c r="C45" s="158"/>
      <c r="D45" s="158"/>
      <c r="E45" s="158"/>
      <c r="F45" s="158"/>
      <c r="G45" s="158"/>
      <c r="H45" s="158"/>
      <c r="I45" s="161" t="str">
        <f>IFERROR(IF(VLOOKUP(A45,'BOY to MOY-Math'!$P$2:$U$400,6,FALSE)="","",VLOOKUP(A45,'BOY to MOY-Math'!$P$2:$U$400,6,FALSE)),"")</f>
        <v/>
      </c>
      <c r="J45" s="162" t="str">
        <f>IFERROR(IF(VLOOKUP(A45,'BOY to MOY-Math'!$P$2:$AA$400,12,FALSE)="","",VLOOKUP(A45,'BOY to MOY-Math'!$P$2:$AA$400,12,FALSE)),"")</f>
        <v/>
      </c>
      <c r="K45" s="161" t="str">
        <f>IFERROR(IF(VLOOKUP(A45,'BOY to EOY-Math'!$P$2:$AA$400,12,FALSE)="","",VLOOKUP(A45,'BOY to EOY-Math'!$P$2:$AA$400,12,FALSE)),"")</f>
        <v/>
      </c>
      <c r="L45" s="163" t="str">
        <f>IFERROR(IF(VLOOKUP(A45,'BOY to MOY-Math'!$P$2:$AI$400,20,FALSE)="","",VLOOKUP(A45,'BOY to MOY-Math'!$P$2:$AI$400,20,FALSE)),"")</f>
        <v/>
      </c>
      <c r="M45" s="161" t="str">
        <f>IFERROR(IF(VLOOKUP(A45, 'MOY to EOY-Math'!$P$2:$AI$400,20,FALSE)="","",VLOOKUP(A45,'MOY to EOY-Math'!$P$2:$AI$400,20,FALSE)),"")</f>
        <v/>
      </c>
      <c r="N45" s="161" t="str">
        <f>IFERROR(IF(VLOOKUP(A45,'BOY to EOY-Math'!$P$2:$AI$400,20,FALSE)="","",VLOOKUP(A45,'BOY to EOY-Math'!$P$2:$AI$400,20,FALSE)),"")</f>
        <v/>
      </c>
      <c r="O45" s="161" t="str">
        <f>IFERROR(IF(VLOOKUP(A45,'BOY to MOY-Math'!$P$2:$AK$400,22,FALSE)="","",VLOOKUP(A45,'BOY to MOY-Math'!$P$2:$AK$400,22,FALSE)),"")</f>
        <v/>
      </c>
      <c r="P45" s="161" t="str">
        <f>IFERROR(IF(VLOOKUP(A45, 'MOY to EOY-Math'!$P$2:$AK$400,22,FALSE)="","",VLOOKUP(A45,'MOY to EOY-Math'!$P$2:$AK$400,22,FALSE)),"")</f>
        <v/>
      </c>
      <c r="Q45" s="161" t="str">
        <f>IFERROR(IF(VLOOKUP(A45,'BOY to EOY-Math'!$P$2:$AK$400,22,FALSE)="","",VLOOKUP(A45,'BOY to EOY-Math'!$P$2:$AK$400,22,FALSE)),"")</f>
        <v/>
      </c>
      <c r="R45" s="161" t="str" cm="1">
        <f t="array" ref="R45">_xlfn.IFS(AND(NOT(ISNUMBER(I45)),NOT(ISNUMBER(J45)),NOT(ISNUMBER(K45))),"",OR(AND(I45&lt;&gt;"",I45&gt;=40),AND(J45&lt;&gt;"",J45&gt;=40),AND(K45&lt;&gt;"",K45&gt;=40)),"Y",OR(I45&lt;40,J45&lt;40,K45&lt;40),"N")</f>
        <v/>
      </c>
      <c r="S45" s="161" t="str" cm="1">
        <f t="array" ref="S45">_xlfn.IFS(OR(L45="Yes",M45="Yes",N45="Yes"),"Y",OR(L45="No",M45="No",N45="No"),"N",AND(L45="",M45="",N45=""),"")</f>
        <v/>
      </c>
      <c r="T45" s="161" t="str" cm="1">
        <f t="array" ref="T45">_xlfn.IFS(AND(NOT(ISNUMBER(O45)),NOT(ISNUMBER(P45)),NOT(ISNUMBER(Q45))),"",OR(AND(O45&lt;&gt;"",O45&gt;=40),AND(P45&lt;&gt;"",P45&gt;=40),AND(Q45&lt;&gt;"",Q45&gt;=40)),"Y",OR(O45&lt;40,P45&lt;40,Q45&lt;40),"N")</f>
        <v/>
      </c>
      <c r="U45" s="162" t="str" cm="1">
        <f t="array" ref="U45">_xlfn.IFS(OR(R45="Y",S45="Y",T45="Y"),"Y",OR(R45="N",S45="N",T45="N"),"N",OR(R45="",S45="",T45=""),"")</f>
        <v/>
      </c>
      <c r="V45" s="161" t="str">
        <f>IFERROR(IF(VLOOKUP(A45,'BOY to MOY-Reading'!$P$2:$U$400,6,FALSE)="","",VLOOKUP(A45,'BOY to MOY-Reading'!$P$2:$U$400,6,FALSE)),"")</f>
        <v/>
      </c>
      <c r="W45" s="162" t="str">
        <f>IFERROR(IF(VLOOKUP(A45,'BOY to MOY-Reading'!$P$2:$AA$400,12,FALSE)="","",VLOOKUP(A45,'BOY to MOY-Reading'!$P$2:$AA$400,12,FALSE)),"")</f>
        <v/>
      </c>
      <c r="X45" s="161" t="str">
        <f>IFERROR(IF(VLOOKUP(A45,'BOY to EOY-Reading'!$P$2:$AA$400,12,FALSE)="","",VLOOKUP(A45,'BOY to EOY-Reading'!$P$2:$AA$400,12,FALSE)),"")</f>
        <v/>
      </c>
      <c r="Y45" s="163" t="str">
        <f>IFERROR(IF(VLOOKUP(A45,'BOY to MOY-Reading'!$P$2:$AI$400,20,FALSE)="","",VLOOKUP(A45,'BOY to MOY-Reading'!$P$2:$AI$400,20,FALSE)),"")</f>
        <v/>
      </c>
      <c r="Z45" s="161" t="str">
        <f>IFERROR(IF(VLOOKUP(A45, 'MOY to EOY-Reading'!$P$2:$AI$400,20,FALSE)="","",VLOOKUP(A45,'MOY to EOY-Reading'!$P$2:$AI$400,20,FALSE)),"")</f>
        <v/>
      </c>
      <c r="AA45" s="161" t="str">
        <f>IFERROR(IF(VLOOKUP(A45,'BOY to EOY-Reading'!$P$2:$AI$400,20,FALSE)="","",VLOOKUP(A45,'BOY to EOY-Reading'!$P$2:$AI$400,20,FALSE)),"")</f>
        <v/>
      </c>
      <c r="AB45" s="161" t="str">
        <f>IFERROR(IF(VLOOKUP(A45,'BOY to MOY-Reading'!$P$2:$AK$400,22,FALSE)="","",VLOOKUP(A45,'BOY to MOY-Reading'!$P$2:$AK$400,22,FALSE)),"")</f>
        <v/>
      </c>
      <c r="AC45" s="161" t="str">
        <f>IFERROR(IF(VLOOKUP(A45, 'MOY to EOY-Reading'!$P$2:$AK$400,22,FALSE)="","",VLOOKUP(A45,'MOY to EOY-Reading'!$P$2:$AK$400,22,FALSE)),"")</f>
        <v/>
      </c>
      <c r="AD45" s="161" t="str">
        <f>IFERROR(IF(VLOOKUP(A45,'BOY to EOY-Reading'!$P$2:$AK$400,22,FALSE)="","",VLOOKUP(A45,'BOY to EOY-Reading'!$P$2:$AK$400,22,FALSE)),"")</f>
        <v/>
      </c>
      <c r="AE45" s="161" t="str" cm="1">
        <f t="array" ref="AE45">_xlfn.IFS(AND(NOT(ISNUMBER(V45)),NOT(ISNUMBER(W45)),NOT(ISNUMBER(X45))),"",OR(AND(V45&lt;&gt;"",V45&gt;=40),AND(W45&lt;&gt;"",W45&gt;=40),AND(X45&lt;&gt;"",X45&gt;=40)),"Y",OR(V45&lt;40,W45&lt;40,X45&lt;40),"N")</f>
        <v/>
      </c>
      <c r="AF45" s="161" t="str" cm="1">
        <f t="array" ref="AF45">_xlfn.IFS(OR(Y45="Yes",Z45="Yes",AA45="Yes"),"Y",OR(Y45="No",Z45="No",AA45="No"),"N",AND(Y45="",Z45="",AA45=""),"")</f>
        <v/>
      </c>
      <c r="AG45" s="161" t="str" cm="1">
        <f t="array" ref="AG45">_xlfn.IFS(AND(NOT(ISNUMBER(AB45)),NOT(ISNUMBER(AC45)),NOT(ISNUMBER(AD45))),"",OR(AND(AB45&lt;&gt;"",AB45&gt;=40),AND(AC45&lt;&gt;"",AC45&gt;=40),AND(AD45&lt;&gt;"",AD45&gt;=40)),"Y",OR(AB45&lt;40,AC45&lt;40,AD45&lt;40),"N")</f>
        <v/>
      </c>
      <c r="AH45" s="162" t="str" cm="1">
        <f t="array" ref="AH45">_xlfn.IFS(OR(AE45="Y",AF45="Y",AG45="Y"),"Y",OR(AE45="N",AF45="N",AG45="N"),"N",OR(AE45="",AF45="",AG45=""),"")</f>
        <v/>
      </c>
    </row>
    <row r="46" spans="1:34" x14ac:dyDescent="0.25">
      <c r="A46" s="157"/>
      <c r="B46" s="158"/>
      <c r="C46" s="158"/>
      <c r="D46" s="158"/>
      <c r="E46" s="158"/>
      <c r="F46" s="158"/>
      <c r="G46" s="158"/>
      <c r="H46" s="158"/>
      <c r="I46" s="161" t="str">
        <f>IFERROR(IF(VLOOKUP(A46,'BOY to MOY-Math'!$P$2:$U$400,6,FALSE)="","",VLOOKUP(A46,'BOY to MOY-Math'!$P$2:$U$400,6,FALSE)),"")</f>
        <v/>
      </c>
      <c r="J46" s="162" t="str">
        <f>IFERROR(IF(VLOOKUP(A46,'BOY to MOY-Math'!$P$2:$AA$400,12,FALSE)="","",VLOOKUP(A46,'BOY to MOY-Math'!$P$2:$AA$400,12,FALSE)),"")</f>
        <v/>
      </c>
      <c r="K46" s="161" t="str">
        <f>IFERROR(IF(VLOOKUP(A46,'BOY to EOY-Math'!$P$2:$AA$400,12,FALSE)="","",VLOOKUP(A46,'BOY to EOY-Math'!$P$2:$AA$400,12,FALSE)),"")</f>
        <v/>
      </c>
      <c r="L46" s="163" t="str">
        <f>IFERROR(IF(VLOOKUP(A46,'BOY to MOY-Math'!$P$2:$AI$400,20,FALSE)="","",VLOOKUP(A46,'BOY to MOY-Math'!$P$2:$AI$400,20,FALSE)),"")</f>
        <v/>
      </c>
      <c r="M46" s="161" t="str">
        <f>IFERROR(IF(VLOOKUP(A46, 'MOY to EOY-Math'!$P$2:$AI$400,20,FALSE)="","",VLOOKUP(A46,'MOY to EOY-Math'!$P$2:$AI$400,20,FALSE)),"")</f>
        <v/>
      </c>
      <c r="N46" s="161" t="str">
        <f>IFERROR(IF(VLOOKUP(A46,'BOY to EOY-Math'!$P$2:$AI$400,20,FALSE)="","",VLOOKUP(A46,'BOY to EOY-Math'!$P$2:$AI$400,20,FALSE)),"")</f>
        <v/>
      </c>
      <c r="O46" s="161" t="str">
        <f>IFERROR(IF(VLOOKUP(A46,'BOY to MOY-Math'!$P$2:$AK$400,22,FALSE)="","",VLOOKUP(A46,'BOY to MOY-Math'!$P$2:$AK$400,22,FALSE)),"")</f>
        <v/>
      </c>
      <c r="P46" s="161" t="str">
        <f>IFERROR(IF(VLOOKUP(A46, 'MOY to EOY-Math'!$P$2:$AK$400,22,FALSE)="","",VLOOKUP(A46,'MOY to EOY-Math'!$P$2:$AK$400,22,FALSE)),"")</f>
        <v/>
      </c>
      <c r="Q46" s="161" t="str">
        <f>IFERROR(IF(VLOOKUP(A46,'BOY to EOY-Math'!$P$2:$AK$400,22,FALSE)="","",VLOOKUP(A46,'BOY to EOY-Math'!$P$2:$AK$400,22,FALSE)),"")</f>
        <v/>
      </c>
      <c r="R46" s="161" t="str" cm="1">
        <f t="array" ref="R46">_xlfn.IFS(AND(NOT(ISNUMBER(I46)),NOT(ISNUMBER(J46)),NOT(ISNUMBER(K46))),"",OR(AND(I46&lt;&gt;"",I46&gt;=40),AND(J46&lt;&gt;"",J46&gt;=40),AND(K46&lt;&gt;"",K46&gt;=40)),"Y",OR(I46&lt;40,J46&lt;40,K46&lt;40),"N")</f>
        <v/>
      </c>
      <c r="S46" s="161" t="str" cm="1">
        <f t="array" ref="S46">_xlfn.IFS(OR(L46="Yes",M46="Yes",N46="Yes"),"Y",OR(L46="No",M46="No",N46="No"),"N",AND(L46="",M46="",N46=""),"")</f>
        <v/>
      </c>
      <c r="T46" s="161" t="str" cm="1">
        <f t="array" ref="T46">_xlfn.IFS(AND(NOT(ISNUMBER(O46)),NOT(ISNUMBER(P46)),NOT(ISNUMBER(Q46))),"",OR(AND(O46&lt;&gt;"",O46&gt;=40),AND(P46&lt;&gt;"",P46&gt;=40),AND(Q46&lt;&gt;"",Q46&gt;=40)),"Y",OR(O46&lt;40,P46&lt;40,Q46&lt;40),"N")</f>
        <v/>
      </c>
      <c r="U46" s="162" t="str" cm="1">
        <f t="array" ref="U46">_xlfn.IFS(OR(R46="Y",S46="Y",T46="Y"),"Y",OR(R46="N",S46="N",T46="N"),"N",OR(R46="",S46="",T46=""),"")</f>
        <v/>
      </c>
      <c r="V46" s="161" t="str">
        <f>IFERROR(IF(VLOOKUP(A46,'BOY to MOY-Reading'!$P$2:$U$400,6,FALSE)="","",VLOOKUP(A46,'BOY to MOY-Reading'!$P$2:$U$400,6,FALSE)),"")</f>
        <v/>
      </c>
      <c r="W46" s="162" t="str">
        <f>IFERROR(IF(VLOOKUP(A46,'BOY to MOY-Reading'!$P$2:$AA$400,12,FALSE)="","",VLOOKUP(A46,'BOY to MOY-Reading'!$P$2:$AA$400,12,FALSE)),"")</f>
        <v/>
      </c>
      <c r="X46" s="161" t="str">
        <f>IFERROR(IF(VLOOKUP(A46,'BOY to EOY-Reading'!$P$2:$AA$400,12,FALSE)="","",VLOOKUP(A46,'BOY to EOY-Reading'!$P$2:$AA$400,12,FALSE)),"")</f>
        <v/>
      </c>
      <c r="Y46" s="163" t="str">
        <f>IFERROR(IF(VLOOKUP(A46,'BOY to MOY-Reading'!$P$2:$AI$400,20,FALSE)="","",VLOOKUP(A46,'BOY to MOY-Reading'!$P$2:$AI$400,20,FALSE)),"")</f>
        <v/>
      </c>
      <c r="Z46" s="161" t="str">
        <f>IFERROR(IF(VLOOKUP(A46, 'MOY to EOY-Reading'!$P$2:$AI$400,20,FALSE)="","",VLOOKUP(A46,'MOY to EOY-Reading'!$P$2:$AI$400,20,FALSE)),"")</f>
        <v/>
      </c>
      <c r="AA46" s="161" t="str">
        <f>IFERROR(IF(VLOOKUP(A46,'BOY to EOY-Reading'!$P$2:$AI$400,20,FALSE)="","",VLOOKUP(A46,'BOY to EOY-Reading'!$P$2:$AI$400,20,FALSE)),"")</f>
        <v/>
      </c>
      <c r="AB46" s="161" t="str">
        <f>IFERROR(IF(VLOOKUP(A46,'BOY to MOY-Reading'!$P$2:$AK$400,22,FALSE)="","",VLOOKUP(A46,'BOY to MOY-Reading'!$P$2:$AK$400,22,FALSE)),"")</f>
        <v/>
      </c>
      <c r="AC46" s="161" t="str">
        <f>IFERROR(IF(VLOOKUP(A46, 'MOY to EOY-Reading'!$P$2:$AK$400,22,FALSE)="","",VLOOKUP(A46,'MOY to EOY-Reading'!$P$2:$AK$400,22,FALSE)),"")</f>
        <v/>
      </c>
      <c r="AD46" s="161" t="str">
        <f>IFERROR(IF(VLOOKUP(A46,'BOY to EOY-Reading'!$P$2:$AK$400,22,FALSE)="","",VLOOKUP(A46,'BOY to EOY-Reading'!$P$2:$AK$400,22,FALSE)),"")</f>
        <v/>
      </c>
      <c r="AE46" s="161" t="str" cm="1">
        <f t="array" ref="AE46">_xlfn.IFS(AND(NOT(ISNUMBER(V46)),NOT(ISNUMBER(W46)),NOT(ISNUMBER(X46))),"",OR(AND(V46&lt;&gt;"",V46&gt;=40),AND(W46&lt;&gt;"",W46&gt;=40),AND(X46&lt;&gt;"",X46&gt;=40)),"Y",OR(V46&lt;40,W46&lt;40,X46&lt;40),"N")</f>
        <v/>
      </c>
      <c r="AF46" s="161" t="str" cm="1">
        <f t="array" ref="AF46">_xlfn.IFS(OR(Y46="Yes",Z46="Yes",AA46="Yes"),"Y",OR(Y46="No",Z46="No",AA46="No"),"N",AND(Y46="",Z46="",AA46=""),"")</f>
        <v/>
      </c>
      <c r="AG46" s="161" t="str" cm="1">
        <f t="array" ref="AG46">_xlfn.IFS(AND(NOT(ISNUMBER(AB46)),NOT(ISNUMBER(AC46)),NOT(ISNUMBER(AD46))),"",OR(AND(AB46&lt;&gt;"",AB46&gt;=40),AND(AC46&lt;&gt;"",AC46&gt;=40),AND(AD46&lt;&gt;"",AD46&gt;=40)),"Y",OR(AB46&lt;40,AC46&lt;40,AD46&lt;40),"N")</f>
        <v/>
      </c>
      <c r="AH46" s="162" t="str" cm="1">
        <f t="array" ref="AH46">_xlfn.IFS(OR(AE46="Y",AF46="Y",AG46="Y"),"Y",OR(AE46="N",AF46="N",AG46="N"),"N",OR(AE46="",AF46="",AG46=""),"")</f>
        <v/>
      </c>
    </row>
    <row r="47" spans="1:34" x14ac:dyDescent="0.25">
      <c r="A47" s="157"/>
      <c r="B47" s="158"/>
      <c r="C47" s="158"/>
      <c r="D47" s="158"/>
      <c r="E47" s="158"/>
      <c r="F47" s="158"/>
      <c r="G47" s="158"/>
      <c r="H47" s="158"/>
      <c r="I47" s="161" t="str">
        <f>IFERROR(IF(VLOOKUP(A47,'BOY to MOY-Math'!$P$2:$U$400,6,FALSE)="","",VLOOKUP(A47,'BOY to MOY-Math'!$P$2:$U$400,6,FALSE)),"")</f>
        <v/>
      </c>
      <c r="J47" s="162" t="str">
        <f>IFERROR(IF(VLOOKUP(A47,'BOY to MOY-Math'!$P$2:$AA$400,12,FALSE)="","",VLOOKUP(A47,'BOY to MOY-Math'!$P$2:$AA$400,12,FALSE)),"")</f>
        <v/>
      </c>
      <c r="K47" s="161" t="str">
        <f>IFERROR(IF(VLOOKUP(A47,'BOY to EOY-Math'!$P$2:$AA$400,12,FALSE)="","",VLOOKUP(A47,'BOY to EOY-Math'!$P$2:$AA$400,12,FALSE)),"")</f>
        <v/>
      </c>
      <c r="L47" s="163" t="str">
        <f>IFERROR(IF(VLOOKUP(A47,'BOY to MOY-Math'!$P$2:$AI$400,20,FALSE)="","",VLOOKUP(A47,'BOY to MOY-Math'!$P$2:$AI$400,20,FALSE)),"")</f>
        <v/>
      </c>
      <c r="M47" s="161" t="str">
        <f>IFERROR(IF(VLOOKUP(A47, 'MOY to EOY-Math'!$P$2:$AI$400,20,FALSE)="","",VLOOKUP(A47,'MOY to EOY-Math'!$P$2:$AI$400,20,FALSE)),"")</f>
        <v/>
      </c>
      <c r="N47" s="161" t="str">
        <f>IFERROR(IF(VLOOKUP(A47,'BOY to EOY-Math'!$P$2:$AI$400,20,FALSE)="","",VLOOKUP(A47,'BOY to EOY-Math'!$P$2:$AI$400,20,FALSE)),"")</f>
        <v/>
      </c>
      <c r="O47" s="161" t="str">
        <f>IFERROR(IF(VLOOKUP(A47,'BOY to MOY-Math'!$P$2:$AK$400,22,FALSE)="","",VLOOKUP(A47,'BOY to MOY-Math'!$P$2:$AK$400,22,FALSE)),"")</f>
        <v/>
      </c>
      <c r="P47" s="161" t="str">
        <f>IFERROR(IF(VLOOKUP(A47, 'MOY to EOY-Math'!$P$2:$AK$400,22,FALSE)="","",VLOOKUP(A47,'MOY to EOY-Math'!$P$2:$AK$400,22,FALSE)),"")</f>
        <v/>
      </c>
      <c r="Q47" s="161" t="str">
        <f>IFERROR(IF(VLOOKUP(A47,'BOY to EOY-Math'!$P$2:$AK$400,22,FALSE)="","",VLOOKUP(A47,'BOY to EOY-Math'!$P$2:$AK$400,22,FALSE)),"")</f>
        <v/>
      </c>
      <c r="R47" s="161" t="str" cm="1">
        <f t="array" ref="R47">_xlfn.IFS(AND(NOT(ISNUMBER(I47)),NOT(ISNUMBER(J47)),NOT(ISNUMBER(K47))),"",OR(AND(I47&lt;&gt;"",I47&gt;=40),AND(J47&lt;&gt;"",J47&gt;=40),AND(K47&lt;&gt;"",K47&gt;=40)),"Y",OR(I47&lt;40,J47&lt;40,K47&lt;40),"N")</f>
        <v/>
      </c>
      <c r="S47" s="161" t="str" cm="1">
        <f t="array" ref="S47">_xlfn.IFS(OR(L47="Yes",M47="Yes",N47="Yes"),"Y",OR(L47="No",M47="No",N47="No"),"N",AND(L47="",M47="",N47=""),"")</f>
        <v/>
      </c>
      <c r="T47" s="161" t="str" cm="1">
        <f t="array" ref="T47">_xlfn.IFS(AND(NOT(ISNUMBER(O47)),NOT(ISNUMBER(P47)),NOT(ISNUMBER(Q47))),"",OR(AND(O47&lt;&gt;"",O47&gt;=40),AND(P47&lt;&gt;"",P47&gt;=40),AND(Q47&lt;&gt;"",Q47&gt;=40)),"Y",OR(O47&lt;40,P47&lt;40,Q47&lt;40),"N")</f>
        <v/>
      </c>
      <c r="U47" s="162" t="str" cm="1">
        <f t="array" ref="U47">_xlfn.IFS(OR(R47="Y",S47="Y",T47="Y"),"Y",OR(R47="N",S47="N",T47="N"),"N",OR(R47="",S47="",T47=""),"")</f>
        <v/>
      </c>
      <c r="V47" s="161" t="str">
        <f>IFERROR(IF(VLOOKUP(A47,'BOY to MOY-Reading'!$P$2:$U$400,6,FALSE)="","",VLOOKUP(A47,'BOY to MOY-Reading'!$P$2:$U$400,6,FALSE)),"")</f>
        <v/>
      </c>
      <c r="W47" s="162" t="str">
        <f>IFERROR(IF(VLOOKUP(A47,'BOY to MOY-Reading'!$P$2:$AA$400,12,FALSE)="","",VLOOKUP(A47,'BOY to MOY-Reading'!$P$2:$AA$400,12,FALSE)),"")</f>
        <v/>
      </c>
      <c r="X47" s="161" t="str">
        <f>IFERROR(IF(VLOOKUP(A47,'BOY to EOY-Reading'!$P$2:$AA$400,12,FALSE)="","",VLOOKUP(A47,'BOY to EOY-Reading'!$P$2:$AA$400,12,FALSE)),"")</f>
        <v/>
      </c>
      <c r="Y47" s="163" t="str">
        <f>IFERROR(IF(VLOOKUP(A47,'BOY to MOY-Reading'!$P$2:$AI$400,20,FALSE)="","",VLOOKUP(A47,'BOY to MOY-Reading'!$P$2:$AI$400,20,FALSE)),"")</f>
        <v/>
      </c>
      <c r="Z47" s="161" t="str">
        <f>IFERROR(IF(VLOOKUP(A47, 'MOY to EOY-Reading'!$P$2:$AI$400,20,FALSE)="","",VLOOKUP(A47,'MOY to EOY-Reading'!$P$2:$AI$400,20,FALSE)),"")</f>
        <v/>
      </c>
      <c r="AA47" s="161" t="str">
        <f>IFERROR(IF(VLOOKUP(A47,'BOY to EOY-Reading'!$P$2:$AI$400,20,FALSE)="","",VLOOKUP(A47,'BOY to EOY-Reading'!$P$2:$AI$400,20,FALSE)),"")</f>
        <v/>
      </c>
      <c r="AB47" s="161" t="str">
        <f>IFERROR(IF(VLOOKUP(A47,'BOY to MOY-Reading'!$P$2:$AK$400,22,FALSE)="","",VLOOKUP(A47,'BOY to MOY-Reading'!$P$2:$AK$400,22,FALSE)),"")</f>
        <v/>
      </c>
      <c r="AC47" s="161" t="str">
        <f>IFERROR(IF(VLOOKUP(A47, 'MOY to EOY-Reading'!$P$2:$AK$400,22,FALSE)="","",VLOOKUP(A47,'MOY to EOY-Reading'!$P$2:$AK$400,22,FALSE)),"")</f>
        <v/>
      </c>
      <c r="AD47" s="161" t="str">
        <f>IFERROR(IF(VLOOKUP(A47,'BOY to EOY-Reading'!$P$2:$AK$400,22,FALSE)="","",VLOOKUP(A47,'BOY to EOY-Reading'!$P$2:$AK$400,22,FALSE)),"")</f>
        <v/>
      </c>
      <c r="AE47" s="161" t="str" cm="1">
        <f t="array" ref="AE47">_xlfn.IFS(AND(NOT(ISNUMBER(V47)),NOT(ISNUMBER(W47)),NOT(ISNUMBER(X47))),"",OR(AND(V47&lt;&gt;"",V47&gt;=40),AND(W47&lt;&gt;"",W47&gt;=40),AND(X47&lt;&gt;"",X47&gt;=40)),"Y",OR(V47&lt;40,W47&lt;40,X47&lt;40),"N")</f>
        <v/>
      </c>
      <c r="AF47" s="161" t="str" cm="1">
        <f t="array" ref="AF47">_xlfn.IFS(OR(Y47="Yes",Z47="Yes",AA47="Yes"),"Y",OR(Y47="No",Z47="No",AA47="No"),"N",AND(Y47="",Z47="",AA47=""),"")</f>
        <v/>
      </c>
      <c r="AG47" s="161" t="str" cm="1">
        <f t="array" ref="AG47">_xlfn.IFS(AND(NOT(ISNUMBER(AB47)),NOT(ISNUMBER(AC47)),NOT(ISNUMBER(AD47))),"",OR(AND(AB47&lt;&gt;"",AB47&gt;=40),AND(AC47&lt;&gt;"",AC47&gt;=40),AND(AD47&lt;&gt;"",AD47&gt;=40)),"Y",OR(AB47&lt;40,AC47&lt;40,AD47&lt;40),"N")</f>
        <v/>
      </c>
      <c r="AH47" s="162" t="str" cm="1">
        <f t="array" ref="AH47">_xlfn.IFS(OR(AE47="Y",AF47="Y",AG47="Y"),"Y",OR(AE47="N",AF47="N",AG47="N"),"N",OR(AE47="",AF47="",AG47=""),"")</f>
        <v/>
      </c>
    </row>
    <row r="48" spans="1:34" x14ac:dyDescent="0.25">
      <c r="A48" s="157"/>
      <c r="B48" s="158"/>
      <c r="C48" s="158"/>
      <c r="D48" s="158"/>
      <c r="E48" s="158"/>
      <c r="F48" s="158"/>
      <c r="G48" s="158"/>
      <c r="H48" s="158"/>
      <c r="I48" s="161" t="str">
        <f>IFERROR(IF(VLOOKUP(A48,'BOY to MOY-Math'!$P$2:$U$400,6,FALSE)="","",VLOOKUP(A48,'BOY to MOY-Math'!$P$2:$U$400,6,FALSE)),"")</f>
        <v/>
      </c>
      <c r="J48" s="162" t="str">
        <f>IFERROR(IF(VLOOKUP(A48,'BOY to MOY-Math'!$P$2:$AA$400,12,FALSE)="","",VLOOKUP(A48,'BOY to MOY-Math'!$P$2:$AA$400,12,FALSE)),"")</f>
        <v/>
      </c>
      <c r="K48" s="161" t="str">
        <f>IFERROR(IF(VLOOKUP(A48,'BOY to EOY-Math'!$P$2:$AA$400,12,FALSE)="","",VLOOKUP(A48,'BOY to EOY-Math'!$P$2:$AA$400,12,FALSE)),"")</f>
        <v/>
      </c>
      <c r="L48" s="163" t="str">
        <f>IFERROR(IF(VLOOKUP(A48,'BOY to MOY-Math'!$P$2:$AI$400,20,FALSE)="","",VLOOKUP(A48,'BOY to MOY-Math'!$P$2:$AI$400,20,FALSE)),"")</f>
        <v/>
      </c>
      <c r="M48" s="161" t="str">
        <f>IFERROR(IF(VLOOKUP(A48, 'MOY to EOY-Math'!$P$2:$AI$400,20,FALSE)="","",VLOOKUP(A48,'MOY to EOY-Math'!$P$2:$AI$400,20,FALSE)),"")</f>
        <v/>
      </c>
      <c r="N48" s="161" t="str">
        <f>IFERROR(IF(VLOOKUP(A48,'BOY to EOY-Math'!$P$2:$AI$400,20,FALSE)="","",VLOOKUP(A48,'BOY to EOY-Math'!$P$2:$AI$400,20,FALSE)),"")</f>
        <v/>
      </c>
      <c r="O48" s="161" t="str">
        <f>IFERROR(IF(VLOOKUP(A48,'BOY to MOY-Math'!$P$2:$AK$400,22,FALSE)="","",VLOOKUP(A48,'BOY to MOY-Math'!$P$2:$AK$400,22,FALSE)),"")</f>
        <v/>
      </c>
      <c r="P48" s="161" t="str">
        <f>IFERROR(IF(VLOOKUP(A48, 'MOY to EOY-Math'!$P$2:$AK$400,22,FALSE)="","",VLOOKUP(A48,'MOY to EOY-Math'!$P$2:$AK$400,22,FALSE)),"")</f>
        <v/>
      </c>
      <c r="Q48" s="161" t="str">
        <f>IFERROR(IF(VLOOKUP(A48,'BOY to EOY-Math'!$P$2:$AK$400,22,FALSE)="","",VLOOKUP(A48,'BOY to EOY-Math'!$P$2:$AK$400,22,FALSE)),"")</f>
        <v/>
      </c>
      <c r="R48" s="161" t="str" cm="1">
        <f t="array" ref="R48">_xlfn.IFS(AND(NOT(ISNUMBER(I48)),NOT(ISNUMBER(J48)),NOT(ISNUMBER(K48))),"",OR(AND(I48&lt;&gt;"",I48&gt;=40),AND(J48&lt;&gt;"",J48&gt;=40),AND(K48&lt;&gt;"",K48&gt;=40)),"Y",OR(I48&lt;40,J48&lt;40,K48&lt;40),"N")</f>
        <v/>
      </c>
      <c r="S48" s="161" t="str" cm="1">
        <f t="array" ref="S48">_xlfn.IFS(OR(L48="Yes",M48="Yes",N48="Yes"),"Y",OR(L48="No",M48="No",N48="No"),"N",AND(L48="",M48="",N48=""),"")</f>
        <v/>
      </c>
      <c r="T48" s="161" t="str" cm="1">
        <f t="array" ref="T48">_xlfn.IFS(AND(NOT(ISNUMBER(O48)),NOT(ISNUMBER(P48)),NOT(ISNUMBER(Q48))),"",OR(AND(O48&lt;&gt;"",O48&gt;=40),AND(P48&lt;&gt;"",P48&gt;=40),AND(Q48&lt;&gt;"",Q48&gt;=40)),"Y",OR(O48&lt;40,P48&lt;40,Q48&lt;40),"N")</f>
        <v/>
      </c>
      <c r="U48" s="162" t="str" cm="1">
        <f t="array" ref="U48">_xlfn.IFS(OR(R48="Y",S48="Y",T48="Y"),"Y",OR(R48="N",S48="N",T48="N"),"N",OR(R48="",S48="",T48=""),"")</f>
        <v/>
      </c>
      <c r="V48" s="161" t="str">
        <f>IFERROR(IF(VLOOKUP(A48,'BOY to MOY-Reading'!$P$2:$U$400,6,FALSE)="","",VLOOKUP(A48,'BOY to MOY-Reading'!$P$2:$U$400,6,FALSE)),"")</f>
        <v/>
      </c>
      <c r="W48" s="162" t="str">
        <f>IFERROR(IF(VLOOKUP(A48,'BOY to MOY-Reading'!$P$2:$AA$400,12,FALSE)="","",VLOOKUP(A48,'BOY to MOY-Reading'!$P$2:$AA$400,12,FALSE)),"")</f>
        <v/>
      </c>
      <c r="X48" s="161" t="str">
        <f>IFERROR(IF(VLOOKUP(A48,'BOY to EOY-Reading'!$P$2:$AA$400,12,FALSE)="","",VLOOKUP(A48,'BOY to EOY-Reading'!$P$2:$AA$400,12,FALSE)),"")</f>
        <v/>
      </c>
      <c r="Y48" s="163" t="str">
        <f>IFERROR(IF(VLOOKUP(A48,'BOY to MOY-Reading'!$P$2:$AI$400,20,FALSE)="","",VLOOKUP(A48,'BOY to MOY-Reading'!$P$2:$AI$400,20,FALSE)),"")</f>
        <v/>
      </c>
      <c r="Z48" s="161" t="str">
        <f>IFERROR(IF(VLOOKUP(A48, 'MOY to EOY-Reading'!$P$2:$AI$400,20,FALSE)="","",VLOOKUP(A48,'MOY to EOY-Reading'!$P$2:$AI$400,20,FALSE)),"")</f>
        <v/>
      </c>
      <c r="AA48" s="161" t="str">
        <f>IFERROR(IF(VLOOKUP(A48,'BOY to EOY-Reading'!$P$2:$AI$400,20,FALSE)="","",VLOOKUP(A48,'BOY to EOY-Reading'!$P$2:$AI$400,20,FALSE)),"")</f>
        <v/>
      </c>
      <c r="AB48" s="161" t="str">
        <f>IFERROR(IF(VLOOKUP(A48,'BOY to MOY-Reading'!$P$2:$AK$400,22,FALSE)="","",VLOOKUP(A48,'BOY to MOY-Reading'!$P$2:$AK$400,22,FALSE)),"")</f>
        <v/>
      </c>
      <c r="AC48" s="161" t="str">
        <f>IFERROR(IF(VLOOKUP(A48, 'MOY to EOY-Reading'!$P$2:$AK$400,22,FALSE)="","",VLOOKUP(A48,'MOY to EOY-Reading'!$P$2:$AK$400,22,FALSE)),"")</f>
        <v/>
      </c>
      <c r="AD48" s="161" t="str">
        <f>IFERROR(IF(VLOOKUP(A48,'BOY to EOY-Reading'!$P$2:$AK$400,22,FALSE)="","",VLOOKUP(A48,'BOY to EOY-Reading'!$P$2:$AK$400,22,FALSE)),"")</f>
        <v/>
      </c>
      <c r="AE48" s="161" t="str" cm="1">
        <f t="array" ref="AE48">_xlfn.IFS(AND(NOT(ISNUMBER(V48)),NOT(ISNUMBER(W48)),NOT(ISNUMBER(X48))),"",OR(AND(V48&lt;&gt;"",V48&gt;=40),AND(W48&lt;&gt;"",W48&gt;=40),AND(X48&lt;&gt;"",X48&gt;=40)),"Y",OR(V48&lt;40,W48&lt;40,X48&lt;40),"N")</f>
        <v/>
      </c>
      <c r="AF48" s="161" t="str" cm="1">
        <f t="array" ref="AF48">_xlfn.IFS(OR(Y48="Yes",Z48="Yes",AA48="Yes"),"Y",OR(Y48="No",Z48="No",AA48="No"),"N",AND(Y48="",Z48="",AA48=""),"")</f>
        <v/>
      </c>
      <c r="AG48" s="161" t="str" cm="1">
        <f t="array" ref="AG48">_xlfn.IFS(AND(NOT(ISNUMBER(AB48)),NOT(ISNUMBER(AC48)),NOT(ISNUMBER(AD48))),"",OR(AND(AB48&lt;&gt;"",AB48&gt;=40),AND(AC48&lt;&gt;"",AC48&gt;=40),AND(AD48&lt;&gt;"",AD48&gt;=40)),"Y",OR(AB48&lt;40,AC48&lt;40,AD48&lt;40),"N")</f>
        <v/>
      </c>
      <c r="AH48" s="162" t="str" cm="1">
        <f t="array" ref="AH48">_xlfn.IFS(OR(AE48="Y",AF48="Y",AG48="Y"),"Y",OR(AE48="N",AF48="N",AG48="N"),"N",OR(AE48="",AF48="",AG48=""),"")</f>
        <v/>
      </c>
    </row>
    <row r="49" spans="1:34" x14ac:dyDescent="0.25">
      <c r="A49" s="157"/>
      <c r="B49" s="158"/>
      <c r="C49" s="158"/>
      <c r="D49" s="158"/>
      <c r="E49" s="158"/>
      <c r="F49" s="158"/>
      <c r="G49" s="158"/>
      <c r="H49" s="158"/>
      <c r="I49" s="161" t="str">
        <f>IFERROR(IF(VLOOKUP(A49,'BOY to MOY-Math'!$P$2:$U$400,6,FALSE)="","",VLOOKUP(A49,'BOY to MOY-Math'!$P$2:$U$400,6,FALSE)),"")</f>
        <v/>
      </c>
      <c r="J49" s="162" t="str">
        <f>IFERROR(IF(VLOOKUP(A49,'BOY to MOY-Math'!$P$2:$AA$400,12,FALSE)="","",VLOOKUP(A49,'BOY to MOY-Math'!$P$2:$AA$400,12,FALSE)),"")</f>
        <v/>
      </c>
      <c r="K49" s="161" t="str">
        <f>IFERROR(IF(VLOOKUP(A49,'BOY to EOY-Math'!$P$2:$AA$400,12,FALSE)="","",VLOOKUP(A49,'BOY to EOY-Math'!$P$2:$AA$400,12,FALSE)),"")</f>
        <v/>
      </c>
      <c r="L49" s="163" t="str">
        <f>IFERROR(IF(VLOOKUP(A49,'BOY to MOY-Math'!$P$2:$AI$400,20,FALSE)="","",VLOOKUP(A49,'BOY to MOY-Math'!$P$2:$AI$400,20,FALSE)),"")</f>
        <v/>
      </c>
      <c r="M49" s="161" t="str">
        <f>IFERROR(IF(VLOOKUP(A49, 'MOY to EOY-Math'!$P$2:$AI$400,20,FALSE)="","",VLOOKUP(A49,'MOY to EOY-Math'!$P$2:$AI$400,20,FALSE)),"")</f>
        <v/>
      </c>
      <c r="N49" s="161" t="str">
        <f>IFERROR(IF(VLOOKUP(A49,'BOY to EOY-Math'!$P$2:$AI$400,20,FALSE)="","",VLOOKUP(A49,'BOY to EOY-Math'!$P$2:$AI$400,20,FALSE)),"")</f>
        <v/>
      </c>
      <c r="O49" s="161" t="str">
        <f>IFERROR(IF(VLOOKUP(A49,'BOY to MOY-Math'!$P$2:$AK$400,22,FALSE)="","",VLOOKUP(A49,'BOY to MOY-Math'!$P$2:$AK$400,22,FALSE)),"")</f>
        <v/>
      </c>
      <c r="P49" s="161" t="str">
        <f>IFERROR(IF(VLOOKUP(A49, 'MOY to EOY-Math'!$P$2:$AK$400,22,FALSE)="","",VLOOKUP(A49,'MOY to EOY-Math'!$P$2:$AK$400,22,FALSE)),"")</f>
        <v/>
      </c>
      <c r="Q49" s="161" t="str">
        <f>IFERROR(IF(VLOOKUP(A49,'BOY to EOY-Math'!$P$2:$AK$400,22,FALSE)="","",VLOOKUP(A49,'BOY to EOY-Math'!$P$2:$AK$400,22,FALSE)),"")</f>
        <v/>
      </c>
      <c r="R49" s="161" t="str" cm="1">
        <f t="array" ref="R49">_xlfn.IFS(AND(NOT(ISNUMBER(I49)),NOT(ISNUMBER(J49)),NOT(ISNUMBER(K49))),"",OR(AND(I49&lt;&gt;"",I49&gt;=40),AND(J49&lt;&gt;"",J49&gt;=40),AND(K49&lt;&gt;"",K49&gt;=40)),"Y",OR(I49&lt;40,J49&lt;40,K49&lt;40),"N")</f>
        <v/>
      </c>
      <c r="S49" s="161" t="str" cm="1">
        <f t="array" ref="S49">_xlfn.IFS(OR(L49="Yes",M49="Yes",N49="Yes"),"Y",OR(L49="No",M49="No",N49="No"),"N",AND(L49="",M49="",N49=""),"")</f>
        <v/>
      </c>
      <c r="T49" s="161" t="str" cm="1">
        <f t="array" ref="T49">_xlfn.IFS(AND(NOT(ISNUMBER(O49)),NOT(ISNUMBER(P49)),NOT(ISNUMBER(Q49))),"",OR(AND(O49&lt;&gt;"",O49&gt;=40),AND(P49&lt;&gt;"",P49&gt;=40),AND(Q49&lt;&gt;"",Q49&gt;=40)),"Y",OR(O49&lt;40,P49&lt;40,Q49&lt;40),"N")</f>
        <v/>
      </c>
      <c r="U49" s="162" t="str" cm="1">
        <f t="array" ref="U49">_xlfn.IFS(OR(R49="Y",S49="Y",T49="Y"),"Y",OR(R49="N",S49="N",T49="N"),"N",OR(R49="",S49="",T49=""),"")</f>
        <v/>
      </c>
      <c r="V49" s="161" t="str">
        <f>IFERROR(IF(VLOOKUP(A49,'BOY to MOY-Reading'!$P$2:$U$400,6,FALSE)="","",VLOOKUP(A49,'BOY to MOY-Reading'!$P$2:$U$400,6,FALSE)),"")</f>
        <v/>
      </c>
      <c r="W49" s="162" t="str">
        <f>IFERROR(IF(VLOOKUP(A49,'BOY to MOY-Reading'!$P$2:$AA$400,12,FALSE)="","",VLOOKUP(A49,'BOY to MOY-Reading'!$P$2:$AA$400,12,FALSE)),"")</f>
        <v/>
      </c>
      <c r="X49" s="161" t="str">
        <f>IFERROR(IF(VLOOKUP(A49,'BOY to EOY-Reading'!$P$2:$AA$400,12,FALSE)="","",VLOOKUP(A49,'BOY to EOY-Reading'!$P$2:$AA$400,12,FALSE)),"")</f>
        <v/>
      </c>
      <c r="Y49" s="163" t="str">
        <f>IFERROR(IF(VLOOKUP(A49,'BOY to MOY-Reading'!$P$2:$AI$400,20,FALSE)="","",VLOOKUP(A49,'BOY to MOY-Reading'!$P$2:$AI$400,20,FALSE)),"")</f>
        <v/>
      </c>
      <c r="Z49" s="161" t="str">
        <f>IFERROR(IF(VLOOKUP(A49, 'MOY to EOY-Reading'!$P$2:$AI$400,20,FALSE)="","",VLOOKUP(A49,'MOY to EOY-Reading'!$P$2:$AI$400,20,FALSE)),"")</f>
        <v/>
      </c>
      <c r="AA49" s="161" t="str">
        <f>IFERROR(IF(VLOOKUP(A49,'BOY to EOY-Reading'!$P$2:$AI$400,20,FALSE)="","",VLOOKUP(A49,'BOY to EOY-Reading'!$P$2:$AI$400,20,FALSE)),"")</f>
        <v/>
      </c>
      <c r="AB49" s="161" t="str">
        <f>IFERROR(IF(VLOOKUP(A49,'BOY to MOY-Reading'!$P$2:$AK$400,22,FALSE)="","",VLOOKUP(A49,'BOY to MOY-Reading'!$P$2:$AK$400,22,FALSE)),"")</f>
        <v/>
      </c>
      <c r="AC49" s="161" t="str">
        <f>IFERROR(IF(VLOOKUP(A49, 'MOY to EOY-Reading'!$P$2:$AK$400,22,FALSE)="","",VLOOKUP(A49,'MOY to EOY-Reading'!$P$2:$AK$400,22,FALSE)),"")</f>
        <v/>
      </c>
      <c r="AD49" s="161" t="str">
        <f>IFERROR(IF(VLOOKUP(A49,'BOY to EOY-Reading'!$P$2:$AK$400,22,FALSE)="","",VLOOKUP(A49,'BOY to EOY-Reading'!$P$2:$AK$400,22,FALSE)),"")</f>
        <v/>
      </c>
      <c r="AE49" s="161" t="str" cm="1">
        <f t="array" ref="AE49">_xlfn.IFS(AND(NOT(ISNUMBER(V49)),NOT(ISNUMBER(W49)),NOT(ISNUMBER(X49))),"",OR(AND(V49&lt;&gt;"",V49&gt;=40),AND(W49&lt;&gt;"",W49&gt;=40),AND(X49&lt;&gt;"",X49&gt;=40)),"Y",OR(V49&lt;40,W49&lt;40,X49&lt;40),"N")</f>
        <v/>
      </c>
      <c r="AF49" s="161" t="str" cm="1">
        <f t="array" ref="AF49">_xlfn.IFS(OR(Y49="Yes",Z49="Yes",AA49="Yes"),"Y",OR(Y49="No",Z49="No",AA49="No"),"N",AND(Y49="",Z49="",AA49=""),"")</f>
        <v/>
      </c>
      <c r="AG49" s="161" t="str" cm="1">
        <f t="array" ref="AG49">_xlfn.IFS(AND(NOT(ISNUMBER(AB49)),NOT(ISNUMBER(AC49)),NOT(ISNUMBER(AD49))),"",OR(AND(AB49&lt;&gt;"",AB49&gt;=40),AND(AC49&lt;&gt;"",AC49&gt;=40),AND(AD49&lt;&gt;"",AD49&gt;=40)),"Y",OR(AB49&lt;40,AC49&lt;40,AD49&lt;40),"N")</f>
        <v/>
      </c>
      <c r="AH49" s="162" t="str" cm="1">
        <f t="array" ref="AH49">_xlfn.IFS(OR(AE49="Y",AF49="Y",AG49="Y"),"Y",OR(AE49="N",AF49="N",AG49="N"),"N",OR(AE49="",AF49="",AG49=""),"")</f>
        <v/>
      </c>
    </row>
    <row r="50" spans="1:34" x14ac:dyDescent="0.25">
      <c r="A50" s="157"/>
      <c r="B50" s="158"/>
      <c r="C50" s="158"/>
      <c r="D50" s="158"/>
      <c r="E50" s="158"/>
      <c r="F50" s="158"/>
      <c r="G50" s="158"/>
      <c r="H50" s="158"/>
      <c r="I50" s="161" t="str">
        <f>IFERROR(IF(VLOOKUP(A50,'BOY to MOY-Math'!$P$2:$U$400,6,FALSE)="","",VLOOKUP(A50,'BOY to MOY-Math'!$P$2:$U$400,6,FALSE)),"")</f>
        <v/>
      </c>
      <c r="J50" s="162" t="str">
        <f>IFERROR(IF(VLOOKUP(A50,'BOY to MOY-Math'!$P$2:$AA$400,12,FALSE)="","",VLOOKUP(A50,'BOY to MOY-Math'!$P$2:$AA$400,12,FALSE)),"")</f>
        <v/>
      </c>
      <c r="K50" s="161" t="str">
        <f>IFERROR(IF(VLOOKUP(A50,'BOY to EOY-Math'!$P$2:$AA$400,12,FALSE)="","",VLOOKUP(A50,'BOY to EOY-Math'!$P$2:$AA$400,12,FALSE)),"")</f>
        <v/>
      </c>
      <c r="L50" s="163" t="str">
        <f>IFERROR(IF(VLOOKUP(A50,'BOY to MOY-Math'!$P$2:$AI$400,20,FALSE)="","",VLOOKUP(A50,'BOY to MOY-Math'!$P$2:$AI$400,20,FALSE)),"")</f>
        <v/>
      </c>
      <c r="M50" s="161" t="str">
        <f>IFERROR(IF(VLOOKUP(A50, 'MOY to EOY-Math'!$P$2:$AI$400,20,FALSE)="","",VLOOKUP(A50,'MOY to EOY-Math'!$P$2:$AI$400,20,FALSE)),"")</f>
        <v/>
      </c>
      <c r="N50" s="161" t="str">
        <f>IFERROR(IF(VLOOKUP(A50,'BOY to EOY-Math'!$P$2:$AI$400,20,FALSE)="","",VLOOKUP(A50,'BOY to EOY-Math'!$P$2:$AI$400,20,FALSE)),"")</f>
        <v/>
      </c>
      <c r="O50" s="161" t="str">
        <f>IFERROR(IF(VLOOKUP(A50,'BOY to MOY-Math'!$P$2:$AK$400,22,FALSE)="","",VLOOKUP(A50,'BOY to MOY-Math'!$P$2:$AK$400,22,FALSE)),"")</f>
        <v/>
      </c>
      <c r="P50" s="161" t="str">
        <f>IFERROR(IF(VLOOKUP(A50, 'MOY to EOY-Math'!$P$2:$AK$400,22,FALSE)="","",VLOOKUP(A50,'MOY to EOY-Math'!$P$2:$AK$400,22,FALSE)),"")</f>
        <v/>
      </c>
      <c r="Q50" s="161" t="str">
        <f>IFERROR(IF(VLOOKUP(A50,'BOY to EOY-Math'!$P$2:$AK$400,22,FALSE)="","",VLOOKUP(A50,'BOY to EOY-Math'!$P$2:$AK$400,22,FALSE)),"")</f>
        <v/>
      </c>
      <c r="R50" s="161" t="str" cm="1">
        <f t="array" ref="R50">_xlfn.IFS(AND(NOT(ISNUMBER(I50)),NOT(ISNUMBER(J50)),NOT(ISNUMBER(K50))),"",OR(AND(I50&lt;&gt;"",I50&gt;=40),AND(J50&lt;&gt;"",J50&gt;=40),AND(K50&lt;&gt;"",K50&gt;=40)),"Y",OR(I50&lt;40,J50&lt;40,K50&lt;40),"N")</f>
        <v/>
      </c>
      <c r="S50" s="161" t="str" cm="1">
        <f t="array" ref="S50">_xlfn.IFS(OR(L50="Yes",M50="Yes",N50="Yes"),"Y",OR(L50="No",M50="No",N50="No"),"N",AND(L50="",M50="",N50=""),"")</f>
        <v/>
      </c>
      <c r="T50" s="161" t="str" cm="1">
        <f t="array" ref="T50">_xlfn.IFS(AND(NOT(ISNUMBER(O50)),NOT(ISNUMBER(P50)),NOT(ISNUMBER(Q50))),"",OR(AND(O50&lt;&gt;"",O50&gt;=40),AND(P50&lt;&gt;"",P50&gt;=40),AND(Q50&lt;&gt;"",Q50&gt;=40)),"Y",OR(O50&lt;40,P50&lt;40,Q50&lt;40),"N")</f>
        <v/>
      </c>
      <c r="U50" s="162" t="str" cm="1">
        <f t="array" ref="U50">_xlfn.IFS(OR(R50="Y",S50="Y",T50="Y"),"Y",OR(R50="N",S50="N",T50="N"),"N",OR(R50="",S50="",T50=""),"")</f>
        <v/>
      </c>
      <c r="V50" s="161" t="str">
        <f>IFERROR(IF(VLOOKUP(A50,'BOY to MOY-Reading'!$P$2:$U$400,6,FALSE)="","",VLOOKUP(A50,'BOY to MOY-Reading'!$P$2:$U$400,6,FALSE)),"")</f>
        <v/>
      </c>
      <c r="W50" s="162" t="str">
        <f>IFERROR(IF(VLOOKUP(A50,'BOY to MOY-Reading'!$P$2:$AA$400,12,FALSE)="","",VLOOKUP(A50,'BOY to MOY-Reading'!$P$2:$AA$400,12,FALSE)),"")</f>
        <v/>
      </c>
      <c r="X50" s="161" t="str">
        <f>IFERROR(IF(VLOOKUP(A50,'BOY to EOY-Reading'!$P$2:$AA$400,12,FALSE)="","",VLOOKUP(A50,'BOY to EOY-Reading'!$P$2:$AA$400,12,FALSE)),"")</f>
        <v/>
      </c>
      <c r="Y50" s="163" t="str">
        <f>IFERROR(IF(VLOOKUP(A50,'BOY to MOY-Reading'!$P$2:$AI$400,20,FALSE)="","",VLOOKUP(A50,'BOY to MOY-Reading'!$P$2:$AI$400,20,FALSE)),"")</f>
        <v/>
      </c>
      <c r="Z50" s="161" t="str">
        <f>IFERROR(IF(VLOOKUP(A50, 'MOY to EOY-Reading'!$P$2:$AI$400,20,FALSE)="","",VLOOKUP(A50,'MOY to EOY-Reading'!$P$2:$AI$400,20,FALSE)),"")</f>
        <v/>
      </c>
      <c r="AA50" s="161" t="str">
        <f>IFERROR(IF(VLOOKUP(A50,'BOY to EOY-Reading'!$P$2:$AI$400,20,FALSE)="","",VLOOKUP(A50,'BOY to EOY-Reading'!$P$2:$AI$400,20,FALSE)),"")</f>
        <v/>
      </c>
      <c r="AB50" s="161" t="str">
        <f>IFERROR(IF(VLOOKUP(A50,'BOY to MOY-Reading'!$P$2:$AK$400,22,FALSE)="","",VLOOKUP(A50,'BOY to MOY-Reading'!$P$2:$AK$400,22,FALSE)),"")</f>
        <v/>
      </c>
      <c r="AC50" s="161" t="str">
        <f>IFERROR(IF(VLOOKUP(A50, 'MOY to EOY-Reading'!$P$2:$AK$400,22,FALSE)="","",VLOOKUP(A50,'MOY to EOY-Reading'!$P$2:$AK$400,22,FALSE)),"")</f>
        <v/>
      </c>
      <c r="AD50" s="161" t="str">
        <f>IFERROR(IF(VLOOKUP(A50,'BOY to EOY-Reading'!$P$2:$AK$400,22,FALSE)="","",VLOOKUP(A50,'BOY to EOY-Reading'!$P$2:$AK$400,22,FALSE)),"")</f>
        <v/>
      </c>
      <c r="AE50" s="161" t="str" cm="1">
        <f t="array" ref="AE50">_xlfn.IFS(AND(NOT(ISNUMBER(V50)),NOT(ISNUMBER(W50)),NOT(ISNUMBER(X50))),"",OR(AND(V50&lt;&gt;"",V50&gt;=40),AND(W50&lt;&gt;"",W50&gt;=40),AND(X50&lt;&gt;"",X50&gt;=40)),"Y",OR(V50&lt;40,W50&lt;40,X50&lt;40),"N")</f>
        <v/>
      </c>
      <c r="AF50" s="161" t="str" cm="1">
        <f t="array" ref="AF50">_xlfn.IFS(OR(Y50="Yes",Z50="Yes",AA50="Yes"),"Y",OR(Y50="No",Z50="No",AA50="No"),"N",AND(Y50="",Z50="",AA50=""),"")</f>
        <v/>
      </c>
      <c r="AG50" s="161" t="str" cm="1">
        <f t="array" ref="AG50">_xlfn.IFS(AND(NOT(ISNUMBER(AB50)),NOT(ISNUMBER(AC50)),NOT(ISNUMBER(AD50))),"",OR(AND(AB50&lt;&gt;"",AB50&gt;=40),AND(AC50&lt;&gt;"",AC50&gt;=40),AND(AD50&lt;&gt;"",AD50&gt;=40)),"Y",OR(AB50&lt;40,AC50&lt;40,AD50&lt;40),"N")</f>
        <v/>
      </c>
      <c r="AH50" s="162" t="str" cm="1">
        <f t="array" ref="AH50">_xlfn.IFS(OR(AE50="Y",AF50="Y",AG50="Y"),"Y",OR(AE50="N",AF50="N",AG50="N"),"N",OR(AE50="",AF50="",AG50=""),"")</f>
        <v/>
      </c>
    </row>
    <row r="51" spans="1:34" x14ac:dyDescent="0.25">
      <c r="A51" s="157"/>
      <c r="B51" s="158"/>
      <c r="C51" s="158"/>
      <c r="D51" s="158"/>
      <c r="E51" s="158"/>
      <c r="F51" s="158"/>
      <c r="G51" s="158"/>
      <c r="H51" s="158"/>
      <c r="I51" s="161" t="str">
        <f>IFERROR(IF(VLOOKUP(A51,'BOY to MOY-Math'!$P$2:$U$400,6,FALSE)="","",VLOOKUP(A51,'BOY to MOY-Math'!$P$2:$U$400,6,FALSE)),"")</f>
        <v/>
      </c>
      <c r="J51" s="162" t="str">
        <f>IFERROR(IF(VLOOKUP(A51,'BOY to MOY-Math'!$P$2:$AA$400,12,FALSE)="","",VLOOKUP(A51,'BOY to MOY-Math'!$P$2:$AA$400,12,FALSE)),"")</f>
        <v/>
      </c>
      <c r="K51" s="161" t="str">
        <f>IFERROR(IF(VLOOKUP(A51,'BOY to EOY-Math'!$P$2:$AA$400,12,FALSE)="","",VLOOKUP(A51,'BOY to EOY-Math'!$P$2:$AA$400,12,FALSE)),"")</f>
        <v/>
      </c>
      <c r="L51" s="163" t="str">
        <f>IFERROR(IF(VLOOKUP(A51,'BOY to MOY-Math'!$P$2:$AI$400,20,FALSE)="","",VLOOKUP(A51,'BOY to MOY-Math'!$P$2:$AI$400,20,FALSE)),"")</f>
        <v/>
      </c>
      <c r="M51" s="161" t="str">
        <f>IFERROR(IF(VLOOKUP(A51, 'MOY to EOY-Math'!$P$2:$AI$400,20,FALSE)="","",VLOOKUP(A51,'MOY to EOY-Math'!$P$2:$AI$400,20,FALSE)),"")</f>
        <v/>
      </c>
      <c r="N51" s="161" t="str">
        <f>IFERROR(IF(VLOOKUP(A51,'BOY to EOY-Math'!$P$2:$AI$400,20,FALSE)="","",VLOOKUP(A51,'BOY to EOY-Math'!$P$2:$AI$400,20,FALSE)),"")</f>
        <v/>
      </c>
      <c r="O51" s="161" t="str">
        <f>IFERROR(IF(VLOOKUP(A51,'BOY to MOY-Math'!$P$2:$AK$400,22,FALSE)="","",VLOOKUP(A51,'BOY to MOY-Math'!$P$2:$AK$400,22,FALSE)),"")</f>
        <v/>
      </c>
      <c r="P51" s="161" t="str">
        <f>IFERROR(IF(VLOOKUP(A51, 'MOY to EOY-Math'!$P$2:$AK$400,22,FALSE)="","",VLOOKUP(A51,'MOY to EOY-Math'!$P$2:$AK$400,22,FALSE)),"")</f>
        <v/>
      </c>
      <c r="Q51" s="161" t="str">
        <f>IFERROR(IF(VLOOKUP(A51,'BOY to EOY-Math'!$P$2:$AK$400,22,FALSE)="","",VLOOKUP(A51,'BOY to EOY-Math'!$P$2:$AK$400,22,FALSE)),"")</f>
        <v/>
      </c>
      <c r="R51" s="161" t="str" cm="1">
        <f t="array" ref="R51">_xlfn.IFS(AND(NOT(ISNUMBER(I51)),NOT(ISNUMBER(J51)),NOT(ISNUMBER(K51))),"",OR(AND(I51&lt;&gt;"",I51&gt;=40),AND(J51&lt;&gt;"",J51&gt;=40),AND(K51&lt;&gt;"",K51&gt;=40)),"Y",OR(I51&lt;40,J51&lt;40,K51&lt;40),"N")</f>
        <v/>
      </c>
      <c r="S51" s="161" t="str" cm="1">
        <f t="array" ref="S51">_xlfn.IFS(OR(L51="Yes",M51="Yes",N51="Yes"),"Y",OR(L51="No",M51="No",N51="No"),"N",AND(L51="",M51="",N51=""),"")</f>
        <v/>
      </c>
      <c r="T51" s="161" t="str" cm="1">
        <f t="array" ref="T51">_xlfn.IFS(AND(NOT(ISNUMBER(O51)),NOT(ISNUMBER(P51)),NOT(ISNUMBER(Q51))),"",OR(AND(O51&lt;&gt;"",O51&gt;=40),AND(P51&lt;&gt;"",P51&gt;=40),AND(Q51&lt;&gt;"",Q51&gt;=40)),"Y",OR(O51&lt;40,P51&lt;40,Q51&lt;40),"N")</f>
        <v/>
      </c>
      <c r="U51" s="162" t="str" cm="1">
        <f t="array" ref="U51">_xlfn.IFS(OR(R51="Y",S51="Y",T51="Y"),"Y",OR(R51="N",S51="N",T51="N"),"N",OR(R51="",S51="",T51=""),"")</f>
        <v/>
      </c>
      <c r="V51" s="161" t="str">
        <f>IFERROR(IF(VLOOKUP(A51,'BOY to MOY-Reading'!$P$2:$U$400,6,FALSE)="","",VLOOKUP(A51,'BOY to MOY-Reading'!$P$2:$U$400,6,FALSE)),"")</f>
        <v/>
      </c>
      <c r="W51" s="162" t="str">
        <f>IFERROR(IF(VLOOKUP(A51,'BOY to MOY-Reading'!$P$2:$AA$400,12,FALSE)="","",VLOOKUP(A51,'BOY to MOY-Reading'!$P$2:$AA$400,12,FALSE)),"")</f>
        <v/>
      </c>
      <c r="X51" s="161" t="str">
        <f>IFERROR(IF(VLOOKUP(A51,'BOY to EOY-Reading'!$P$2:$AA$400,12,FALSE)="","",VLOOKUP(A51,'BOY to EOY-Reading'!$P$2:$AA$400,12,FALSE)),"")</f>
        <v/>
      </c>
      <c r="Y51" s="163" t="str">
        <f>IFERROR(IF(VLOOKUP(A51,'BOY to MOY-Reading'!$P$2:$AI$400,20,FALSE)="","",VLOOKUP(A51,'BOY to MOY-Reading'!$P$2:$AI$400,20,FALSE)),"")</f>
        <v/>
      </c>
      <c r="Z51" s="161" t="str">
        <f>IFERROR(IF(VLOOKUP(A51, 'MOY to EOY-Reading'!$P$2:$AI$400,20,FALSE)="","",VLOOKUP(A51,'MOY to EOY-Reading'!$P$2:$AI$400,20,FALSE)),"")</f>
        <v/>
      </c>
      <c r="AA51" s="161" t="str">
        <f>IFERROR(IF(VLOOKUP(A51,'BOY to EOY-Reading'!$P$2:$AI$400,20,FALSE)="","",VLOOKUP(A51,'BOY to EOY-Reading'!$P$2:$AI$400,20,FALSE)),"")</f>
        <v/>
      </c>
      <c r="AB51" s="161" t="str">
        <f>IFERROR(IF(VLOOKUP(A51,'BOY to MOY-Reading'!$P$2:$AK$400,22,FALSE)="","",VLOOKUP(A51,'BOY to MOY-Reading'!$P$2:$AK$400,22,FALSE)),"")</f>
        <v/>
      </c>
      <c r="AC51" s="161" t="str">
        <f>IFERROR(IF(VLOOKUP(A51, 'MOY to EOY-Reading'!$P$2:$AK$400,22,FALSE)="","",VLOOKUP(A51,'MOY to EOY-Reading'!$P$2:$AK$400,22,FALSE)),"")</f>
        <v/>
      </c>
      <c r="AD51" s="161" t="str">
        <f>IFERROR(IF(VLOOKUP(A51,'BOY to EOY-Reading'!$P$2:$AK$400,22,FALSE)="","",VLOOKUP(A51,'BOY to EOY-Reading'!$P$2:$AK$400,22,FALSE)),"")</f>
        <v/>
      </c>
      <c r="AE51" s="161" t="str" cm="1">
        <f t="array" ref="AE51">_xlfn.IFS(AND(NOT(ISNUMBER(V51)),NOT(ISNUMBER(W51)),NOT(ISNUMBER(X51))),"",OR(AND(V51&lt;&gt;"",V51&gt;=40),AND(W51&lt;&gt;"",W51&gt;=40),AND(X51&lt;&gt;"",X51&gt;=40)),"Y",OR(V51&lt;40,W51&lt;40,X51&lt;40),"N")</f>
        <v/>
      </c>
      <c r="AF51" s="161" t="str" cm="1">
        <f t="array" ref="AF51">_xlfn.IFS(OR(Y51="Yes",Z51="Yes",AA51="Yes"),"Y",OR(Y51="No",Z51="No",AA51="No"),"N",AND(Y51="",Z51="",AA51=""),"")</f>
        <v/>
      </c>
      <c r="AG51" s="161" t="str" cm="1">
        <f t="array" ref="AG51">_xlfn.IFS(AND(NOT(ISNUMBER(AB51)),NOT(ISNUMBER(AC51)),NOT(ISNUMBER(AD51))),"",OR(AND(AB51&lt;&gt;"",AB51&gt;=40),AND(AC51&lt;&gt;"",AC51&gt;=40),AND(AD51&lt;&gt;"",AD51&gt;=40)),"Y",OR(AB51&lt;40,AC51&lt;40,AD51&lt;40),"N")</f>
        <v/>
      </c>
      <c r="AH51" s="162" t="str" cm="1">
        <f t="array" ref="AH51">_xlfn.IFS(OR(AE51="Y",AF51="Y",AG51="Y"),"Y",OR(AE51="N",AF51="N",AG51="N"),"N",OR(AE51="",AF51="",AG51=""),"")</f>
        <v/>
      </c>
    </row>
    <row r="52" spans="1:34" x14ac:dyDescent="0.25">
      <c r="A52" s="157"/>
      <c r="B52" s="158"/>
      <c r="C52" s="158"/>
      <c r="D52" s="158"/>
      <c r="E52" s="158"/>
      <c r="F52" s="158"/>
      <c r="G52" s="158"/>
      <c r="H52" s="158"/>
      <c r="I52" s="161" t="str">
        <f>IFERROR(IF(VLOOKUP(A52,'BOY to MOY-Math'!$P$2:$U$400,6,FALSE)="","",VLOOKUP(A52,'BOY to MOY-Math'!$P$2:$U$400,6,FALSE)),"")</f>
        <v/>
      </c>
      <c r="J52" s="162" t="str">
        <f>IFERROR(IF(VLOOKUP(A52,'BOY to MOY-Math'!$P$2:$AA$400,12,FALSE)="","",VLOOKUP(A52,'BOY to MOY-Math'!$P$2:$AA$400,12,FALSE)),"")</f>
        <v/>
      </c>
      <c r="K52" s="161" t="str">
        <f>IFERROR(IF(VLOOKUP(A52,'BOY to EOY-Math'!$P$2:$AA$400,12,FALSE)="","",VLOOKUP(A52,'BOY to EOY-Math'!$P$2:$AA$400,12,FALSE)),"")</f>
        <v/>
      </c>
      <c r="L52" s="163" t="str">
        <f>IFERROR(IF(VLOOKUP(A52,'BOY to MOY-Math'!$P$2:$AI$400,20,FALSE)="","",VLOOKUP(A52,'BOY to MOY-Math'!$P$2:$AI$400,20,FALSE)),"")</f>
        <v/>
      </c>
      <c r="M52" s="161" t="str">
        <f>IFERROR(IF(VLOOKUP(A52, 'MOY to EOY-Math'!$P$2:$AI$400,20,FALSE)="","",VLOOKUP(A52,'MOY to EOY-Math'!$P$2:$AI$400,20,FALSE)),"")</f>
        <v/>
      </c>
      <c r="N52" s="161" t="str">
        <f>IFERROR(IF(VLOOKUP(A52,'BOY to EOY-Math'!$P$2:$AI$400,20,FALSE)="","",VLOOKUP(A52,'BOY to EOY-Math'!$P$2:$AI$400,20,FALSE)),"")</f>
        <v/>
      </c>
      <c r="O52" s="161" t="str">
        <f>IFERROR(IF(VLOOKUP(A52,'BOY to MOY-Math'!$P$2:$AK$400,22,FALSE)="","",VLOOKUP(A52,'BOY to MOY-Math'!$P$2:$AK$400,22,FALSE)),"")</f>
        <v/>
      </c>
      <c r="P52" s="161" t="str">
        <f>IFERROR(IF(VLOOKUP(A52, 'MOY to EOY-Math'!$P$2:$AK$400,22,FALSE)="","",VLOOKUP(A52,'MOY to EOY-Math'!$P$2:$AK$400,22,FALSE)),"")</f>
        <v/>
      </c>
      <c r="Q52" s="161" t="str">
        <f>IFERROR(IF(VLOOKUP(A52,'BOY to EOY-Math'!$P$2:$AK$400,22,FALSE)="","",VLOOKUP(A52,'BOY to EOY-Math'!$P$2:$AK$400,22,FALSE)),"")</f>
        <v/>
      </c>
      <c r="R52" s="161" t="str" cm="1">
        <f t="array" ref="R52">_xlfn.IFS(AND(NOT(ISNUMBER(I52)),NOT(ISNUMBER(J52)),NOT(ISNUMBER(K52))),"",OR(AND(I52&lt;&gt;"",I52&gt;=40),AND(J52&lt;&gt;"",J52&gt;=40),AND(K52&lt;&gt;"",K52&gt;=40)),"Y",OR(I52&lt;40,J52&lt;40,K52&lt;40),"N")</f>
        <v/>
      </c>
      <c r="S52" s="161" t="str" cm="1">
        <f t="array" ref="S52">_xlfn.IFS(OR(L52="Yes",M52="Yes",N52="Yes"),"Y",OR(L52="No",M52="No",N52="No"),"N",AND(L52="",M52="",N52=""),"")</f>
        <v/>
      </c>
      <c r="T52" s="161" t="str" cm="1">
        <f t="array" ref="T52">_xlfn.IFS(AND(NOT(ISNUMBER(O52)),NOT(ISNUMBER(P52)),NOT(ISNUMBER(Q52))),"",OR(AND(O52&lt;&gt;"",O52&gt;=40),AND(P52&lt;&gt;"",P52&gt;=40),AND(Q52&lt;&gt;"",Q52&gt;=40)),"Y",OR(O52&lt;40,P52&lt;40,Q52&lt;40),"N")</f>
        <v/>
      </c>
      <c r="U52" s="162" t="str" cm="1">
        <f t="array" ref="U52">_xlfn.IFS(OR(R52="Y",S52="Y",T52="Y"),"Y",OR(R52="N",S52="N",T52="N"),"N",OR(R52="",S52="",T52=""),"")</f>
        <v/>
      </c>
      <c r="V52" s="161" t="str">
        <f>IFERROR(IF(VLOOKUP(A52,'BOY to MOY-Reading'!$P$2:$U$400,6,FALSE)="","",VLOOKUP(A52,'BOY to MOY-Reading'!$P$2:$U$400,6,FALSE)),"")</f>
        <v/>
      </c>
      <c r="W52" s="162" t="str">
        <f>IFERROR(IF(VLOOKUP(A52,'BOY to MOY-Reading'!$P$2:$AA$400,12,FALSE)="","",VLOOKUP(A52,'BOY to MOY-Reading'!$P$2:$AA$400,12,FALSE)),"")</f>
        <v/>
      </c>
      <c r="X52" s="161" t="str">
        <f>IFERROR(IF(VLOOKUP(A52,'BOY to EOY-Reading'!$P$2:$AA$400,12,FALSE)="","",VLOOKUP(A52,'BOY to EOY-Reading'!$P$2:$AA$400,12,FALSE)),"")</f>
        <v/>
      </c>
      <c r="Y52" s="163" t="str">
        <f>IFERROR(IF(VLOOKUP(A52,'BOY to MOY-Reading'!$P$2:$AI$400,20,FALSE)="","",VLOOKUP(A52,'BOY to MOY-Reading'!$P$2:$AI$400,20,FALSE)),"")</f>
        <v/>
      </c>
      <c r="Z52" s="161" t="str">
        <f>IFERROR(IF(VLOOKUP(A52, 'MOY to EOY-Reading'!$P$2:$AI$400,20,FALSE)="","",VLOOKUP(A52,'MOY to EOY-Reading'!$P$2:$AI$400,20,FALSE)),"")</f>
        <v/>
      </c>
      <c r="AA52" s="161" t="str">
        <f>IFERROR(IF(VLOOKUP(A52,'BOY to EOY-Reading'!$P$2:$AI$400,20,FALSE)="","",VLOOKUP(A52,'BOY to EOY-Reading'!$P$2:$AI$400,20,FALSE)),"")</f>
        <v/>
      </c>
      <c r="AB52" s="161" t="str">
        <f>IFERROR(IF(VLOOKUP(A52,'BOY to MOY-Reading'!$P$2:$AK$400,22,FALSE)="","",VLOOKUP(A52,'BOY to MOY-Reading'!$P$2:$AK$400,22,FALSE)),"")</f>
        <v/>
      </c>
      <c r="AC52" s="161" t="str">
        <f>IFERROR(IF(VLOOKUP(A52, 'MOY to EOY-Reading'!$P$2:$AK$400,22,FALSE)="","",VLOOKUP(A52,'MOY to EOY-Reading'!$P$2:$AK$400,22,FALSE)),"")</f>
        <v/>
      </c>
      <c r="AD52" s="161" t="str">
        <f>IFERROR(IF(VLOOKUP(A52,'BOY to EOY-Reading'!$P$2:$AK$400,22,FALSE)="","",VLOOKUP(A52,'BOY to EOY-Reading'!$P$2:$AK$400,22,FALSE)),"")</f>
        <v/>
      </c>
      <c r="AE52" s="161" t="str" cm="1">
        <f t="array" ref="AE52">_xlfn.IFS(AND(NOT(ISNUMBER(V52)),NOT(ISNUMBER(W52)),NOT(ISNUMBER(X52))),"",OR(AND(V52&lt;&gt;"",V52&gt;=40),AND(W52&lt;&gt;"",W52&gt;=40),AND(X52&lt;&gt;"",X52&gt;=40)),"Y",OR(V52&lt;40,W52&lt;40,X52&lt;40),"N")</f>
        <v/>
      </c>
      <c r="AF52" s="161" t="str" cm="1">
        <f t="array" ref="AF52">_xlfn.IFS(OR(Y52="Yes",Z52="Yes",AA52="Yes"),"Y",OR(Y52="No",Z52="No",AA52="No"),"N",AND(Y52="",Z52="",AA52=""),"")</f>
        <v/>
      </c>
      <c r="AG52" s="161" t="str" cm="1">
        <f t="array" ref="AG52">_xlfn.IFS(AND(NOT(ISNUMBER(AB52)),NOT(ISNUMBER(AC52)),NOT(ISNUMBER(AD52))),"",OR(AND(AB52&lt;&gt;"",AB52&gt;=40),AND(AC52&lt;&gt;"",AC52&gt;=40),AND(AD52&lt;&gt;"",AD52&gt;=40)),"Y",OR(AB52&lt;40,AC52&lt;40,AD52&lt;40),"N")</f>
        <v/>
      </c>
      <c r="AH52" s="162" t="str" cm="1">
        <f t="array" ref="AH52">_xlfn.IFS(OR(AE52="Y",AF52="Y",AG52="Y"),"Y",OR(AE52="N",AF52="N",AG52="N"),"N",OR(AE52="",AF52="",AG52=""),"")</f>
        <v/>
      </c>
    </row>
    <row r="53" spans="1:34" x14ac:dyDescent="0.25">
      <c r="A53" s="157"/>
      <c r="B53" s="158"/>
      <c r="C53" s="158"/>
      <c r="D53" s="158"/>
      <c r="E53" s="158"/>
      <c r="F53" s="158"/>
      <c r="G53" s="158"/>
      <c r="H53" s="158"/>
      <c r="I53" s="161" t="str">
        <f>IFERROR(IF(VLOOKUP(A53,'BOY to MOY-Math'!$P$2:$U$400,6,FALSE)="","",VLOOKUP(A53,'BOY to MOY-Math'!$P$2:$U$400,6,FALSE)),"")</f>
        <v/>
      </c>
      <c r="J53" s="162" t="str">
        <f>IFERROR(IF(VLOOKUP(A53,'BOY to MOY-Math'!$P$2:$AA$400,12,FALSE)="","",VLOOKUP(A53,'BOY to MOY-Math'!$P$2:$AA$400,12,FALSE)),"")</f>
        <v/>
      </c>
      <c r="K53" s="161" t="str">
        <f>IFERROR(IF(VLOOKUP(A53,'BOY to EOY-Math'!$P$2:$AA$400,12,FALSE)="","",VLOOKUP(A53,'BOY to EOY-Math'!$P$2:$AA$400,12,FALSE)),"")</f>
        <v/>
      </c>
      <c r="L53" s="163" t="str">
        <f>IFERROR(IF(VLOOKUP(A53,'BOY to MOY-Math'!$P$2:$AI$400,20,FALSE)="","",VLOOKUP(A53,'BOY to MOY-Math'!$P$2:$AI$400,20,FALSE)),"")</f>
        <v/>
      </c>
      <c r="M53" s="161" t="str">
        <f>IFERROR(IF(VLOOKUP(A53, 'MOY to EOY-Math'!$P$2:$AI$400,20,FALSE)="","",VLOOKUP(A53,'MOY to EOY-Math'!$P$2:$AI$400,20,FALSE)),"")</f>
        <v/>
      </c>
      <c r="N53" s="161" t="str">
        <f>IFERROR(IF(VLOOKUP(A53,'BOY to EOY-Math'!$P$2:$AI$400,20,FALSE)="","",VLOOKUP(A53,'BOY to EOY-Math'!$P$2:$AI$400,20,FALSE)),"")</f>
        <v/>
      </c>
      <c r="O53" s="161" t="str">
        <f>IFERROR(IF(VLOOKUP(A53,'BOY to MOY-Math'!$P$2:$AK$400,22,FALSE)="","",VLOOKUP(A53,'BOY to MOY-Math'!$P$2:$AK$400,22,FALSE)),"")</f>
        <v/>
      </c>
      <c r="P53" s="161" t="str">
        <f>IFERROR(IF(VLOOKUP(A53, 'MOY to EOY-Math'!$P$2:$AK$400,22,FALSE)="","",VLOOKUP(A53,'MOY to EOY-Math'!$P$2:$AK$400,22,FALSE)),"")</f>
        <v/>
      </c>
      <c r="Q53" s="161" t="str">
        <f>IFERROR(IF(VLOOKUP(A53,'BOY to EOY-Math'!$P$2:$AK$400,22,FALSE)="","",VLOOKUP(A53,'BOY to EOY-Math'!$P$2:$AK$400,22,FALSE)),"")</f>
        <v/>
      </c>
      <c r="R53" s="161" t="str" cm="1">
        <f t="array" ref="R53">_xlfn.IFS(AND(NOT(ISNUMBER(I53)),NOT(ISNUMBER(J53)),NOT(ISNUMBER(K53))),"",OR(AND(I53&lt;&gt;"",I53&gt;=40),AND(J53&lt;&gt;"",J53&gt;=40),AND(K53&lt;&gt;"",K53&gt;=40)),"Y",OR(I53&lt;40,J53&lt;40,K53&lt;40),"N")</f>
        <v/>
      </c>
      <c r="S53" s="161" t="str" cm="1">
        <f t="array" ref="S53">_xlfn.IFS(OR(L53="Yes",M53="Yes",N53="Yes"),"Y",OR(L53="No",M53="No",N53="No"),"N",AND(L53="",M53="",N53=""),"")</f>
        <v/>
      </c>
      <c r="T53" s="161" t="str" cm="1">
        <f t="array" ref="T53">_xlfn.IFS(AND(NOT(ISNUMBER(O53)),NOT(ISNUMBER(P53)),NOT(ISNUMBER(Q53))),"",OR(AND(O53&lt;&gt;"",O53&gt;=40),AND(P53&lt;&gt;"",P53&gt;=40),AND(Q53&lt;&gt;"",Q53&gt;=40)),"Y",OR(O53&lt;40,P53&lt;40,Q53&lt;40),"N")</f>
        <v/>
      </c>
      <c r="U53" s="162" t="str" cm="1">
        <f t="array" ref="U53">_xlfn.IFS(OR(R53="Y",S53="Y",T53="Y"),"Y",OR(R53="N",S53="N",T53="N"),"N",OR(R53="",S53="",T53=""),"")</f>
        <v/>
      </c>
      <c r="V53" s="161" t="str">
        <f>IFERROR(IF(VLOOKUP(A53,'BOY to MOY-Reading'!$P$2:$U$400,6,FALSE)="","",VLOOKUP(A53,'BOY to MOY-Reading'!$P$2:$U$400,6,FALSE)),"")</f>
        <v/>
      </c>
      <c r="W53" s="162" t="str">
        <f>IFERROR(IF(VLOOKUP(A53,'BOY to MOY-Reading'!$P$2:$AA$400,12,FALSE)="","",VLOOKUP(A53,'BOY to MOY-Reading'!$P$2:$AA$400,12,FALSE)),"")</f>
        <v/>
      </c>
      <c r="X53" s="161" t="str">
        <f>IFERROR(IF(VLOOKUP(A53,'BOY to EOY-Reading'!$P$2:$AA$400,12,FALSE)="","",VLOOKUP(A53,'BOY to EOY-Reading'!$P$2:$AA$400,12,FALSE)),"")</f>
        <v/>
      </c>
      <c r="Y53" s="163" t="str">
        <f>IFERROR(IF(VLOOKUP(A53,'BOY to MOY-Reading'!$P$2:$AI$400,20,FALSE)="","",VLOOKUP(A53,'BOY to MOY-Reading'!$P$2:$AI$400,20,FALSE)),"")</f>
        <v/>
      </c>
      <c r="Z53" s="161" t="str">
        <f>IFERROR(IF(VLOOKUP(A53, 'MOY to EOY-Reading'!$P$2:$AI$400,20,FALSE)="","",VLOOKUP(A53,'MOY to EOY-Reading'!$P$2:$AI$400,20,FALSE)),"")</f>
        <v/>
      </c>
      <c r="AA53" s="161" t="str">
        <f>IFERROR(IF(VLOOKUP(A53,'BOY to EOY-Reading'!$P$2:$AI$400,20,FALSE)="","",VLOOKUP(A53,'BOY to EOY-Reading'!$P$2:$AI$400,20,FALSE)),"")</f>
        <v/>
      </c>
      <c r="AB53" s="161" t="str">
        <f>IFERROR(IF(VLOOKUP(A53,'BOY to MOY-Reading'!$P$2:$AK$400,22,FALSE)="","",VLOOKUP(A53,'BOY to MOY-Reading'!$P$2:$AK$400,22,FALSE)),"")</f>
        <v/>
      </c>
      <c r="AC53" s="161" t="str">
        <f>IFERROR(IF(VLOOKUP(A53, 'MOY to EOY-Reading'!$P$2:$AK$400,22,FALSE)="","",VLOOKUP(A53,'MOY to EOY-Reading'!$P$2:$AK$400,22,FALSE)),"")</f>
        <v/>
      </c>
      <c r="AD53" s="161" t="str">
        <f>IFERROR(IF(VLOOKUP(A53,'BOY to EOY-Reading'!$P$2:$AK$400,22,FALSE)="","",VLOOKUP(A53,'BOY to EOY-Reading'!$P$2:$AK$400,22,FALSE)),"")</f>
        <v/>
      </c>
      <c r="AE53" s="161" t="str" cm="1">
        <f t="array" ref="AE53">_xlfn.IFS(AND(NOT(ISNUMBER(V53)),NOT(ISNUMBER(W53)),NOT(ISNUMBER(X53))),"",OR(AND(V53&lt;&gt;"",V53&gt;=40),AND(W53&lt;&gt;"",W53&gt;=40),AND(X53&lt;&gt;"",X53&gt;=40)),"Y",OR(V53&lt;40,W53&lt;40,X53&lt;40),"N")</f>
        <v/>
      </c>
      <c r="AF53" s="161" t="str" cm="1">
        <f t="array" ref="AF53">_xlfn.IFS(OR(Y53="Yes",Z53="Yes",AA53="Yes"),"Y",OR(Y53="No",Z53="No",AA53="No"),"N",AND(Y53="",Z53="",AA53=""),"")</f>
        <v/>
      </c>
      <c r="AG53" s="161" t="str" cm="1">
        <f t="array" ref="AG53">_xlfn.IFS(AND(NOT(ISNUMBER(AB53)),NOT(ISNUMBER(AC53)),NOT(ISNUMBER(AD53))),"",OR(AND(AB53&lt;&gt;"",AB53&gt;=40),AND(AC53&lt;&gt;"",AC53&gt;=40),AND(AD53&lt;&gt;"",AD53&gt;=40)),"Y",OR(AB53&lt;40,AC53&lt;40,AD53&lt;40),"N")</f>
        <v/>
      </c>
      <c r="AH53" s="162" t="str" cm="1">
        <f t="array" ref="AH53">_xlfn.IFS(OR(AE53="Y",AF53="Y",AG53="Y"),"Y",OR(AE53="N",AF53="N",AG53="N"),"N",OR(AE53="",AF53="",AG53=""),"")</f>
        <v/>
      </c>
    </row>
    <row r="54" spans="1:34" x14ac:dyDescent="0.25">
      <c r="A54" s="157"/>
      <c r="B54" s="158"/>
      <c r="C54" s="158"/>
      <c r="D54" s="158"/>
      <c r="E54" s="158"/>
      <c r="F54" s="158"/>
      <c r="G54" s="158"/>
      <c r="H54" s="158"/>
      <c r="I54" s="161" t="str">
        <f>IFERROR(IF(VLOOKUP(A54,'BOY to MOY-Math'!$P$2:$U$400,6,FALSE)="","",VLOOKUP(A54,'BOY to MOY-Math'!$P$2:$U$400,6,FALSE)),"")</f>
        <v/>
      </c>
      <c r="J54" s="162" t="str">
        <f>IFERROR(IF(VLOOKUP(A54,'BOY to MOY-Math'!$P$2:$AA$400,12,FALSE)="","",VLOOKUP(A54,'BOY to MOY-Math'!$P$2:$AA$400,12,FALSE)),"")</f>
        <v/>
      </c>
      <c r="K54" s="161" t="str">
        <f>IFERROR(IF(VLOOKUP(A54,'BOY to EOY-Math'!$P$2:$AA$400,12,FALSE)="","",VLOOKUP(A54,'BOY to EOY-Math'!$P$2:$AA$400,12,FALSE)),"")</f>
        <v/>
      </c>
      <c r="L54" s="163" t="str">
        <f>IFERROR(IF(VLOOKUP(A54,'BOY to MOY-Math'!$P$2:$AI$400,20,FALSE)="","",VLOOKUP(A54,'BOY to MOY-Math'!$P$2:$AI$400,20,FALSE)),"")</f>
        <v/>
      </c>
      <c r="M54" s="161" t="str">
        <f>IFERROR(IF(VLOOKUP(A54, 'MOY to EOY-Math'!$P$2:$AI$400,20,FALSE)="","",VLOOKUP(A54,'MOY to EOY-Math'!$P$2:$AI$400,20,FALSE)),"")</f>
        <v/>
      </c>
      <c r="N54" s="161" t="str">
        <f>IFERROR(IF(VLOOKUP(A54,'BOY to EOY-Math'!$P$2:$AI$400,20,FALSE)="","",VLOOKUP(A54,'BOY to EOY-Math'!$P$2:$AI$400,20,FALSE)),"")</f>
        <v/>
      </c>
      <c r="O54" s="161" t="str">
        <f>IFERROR(IF(VLOOKUP(A54,'BOY to MOY-Math'!$P$2:$AK$400,22,FALSE)="","",VLOOKUP(A54,'BOY to MOY-Math'!$P$2:$AK$400,22,FALSE)),"")</f>
        <v/>
      </c>
      <c r="P54" s="161" t="str">
        <f>IFERROR(IF(VLOOKUP(A54, 'MOY to EOY-Math'!$P$2:$AK$400,22,FALSE)="","",VLOOKUP(A54,'MOY to EOY-Math'!$P$2:$AK$400,22,FALSE)),"")</f>
        <v/>
      </c>
      <c r="Q54" s="161" t="str">
        <f>IFERROR(IF(VLOOKUP(A54,'BOY to EOY-Math'!$P$2:$AK$400,22,FALSE)="","",VLOOKUP(A54,'BOY to EOY-Math'!$P$2:$AK$400,22,FALSE)),"")</f>
        <v/>
      </c>
      <c r="R54" s="161" t="str" cm="1">
        <f t="array" ref="R54">_xlfn.IFS(AND(NOT(ISNUMBER(I54)),NOT(ISNUMBER(J54)),NOT(ISNUMBER(K54))),"",OR(AND(I54&lt;&gt;"",I54&gt;=40),AND(J54&lt;&gt;"",J54&gt;=40),AND(K54&lt;&gt;"",K54&gt;=40)),"Y",OR(I54&lt;40,J54&lt;40,K54&lt;40),"N")</f>
        <v/>
      </c>
      <c r="S54" s="161" t="str" cm="1">
        <f t="array" ref="S54">_xlfn.IFS(OR(L54="Yes",M54="Yes",N54="Yes"),"Y",OR(L54="No",M54="No",N54="No"),"N",AND(L54="",M54="",N54=""),"")</f>
        <v/>
      </c>
      <c r="T54" s="161" t="str" cm="1">
        <f t="array" ref="T54">_xlfn.IFS(AND(NOT(ISNUMBER(O54)),NOT(ISNUMBER(P54)),NOT(ISNUMBER(Q54))),"",OR(AND(O54&lt;&gt;"",O54&gt;=40),AND(P54&lt;&gt;"",P54&gt;=40),AND(Q54&lt;&gt;"",Q54&gt;=40)),"Y",OR(O54&lt;40,P54&lt;40,Q54&lt;40),"N")</f>
        <v/>
      </c>
      <c r="U54" s="162" t="str" cm="1">
        <f t="array" ref="U54">_xlfn.IFS(OR(R54="Y",S54="Y",T54="Y"),"Y",OR(R54="N",S54="N",T54="N"),"N",OR(R54="",S54="",T54=""),"")</f>
        <v/>
      </c>
      <c r="V54" s="161" t="str">
        <f>IFERROR(IF(VLOOKUP(A54,'BOY to MOY-Reading'!$P$2:$U$400,6,FALSE)="","",VLOOKUP(A54,'BOY to MOY-Reading'!$P$2:$U$400,6,FALSE)),"")</f>
        <v/>
      </c>
      <c r="W54" s="162" t="str">
        <f>IFERROR(IF(VLOOKUP(A54,'BOY to MOY-Reading'!$P$2:$AA$400,12,FALSE)="","",VLOOKUP(A54,'BOY to MOY-Reading'!$P$2:$AA$400,12,FALSE)),"")</f>
        <v/>
      </c>
      <c r="X54" s="161" t="str">
        <f>IFERROR(IF(VLOOKUP(A54,'BOY to EOY-Reading'!$P$2:$AA$400,12,FALSE)="","",VLOOKUP(A54,'BOY to EOY-Reading'!$P$2:$AA$400,12,FALSE)),"")</f>
        <v/>
      </c>
      <c r="Y54" s="163" t="str">
        <f>IFERROR(IF(VLOOKUP(A54,'BOY to MOY-Reading'!$P$2:$AI$400,20,FALSE)="","",VLOOKUP(A54,'BOY to MOY-Reading'!$P$2:$AI$400,20,FALSE)),"")</f>
        <v/>
      </c>
      <c r="Z54" s="161" t="str">
        <f>IFERROR(IF(VLOOKUP(A54, 'MOY to EOY-Reading'!$P$2:$AI$400,20,FALSE)="","",VLOOKUP(A54,'MOY to EOY-Reading'!$P$2:$AI$400,20,FALSE)),"")</f>
        <v/>
      </c>
      <c r="AA54" s="161" t="str">
        <f>IFERROR(IF(VLOOKUP(A54,'BOY to EOY-Reading'!$P$2:$AI$400,20,FALSE)="","",VLOOKUP(A54,'BOY to EOY-Reading'!$P$2:$AI$400,20,FALSE)),"")</f>
        <v/>
      </c>
      <c r="AB54" s="161" t="str">
        <f>IFERROR(IF(VLOOKUP(A54,'BOY to MOY-Reading'!$P$2:$AK$400,22,FALSE)="","",VLOOKUP(A54,'BOY to MOY-Reading'!$P$2:$AK$400,22,FALSE)),"")</f>
        <v/>
      </c>
      <c r="AC54" s="161" t="str">
        <f>IFERROR(IF(VLOOKUP(A54, 'MOY to EOY-Reading'!$P$2:$AK$400,22,FALSE)="","",VLOOKUP(A54,'MOY to EOY-Reading'!$P$2:$AK$400,22,FALSE)),"")</f>
        <v/>
      </c>
      <c r="AD54" s="161" t="str">
        <f>IFERROR(IF(VLOOKUP(A54,'BOY to EOY-Reading'!$P$2:$AK$400,22,FALSE)="","",VLOOKUP(A54,'BOY to EOY-Reading'!$P$2:$AK$400,22,FALSE)),"")</f>
        <v/>
      </c>
      <c r="AE54" s="161" t="str" cm="1">
        <f t="array" ref="AE54">_xlfn.IFS(AND(NOT(ISNUMBER(V54)),NOT(ISNUMBER(W54)),NOT(ISNUMBER(X54))),"",OR(AND(V54&lt;&gt;"",V54&gt;=40),AND(W54&lt;&gt;"",W54&gt;=40),AND(X54&lt;&gt;"",X54&gt;=40)),"Y",OR(V54&lt;40,W54&lt;40,X54&lt;40),"N")</f>
        <v/>
      </c>
      <c r="AF54" s="161" t="str" cm="1">
        <f t="array" ref="AF54">_xlfn.IFS(OR(Y54="Yes",Z54="Yes",AA54="Yes"),"Y",OR(Y54="No",Z54="No",AA54="No"),"N",AND(Y54="",Z54="",AA54=""),"")</f>
        <v/>
      </c>
      <c r="AG54" s="161" t="str" cm="1">
        <f t="array" ref="AG54">_xlfn.IFS(AND(NOT(ISNUMBER(AB54)),NOT(ISNUMBER(AC54)),NOT(ISNUMBER(AD54))),"",OR(AND(AB54&lt;&gt;"",AB54&gt;=40),AND(AC54&lt;&gt;"",AC54&gt;=40),AND(AD54&lt;&gt;"",AD54&gt;=40)),"Y",OR(AB54&lt;40,AC54&lt;40,AD54&lt;40),"N")</f>
        <v/>
      </c>
      <c r="AH54" s="162" t="str" cm="1">
        <f t="array" ref="AH54">_xlfn.IFS(OR(AE54="Y",AF54="Y",AG54="Y"),"Y",OR(AE54="N",AF54="N",AG54="N"),"N",OR(AE54="",AF54="",AG54=""),"")</f>
        <v/>
      </c>
    </row>
    <row r="55" spans="1:34" x14ac:dyDescent="0.25">
      <c r="A55" s="157"/>
      <c r="B55" s="158"/>
      <c r="C55" s="158"/>
      <c r="D55" s="158"/>
      <c r="E55" s="158"/>
      <c r="F55" s="158"/>
      <c r="G55" s="158"/>
      <c r="H55" s="158"/>
      <c r="I55" s="161" t="str">
        <f>IFERROR(IF(VLOOKUP(A55,'BOY to MOY-Math'!$P$2:$U$400,6,FALSE)="","",VLOOKUP(A55,'BOY to MOY-Math'!$P$2:$U$400,6,FALSE)),"")</f>
        <v/>
      </c>
      <c r="J55" s="162" t="str">
        <f>IFERROR(IF(VLOOKUP(A55,'BOY to MOY-Math'!$P$2:$AA$400,12,FALSE)="","",VLOOKUP(A55,'BOY to MOY-Math'!$P$2:$AA$400,12,FALSE)),"")</f>
        <v/>
      </c>
      <c r="K55" s="161" t="str">
        <f>IFERROR(IF(VLOOKUP(A55,'BOY to EOY-Math'!$P$2:$AA$400,12,FALSE)="","",VLOOKUP(A55,'BOY to EOY-Math'!$P$2:$AA$400,12,FALSE)),"")</f>
        <v/>
      </c>
      <c r="L55" s="163" t="str">
        <f>IFERROR(IF(VLOOKUP(A55,'BOY to MOY-Math'!$P$2:$AI$400,20,FALSE)="","",VLOOKUP(A55,'BOY to MOY-Math'!$P$2:$AI$400,20,FALSE)),"")</f>
        <v/>
      </c>
      <c r="M55" s="161" t="str">
        <f>IFERROR(IF(VLOOKUP(A55, 'MOY to EOY-Math'!$P$2:$AI$400,20,FALSE)="","",VLOOKUP(A55,'MOY to EOY-Math'!$P$2:$AI$400,20,FALSE)),"")</f>
        <v/>
      </c>
      <c r="N55" s="161" t="str">
        <f>IFERROR(IF(VLOOKUP(A55,'BOY to EOY-Math'!$P$2:$AI$400,20,FALSE)="","",VLOOKUP(A55,'BOY to EOY-Math'!$P$2:$AI$400,20,FALSE)),"")</f>
        <v/>
      </c>
      <c r="O55" s="161" t="str">
        <f>IFERROR(IF(VLOOKUP(A55,'BOY to MOY-Math'!$P$2:$AK$400,22,FALSE)="","",VLOOKUP(A55,'BOY to MOY-Math'!$P$2:$AK$400,22,FALSE)),"")</f>
        <v/>
      </c>
      <c r="P55" s="161" t="str">
        <f>IFERROR(IF(VLOOKUP(A55, 'MOY to EOY-Math'!$P$2:$AK$400,22,FALSE)="","",VLOOKUP(A55,'MOY to EOY-Math'!$P$2:$AK$400,22,FALSE)),"")</f>
        <v/>
      </c>
      <c r="Q55" s="161" t="str">
        <f>IFERROR(IF(VLOOKUP(A55,'BOY to EOY-Math'!$P$2:$AK$400,22,FALSE)="","",VLOOKUP(A55,'BOY to EOY-Math'!$P$2:$AK$400,22,FALSE)),"")</f>
        <v/>
      </c>
      <c r="R55" s="161" t="str" cm="1">
        <f t="array" ref="R55">_xlfn.IFS(AND(NOT(ISNUMBER(I55)),NOT(ISNUMBER(J55)),NOT(ISNUMBER(K55))),"",OR(AND(I55&lt;&gt;"",I55&gt;=40),AND(J55&lt;&gt;"",J55&gt;=40),AND(K55&lt;&gt;"",K55&gt;=40)),"Y",OR(I55&lt;40,J55&lt;40,K55&lt;40),"N")</f>
        <v/>
      </c>
      <c r="S55" s="161" t="str" cm="1">
        <f t="array" ref="S55">_xlfn.IFS(OR(L55="Yes",M55="Yes",N55="Yes"),"Y",OR(L55="No",M55="No",N55="No"),"N",AND(L55="",M55="",N55=""),"")</f>
        <v/>
      </c>
      <c r="T55" s="161" t="str" cm="1">
        <f t="array" ref="T55">_xlfn.IFS(AND(NOT(ISNUMBER(O55)),NOT(ISNUMBER(P55)),NOT(ISNUMBER(Q55))),"",OR(AND(O55&lt;&gt;"",O55&gt;=40),AND(P55&lt;&gt;"",P55&gt;=40),AND(Q55&lt;&gt;"",Q55&gt;=40)),"Y",OR(O55&lt;40,P55&lt;40,Q55&lt;40),"N")</f>
        <v/>
      </c>
      <c r="U55" s="162" t="str" cm="1">
        <f t="array" ref="U55">_xlfn.IFS(OR(R55="Y",S55="Y",T55="Y"),"Y",OR(R55="N",S55="N",T55="N"),"N",OR(R55="",S55="",T55=""),"")</f>
        <v/>
      </c>
      <c r="V55" s="161" t="str">
        <f>IFERROR(IF(VLOOKUP(A55,'BOY to MOY-Reading'!$P$2:$U$400,6,FALSE)="","",VLOOKUP(A55,'BOY to MOY-Reading'!$P$2:$U$400,6,FALSE)),"")</f>
        <v/>
      </c>
      <c r="W55" s="162" t="str">
        <f>IFERROR(IF(VLOOKUP(A55,'BOY to MOY-Reading'!$P$2:$AA$400,12,FALSE)="","",VLOOKUP(A55,'BOY to MOY-Reading'!$P$2:$AA$400,12,FALSE)),"")</f>
        <v/>
      </c>
      <c r="X55" s="161" t="str">
        <f>IFERROR(IF(VLOOKUP(A55,'BOY to EOY-Reading'!$P$2:$AA$400,12,FALSE)="","",VLOOKUP(A55,'BOY to EOY-Reading'!$P$2:$AA$400,12,FALSE)),"")</f>
        <v/>
      </c>
      <c r="Y55" s="163" t="str">
        <f>IFERROR(IF(VLOOKUP(A55,'BOY to MOY-Reading'!$P$2:$AI$400,20,FALSE)="","",VLOOKUP(A55,'BOY to MOY-Reading'!$P$2:$AI$400,20,FALSE)),"")</f>
        <v/>
      </c>
      <c r="Z55" s="161" t="str">
        <f>IFERROR(IF(VLOOKUP(A55, 'MOY to EOY-Reading'!$P$2:$AI$400,20,FALSE)="","",VLOOKUP(A55,'MOY to EOY-Reading'!$P$2:$AI$400,20,FALSE)),"")</f>
        <v/>
      </c>
      <c r="AA55" s="161" t="str">
        <f>IFERROR(IF(VLOOKUP(A55,'BOY to EOY-Reading'!$P$2:$AI$400,20,FALSE)="","",VLOOKUP(A55,'BOY to EOY-Reading'!$P$2:$AI$400,20,FALSE)),"")</f>
        <v/>
      </c>
      <c r="AB55" s="161" t="str">
        <f>IFERROR(IF(VLOOKUP(A55,'BOY to MOY-Reading'!$P$2:$AK$400,22,FALSE)="","",VLOOKUP(A55,'BOY to MOY-Reading'!$P$2:$AK$400,22,FALSE)),"")</f>
        <v/>
      </c>
      <c r="AC55" s="161" t="str">
        <f>IFERROR(IF(VLOOKUP(A55, 'MOY to EOY-Reading'!$P$2:$AK$400,22,FALSE)="","",VLOOKUP(A55,'MOY to EOY-Reading'!$P$2:$AK$400,22,FALSE)),"")</f>
        <v/>
      </c>
      <c r="AD55" s="161" t="str">
        <f>IFERROR(IF(VLOOKUP(A55,'BOY to EOY-Reading'!$P$2:$AK$400,22,FALSE)="","",VLOOKUP(A55,'BOY to EOY-Reading'!$P$2:$AK$400,22,FALSE)),"")</f>
        <v/>
      </c>
      <c r="AE55" s="161" t="str" cm="1">
        <f t="array" ref="AE55">_xlfn.IFS(AND(NOT(ISNUMBER(V55)),NOT(ISNUMBER(W55)),NOT(ISNUMBER(X55))),"",OR(AND(V55&lt;&gt;"",V55&gt;=40),AND(W55&lt;&gt;"",W55&gt;=40),AND(X55&lt;&gt;"",X55&gt;=40)),"Y",OR(V55&lt;40,W55&lt;40,X55&lt;40),"N")</f>
        <v/>
      </c>
      <c r="AF55" s="161" t="str" cm="1">
        <f t="array" ref="AF55">_xlfn.IFS(OR(Y55="Yes",Z55="Yes",AA55="Yes"),"Y",OR(Y55="No",Z55="No",AA55="No"),"N",AND(Y55="",Z55="",AA55=""),"")</f>
        <v/>
      </c>
      <c r="AG55" s="161" t="str" cm="1">
        <f t="array" ref="AG55">_xlfn.IFS(AND(NOT(ISNUMBER(AB55)),NOT(ISNUMBER(AC55)),NOT(ISNUMBER(AD55))),"",OR(AND(AB55&lt;&gt;"",AB55&gt;=40),AND(AC55&lt;&gt;"",AC55&gt;=40),AND(AD55&lt;&gt;"",AD55&gt;=40)),"Y",OR(AB55&lt;40,AC55&lt;40,AD55&lt;40),"N")</f>
        <v/>
      </c>
      <c r="AH55" s="162" t="str" cm="1">
        <f t="array" ref="AH55">_xlfn.IFS(OR(AE55="Y",AF55="Y",AG55="Y"),"Y",OR(AE55="N",AF55="N",AG55="N"),"N",OR(AE55="",AF55="",AG55=""),"")</f>
        <v/>
      </c>
    </row>
    <row r="56" spans="1:34" x14ac:dyDescent="0.25">
      <c r="A56" s="157"/>
      <c r="B56" s="158"/>
      <c r="C56" s="158"/>
      <c r="D56" s="158"/>
      <c r="E56" s="158"/>
      <c r="F56" s="158"/>
      <c r="G56" s="158"/>
      <c r="H56" s="158"/>
      <c r="I56" s="161" t="str">
        <f>IFERROR(IF(VLOOKUP(A56,'BOY to MOY-Math'!$P$2:$U$400,6,FALSE)="","",VLOOKUP(A56,'BOY to MOY-Math'!$P$2:$U$400,6,FALSE)),"")</f>
        <v/>
      </c>
      <c r="J56" s="162" t="str">
        <f>IFERROR(IF(VLOOKUP(A56,'BOY to MOY-Math'!$P$2:$AA$400,12,FALSE)="","",VLOOKUP(A56,'BOY to MOY-Math'!$P$2:$AA$400,12,FALSE)),"")</f>
        <v/>
      </c>
      <c r="K56" s="161" t="str">
        <f>IFERROR(IF(VLOOKUP(A56,'BOY to EOY-Math'!$P$2:$AA$400,12,FALSE)="","",VLOOKUP(A56,'BOY to EOY-Math'!$P$2:$AA$400,12,FALSE)),"")</f>
        <v/>
      </c>
      <c r="L56" s="163" t="str">
        <f>IFERROR(IF(VLOOKUP(A56,'BOY to MOY-Math'!$P$2:$AI$400,20,FALSE)="","",VLOOKUP(A56,'BOY to MOY-Math'!$P$2:$AI$400,20,FALSE)),"")</f>
        <v/>
      </c>
      <c r="M56" s="161" t="str">
        <f>IFERROR(IF(VLOOKUP(A56, 'MOY to EOY-Math'!$P$2:$AI$400,20,FALSE)="","",VLOOKUP(A56,'MOY to EOY-Math'!$P$2:$AI$400,20,FALSE)),"")</f>
        <v/>
      </c>
      <c r="N56" s="161" t="str">
        <f>IFERROR(IF(VLOOKUP(A56,'BOY to EOY-Math'!$P$2:$AI$400,20,FALSE)="","",VLOOKUP(A56,'BOY to EOY-Math'!$P$2:$AI$400,20,FALSE)),"")</f>
        <v/>
      </c>
      <c r="O56" s="161" t="str">
        <f>IFERROR(IF(VLOOKUP(A56,'BOY to MOY-Math'!$P$2:$AK$400,22,FALSE)="","",VLOOKUP(A56,'BOY to MOY-Math'!$P$2:$AK$400,22,FALSE)),"")</f>
        <v/>
      </c>
      <c r="P56" s="161" t="str">
        <f>IFERROR(IF(VLOOKUP(A56, 'MOY to EOY-Math'!$P$2:$AK$400,22,FALSE)="","",VLOOKUP(A56,'MOY to EOY-Math'!$P$2:$AK$400,22,FALSE)),"")</f>
        <v/>
      </c>
      <c r="Q56" s="161" t="str">
        <f>IFERROR(IF(VLOOKUP(A56,'BOY to EOY-Math'!$P$2:$AK$400,22,FALSE)="","",VLOOKUP(A56,'BOY to EOY-Math'!$P$2:$AK$400,22,FALSE)),"")</f>
        <v/>
      </c>
      <c r="R56" s="161" t="str" cm="1">
        <f t="array" ref="R56">_xlfn.IFS(AND(NOT(ISNUMBER(I56)),NOT(ISNUMBER(J56)),NOT(ISNUMBER(K56))),"",OR(AND(I56&lt;&gt;"",I56&gt;=40),AND(J56&lt;&gt;"",J56&gt;=40),AND(K56&lt;&gt;"",K56&gt;=40)),"Y",OR(I56&lt;40,J56&lt;40,K56&lt;40),"N")</f>
        <v/>
      </c>
      <c r="S56" s="161" t="str" cm="1">
        <f t="array" ref="S56">_xlfn.IFS(OR(L56="Yes",M56="Yes",N56="Yes"),"Y",OR(L56="No",M56="No",N56="No"),"N",AND(L56="",M56="",N56=""),"")</f>
        <v/>
      </c>
      <c r="T56" s="161" t="str" cm="1">
        <f t="array" ref="T56">_xlfn.IFS(AND(NOT(ISNUMBER(O56)),NOT(ISNUMBER(P56)),NOT(ISNUMBER(Q56))),"",OR(AND(O56&lt;&gt;"",O56&gt;=40),AND(P56&lt;&gt;"",P56&gt;=40),AND(Q56&lt;&gt;"",Q56&gt;=40)),"Y",OR(O56&lt;40,P56&lt;40,Q56&lt;40),"N")</f>
        <v/>
      </c>
      <c r="U56" s="162" t="str" cm="1">
        <f t="array" ref="U56">_xlfn.IFS(OR(R56="Y",S56="Y",T56="Y"),"Y",OR(R56="N",S56="N",T56="N"),"N",OR(R56="",S56="",T56=""),"")</f>
        <v/>
      </c>
      <c r="V56" s="161" t="str">
        <f>IFERROR(IF(VLOOKUP(A56,'BOY to MOY-Reading'!$P$2:$U$400,6,FALSE)="","",VLOOKUP(A56,'BOY to MOY-Reading'!$P$2:$U$400,6,FALSE)),"")</f>
        <v/>
      </c>
      <c r="W56" s="162" t="str">
        <f>IFERROR(IF(VLOOKUP(A56,'BOY to MOY-Reading'!$P$2:$AA$400,12,FALSE)="","",VLOOKUP(A56,'BOY to MOY-Reading'!$P$2:$AA$400,12,FALSE)),"")</f>
        <v/>
      </c>
      <c r="X56" s="161" t="str">
        <f>IFERROR(IF(VLOOKUP(A56,'BOY to EOY-Reading'!$P$2:$AA$400,12,FALSE)="","",VLOOKUP(A56,'BOY to EOY-Reading'!$P$2:$AA$400,12,FALSE)),"")</f>
        <v/>
      </c>
      <c r="Y56" s="163" t="str">
        <f>IFERROR(IF(VLOOKUP(A56,'BOY to MOY-Reading'!$P$2:$AI$400,20,FALSE)="","",VLOOKUP(A56,'BOY to MOY-Reading'!$P$2:$AI$400,20,FALSE)),"")</f>
        <v/>
      </c>
      <c r="Z56" s="161" t="str">
        <f>IFERROR(IF(VLOOKUP(A56, 'MOY to EOY-Reading'!$P$2:$AI$400,20,FALSE)="","",VLOOKUP(A56,'MOY to EOY-Reading'!$P$2:$AI$400,20,FALSE)),"")</f>
        <v/>
      </c>
      <c r="AA56" s="161" t="str">
        <f>IFERROR(IF(VLOOKUP(A56,'BOY to EOY-Reading'!$P$2:$AI$400,20,FALSE)="","",VLOOKUP(A56,'BOY to EOY-Reading'!$P$2:$AI$400,20,FALSE)),"")</f>
        <v/>
      </c>
      <c r="AB56" s="161" t="str">
        <f>IFERROR(IF(VLOOKUP(A56,'BOY to MOY-Reading'!$P$2:$AK$400,22,FALSE)="","",VLOOKUP(A56,'BOY to MOY-Reading'!$P$2:$AK$400,22,FALSE)),"")</f>
        <v/>
      </c>
      <c r="AC56" s="161" t="str">
        <f>IFERROR(IF(VLOOKUP(A56, 'MOY to EOY-Reading'!$P$2:$AK$400,22,FALSE)="","",VLOOKUP(A56,'MOY to EOY-Reading'!$P$2:$AK$400,22,FALSE)),"")</f>
        <v/>
      </c>
      <c r="AD56" s="161" t="str">
        <f>IFERROR(IF(VLOOKUP(A56,'BOY to EOY-Reading'!$P$2:$AK$400,22,FALSE)="","",VLOOKUP(A56,'BOY to EOY-Reading'!$P$2:$AK$400,22,FALSE)),"")</f>
        <v/>
      </c>
      <c r="AE56" s="161" t="str" cm="1">
        <f t="array" ref="AE56">_xlfn.IFS(AND(NOT(ISNUMBER(V56)),NOT(ISNUMBER(W56)),NOT(ISNUMBER(X56))),"",OR(AND(V56&lt;&gt;"",V56&gt;=40),AND(W56&lt;&gt;"",W56&gt;=40),AND(X56&lt;&gt;"",X56&gt;=40)),"Y",OR(V56&lt;40,W56&lt;40,X56&lt;40),"N")</f>
        <v/>
      </c>
      <c r="AF56" s="161" t="str" cm="1">
        <f t="array" ref="AF56">_xlfn.IFS(OR(Y56="Yes",Z56="Yes",AA56="Yes"),"Y",OR(Y56="No",Z56="No",AA56="No"),"N",AND(Y56="",Z56="",AA56=""),"")</f>
        <v/>
      </c>
      <c r="AG56" s="161" t="str" cm="1">
        <f t="array" ref="AG56">_xlfn.IFS(AND(NOT(ISNUMBER(AB56)),NOT(ISNUMBER(AC56)),NOT(ISNUMBER(AD56))),"",OR(AND(AB56&lt;&gt;"",AB56&gt;=40),AND(AC56&lt;&gt;"",AC56&gt;=40),AND(AD56&lt;&gt;"",AD56&gt;=40)),"Y",OR(AB56&lt;40,AC56&lt;40,AD56&lt;40),"N")</f>
        <v/>
      </c>
      <c r="AH56" s="162" t="str" cm="1">
        <f t="array" ref="AH56">_xlfn.IFS(OR(AE56="Y",AF56="Y",AG56="Y"),"Y",OR(AE56="N",AF56="N",AG56="N"),"N",OR(AE56="",AF56="",AG56=""),"")</f>
        <v/>
      </c>
    </row>
    <row r="57" spans="1:34" x14ac:dyDescent="0.25">
      <c r="A57" s="157"/>
      <c r="B57" s="158"/>
      <c r="C57" s="158"/>
      <c r="D57" s="158"/>
      <c r="E57" s="158"/>
      <c r="F57" s="158"/>
      <c r="G57" s="158"/>
      <c r="H57" s="158"/>
      <c r="I57" s="161" t="str">
        <f>IFERROR(IF(VLOOKUP(A57,'BOY to MOY-Math'!$P$2:$U$400,6,FALSE)="","",VLOOKUP(A57,'BOY to MOY-Math'!$P$2:$U$400,6,FALSE)),"")</f>
        <v/>
      </c>
      <c r="J57" s="162" t="str">
        <f>IFERROR(IF(VLOOKUP(A57,'BOY to MOY-Math'!$P$2:$AA$400,12,FALSE)="","",VLOOKUP(A57,'BOY to MOY-Math'!$P$2:$AA$400,12,FALSE)),"")</f>
        <v/>
      </c>
      <c r="K57" s="161" t="str">
        <f>IFERROR(IF(VLOOKUP(A57,'BOY to EOY-Math'!$P$2:$AA$400,12,FALSE)="","",VLOOKUP(A57,'BOY to EOY-Math'!$P$2:$AA$400,12,FALSE)),"")</f>
        <v/>
      </c>
      <c r="L57" s="163" t="str">
        <f>IFERROR(IF(VLOOKUP(A57,'BOY to MOY-Math'!$P$2:$AI$400,20,FALSE)="","",VLOOKUP(A57,'BOY to MOY-Math'!$P$2:$AI$400,20,FALSE)),"")</f>
        <v/>
      </c>
      <c r="M57" s="161" t="str">
        <f>IFERROR(IF(VLOOKUP(A57, 'MOY to EOY-Math'!$P$2:$AI$400,20,FALSE)="","",VLOOKUP(A57,'MOY to EOY-Math'!$P$2:$AI$400,20,FALSE)),"")</f>
        <v/>
      </c>
      <c r="N57" s="161" t="str">
        <f>IFERROR(IF(VLOOKUP(A57,'BOY to EOY-Math'!$P$2:$AI$400,20,FALSE)="","",VLOOKUP(A57,'BOY to EOY-Math'!$P$2:$AI$400,20,FALSE)),"")</f>
        <v/>
      </c>
      <c r="O57" s="161" t="str">
        <f>IFERROR(IF(VLOOKUP(A57,'BOY to MOY-Math'!$P$2:$AK$400,22,FALSE)="","",VLOOKUP(A57,'BOY to MOY-Math'!$P$2:$AK$400,22,FALSE)),"")</f>
        <v/>
      </c>
      <c r="P57" s="161" t="str">
        <f>IFERROR(IF(VLOOKUP(A57, 'MOY to EOY-Math'!$P$2:$AK$400,22,FALSE)="","",VLOOKUP(A57,'MOY to EOY-Math'!$P$2:$AK$400,22,FALSE)),"")</f>
        <v/>
      </c>
      <c r="Q57" s="161" t="str">
        <f>IFERROR(IF(VLOOKUP(A57,'BOY to EOY-Math'!$P$2:$AK$400,22,FALSE)="","",VLOOKUP(A57,'BOY to EOY-Math'!$P$2:$AK$400,22,FALSE)),"")</f>
        <v/>
      </c>
      <c r="R57" s="161" t="str" cm="1">
        <f t="array" ref="R57">_xlfn.IFS(AND(NOT(ISNUMBER(I57)),NOT(ISNUMBER(J57)),NOT(ISNUMBER(K57))),"",OR(AND(I57&lt;&gt;"",I57&gt;=40),AND(J57&lt;&gt;"",J57&gt;=40),AND(K57&lt;&gt;"",K57&gt;=40)),"Y",OR(I57&lt;40,J57&lt;40,K57&lt;40),"N")</f>
        <v/>
      </c>
      <c r="S57" s="161" t="str" cm="1">
        <f t="array" ref="S57">_xlfn.IFS(OR(L57="Yes",M57="Yes",N57="Yes"),"Y",OR(L57="No",M57="No",N57="No"),"N",AND(L57="",M57="",N57=""),"")</f>
        <v/>
      </c>
      <c r="T57" s="161" t="str" cm="1">
        <f t="array" ref="T57">_xlfn.IFS(AND(NOT(ISNUMBER(O57)),NOT(ISNUMBER(P57)),NOT(ISNUMBER(Q57))),"",OR(AND(O57&lt;&gt;"",O57&gt;=40),AND(P57&lt;&gt;"",P57&gt;=40),AND(Q57&lt;&gt;"",Q57&gt;=40)),"Y",OR(O57&lt;40,P57&lt;40,Q57&lt;40),"N")</f>
        <v/>
      </c>
      <c r="U57" s="162" t="str" cm="1">
        <f t="array" ref="U57">_xlfn.IFS(OR(R57="Y",S57="Y",T57="Y"),"Y",OR(R57="N",S57="N",T57="N"),"N",OR(R57="",S57="",T57=""),"")</f>
        <v/>
      </c>
      <c r="V57" s="161" t="str">
        <f>IFERROR(IF(VLOOKUP(A57,'BOY to MOY-Reading'!$P$2:$U$400,6,FALSE)="","",VLOOKUP(A57,'BOY to MOY-Reading'!$P$2:$U$400,6,FALSE)),"")</f>
        <v/>
      </c>
      <c r="W57" s="162" t="str">
        <f>IFERROR(IF(VLOOKUP(A57,'BOY to MOY-Reading'!$P$2:$AA$400,12,FALSE)="","",VLOOKUP(A57,'BOY to MOY-Reading'!$P$2:$AA$400,12,FALSE)),"")</f>
        <v/>
      </c>
      <c r="X57" s="161" t="str">
        <f>IFERROR(IF(VLOOKUP(A57,'BOY to EOY-Reading'!$P$2:$AA$400,12,FALSE)="","",VLOOKUP(A57,'BOY to EOY-Reading'!$P$2:$AA$400,12,FALSE)),"")</f>
        <v/>
      </c>
      <c r="Y57" s="163" t="str">
        <f>IFERROR(IF(VLOOKUP(A57,'BOY to MOY-Reading'!$P$2:$AI$400,20,FALSE)="","",VLOOKUP(A57,'BOY to MOY-Reading'!$P$2:$AI$400,20,FALSE)),"")</f>
        <v/>
      </c>
      <c r="Z57" s="161" t="str">
        <f>IFERROR(IF(VLOOKUP(A57, 'MOY to EOY-Reading'!$P$2:$AI$400,20,FALSE)="","",VLOOKUP(A57,'MOY to EOY-Reading'!$P$2:$AI$400,20,FALSE)),"")</f>
        <v/>
      </c>
      <c r="AA57" s="161" t="str">
        <f>IFERROR(IF(VLOOKUP(A57,'BOY to EOY-Reading'!$P$2:$AI$400,20,FALSE)="","",VLOOKUP(A57,'BOY to EOY-Reading'!$P$2:$AI$400,20,FALSE)),"")</f>
        <v/>
      </c>
      <c r="AB57" s="161" t="str">
        <f>IFERROR(IF(VLOOKUP(A57,'BOY to MOY-Reading'!$P$2:$AK$400,22,FALSE)="","",VLOOKUP(A57,'BOY to MOY-Reading'!$P$2:$AK$400,22,FALSE)),"")</f>
        <v/>
      </c>
      <c r="AC57" s="161" t="str">
        <f>IFERROR(IF(VLOOKUP(A57, 'MOY to EOY-Reading'!$P$2:$AK$400,22,FALSE)="","",VLOOKUP(A57,'MOY to EOY-Reading'!$P$2:$AK$400,22,FALSE)),"")</f>
        <v/>
      </c>
      <c r="AD57" s="161" t="str">
        <f>IFERROR(IF(VLOOKUP(A57,'BOY to EOY-Reading'!$P$2:$AK$400,22,FALSE)="","",VLOOKUP(A57,'BOY to EOY-Reading'!$P$2:$AK$400,22,FALSE)),"")</f>
        <v/>
      </c>
      <c r="AE57" s="161" t="str" cm="1">
        <f t="array" ref="AE57">_xlfn.IFS(AND(NOT(ISNUMBER(V57)),NOT(ISNUMBER(W57)),NOT(ISNUMBER(X57))),"",OR(AND(V57&lt;&gt;"",V57&gt;=40),AND(W57&lt;&gt;"",W57&gt;=40),AND(X57&lt;&gt;"",X57&gt;=40)),"Y",OR(V57&lt;40,W57&lt;40,X57&lt;40),"N")</f>
        <v/>
      </c>
      <c r="AF57" s="161" t="str" cm="1">
        <f t="array" ref="AF57">_xlfn.IFS(OR(Y57="Yes",Z57="Yes",AA57="Yes"),"Y",OR(Y57="No",Z57="No",AA57="No"),"N",AND(Y57="",Z57="",AA57=""),"")</f>
        <v/>
      </c>
      <c r="AG57" s="161" t="str" cm="1">
        <f t="array" ref="AG57">_xlfn.IFS(AND(NOT(ISNUMBER(AB57)),NOT(ISNUMBER(AC57)),NOT(ISNUMBER(AD57))),"",OR(AND(AB57&lt;&gt;"",AB57&gt;=40),AND(AC57&lt;&gt;"",AC57&gt;=40),AND(AD57&lt;&gt;"",AD57&gt;=40)),"Y",OR(AB57&lt;40,AC57&lt;40,AD57&lt;40),"N")</f>
        <v/>
      </c>
      <c r="AH57" s="162" t="str" cm="1">
        <f t="array" ref="AH57">_xlfn.IFS(OR(AE57="Y",AF57="Y",AG57="Y"),"Y",OR(AE57="N",AF57="N",AG57="N"),"N",OR(AE57="",AF57="",AG57=""),"")</f>
        <v/>
      </c>
    </row>
    <row r="58" spans="1:34" x14ac:dyDescent="0.25">
      <c r="A58" s="157"/>
      <c r="B58" s="158"/>
      <c r="C58" s="158"/>
      <c r="D58" s="158"/>
      <c r="E58" s="158"/>
      <c r="F58" s="158"/>
      <c r="G58" s="158"/>
      <c r="H58" s="158"/>
      <c r="I58" s="161" t="str">
        <f>IFERROR(IF(VLOOKUP(A58,'BOY to MOY-Math'!$P$2:$U$400,6,FALSE)="","",VLOOKUP(A58,'BOY to MOY-Math'!$P$2:$U$400,6,FALSE)),"")</f>
        <v/>
      </c>
      <c r="J58" s="162" t="str">
        <f>IFERROR(IF(VLOOKUP(A58,'BOY to MOY-Math'!$P$2:$AA$400,12,FALSE)="","",VLOOKUP(A58,'BOY to MOY-Math'!$P$2:$AA$400,12,FALSE)),"")</f>
        <v/>
      </c>
      <c r="K58" s="161" t="str">
        <f>IFERROR(IF(VLOOKUP(A58,'BOY to EOY-Math'!$P$2:$AA$400,12,FALSE)="","",VLOOKUP(A58,'BOY to EOY-Math'!$P$2:$AA$400,12,FALSE)),"")</f>
        <v/>
      </c>
      <c r="L58" s="163" t="str">
        <f>IFERROR(IF(VLOOKUP(A58,'BOY to MOY-Math'!$P$2:$AI$400,20,FALSE)="","",VLOOKUP(A58,'BOY to MOY-Math'!$P$2:$AI$400,20,FALSE)),"")</f>
        <v/>
      </c>
      <c r="M58" s="161" t="str">
        <f>IFERROR(IF(VLOOKUP(A58, 'MOY to EOY-Math'!$P$2:$AI$400,20,FALSE)="","",VLOOKUP(A58,'MOY to EOY-Math'!$P$2:$AI$400,20,FALSE)),"")</f>
        <v/>
      </c>
      <c r="N58" s="161" t="str">
        <f>IFERROR(IF(VLOOKUP(A58,'BOY to EOY-Math'!$P$2:$AI$400,20,FALSE)="","",VLOOKUP(A58,'BOY to EOY-Math'!$P$2:$AI$400,20,FALSE)),"")</f>
        <v/>
      </c>
      <c r="O58" s="161" t="str">
        <f>IFERROR(IF(VLOOKUP(A58,'BOY to MOY-Math'!$P$2:$AK$400,22,FALSE)="","",VLOOKUP(A58,'BOY to MOY-Math'!$P$2:$AK$400,22,FALSE)),"")</f>
        <v/>
      </c>
      <c r="P58" s="161" t="str">
        <f>IFERROR(IF(VLOOKUP(A58, 'MOY to EOY-Math'!$P$2:$AK$400,22,FALSE)="","",VLOOKUP(A58,'MOY to EOY-Math'!$P$2:$AK$400,22,FALSE)),"")</f>
        <v/>
      </c>
      <c r="Q58" s="161" t="str">
        <f>IFERROR(IF(VLOOKUP(A58,'BOY to EOY-Math'!$P$2:$AK$400,22,FALSE)="","",VLOOKUP(A58,'BOY to EOY-Math'!$P$2:$AK$400,22,FALSE)),"")</f>
        <v/>
      </c>
      <c r="R58" s="161" t="str" cm="1">
        <f t="array" ref="R58">_xlfn.IFS(AND(NOT(ISNUMBER(I58)),NOT(ISNUMBER(J58)),NOT(ISNUMBER(K58))),"",OR(AND(I58&lt;&gt;"",I58&gt;=40),AND(J58&lt;&gt;"",J58&gt;=40),AND(K58&lt;&gt;"",K58&gt;=40)),"Y",OR(I58&lt;40,J58&lt;40,K58&lt;40),"N")</f>
        <v/>
      </c>
      <c r="S58" s="161" t="str" cm="1">
        <f t="array" ref="S58">_xlfn.IFS(OR(L58="Yes",M58="Yes",N58="Yes"),"Y",OR(L58="No",M58="No",N58="No"),"N",AND(L58="",M58="",N58=""),"")</f>
        <v/>
      </c>
      <c r="T58" s="161" t="str" cm="1">
        <f t="array" ref="T58">_xlfn.IFS(AND(NOT(ISNUMBER(O58)),NOT(ISNUMBER(P58)),NOT(ISNUMBER(Q58))),"",OR(AND(O58&lt;&gt;"",O58&gt;=40),AND(P58&lt;&gt;"",P58&gt;=40),AND(Q58&lt;&gt;"",Q58&gt;=40)),"Y",OR(O58&lt;40,P58&lt;40,Q58&lt;40),"N")</f>
        <v/>
      </c>
      <c r="U58" s="162" t="str" cm="1">
        <f t="array" ref="U58">_xlfn.IFS(OR(R58="Y",S58="Y",T58="Y"),"Y",OR(R58="N",S58="N",T58="N"),"N",OR(R58="",S58="",T58=""),"")</f>
        <v/>
      </c>
      <c r="V58" s="161" t="str">
        <f>IFERROR(IF(VLOOKUP(A58,'BOY to MOY-Reading'!$P$2:$U$400,6,FALSE)="","",VLOOKUP(A58,'BOY to MOY-Reading'!$P$2:$U$400,6,FALSE)),"")</f>
        <v/>
      </c>
      <c r="W58" s="162" t="str">
        <f>IFERROR(IF(VLOOKUP(A58,'BOY to MOY-Reading'!$P$2:$AA$400,12,FALSE)="","",VLOOKUP(A58,'BOY to MOY-Reading'!$P$2:$AA$400,12,FALSE)),"")</f>
        <v/>
      </c>
      <c r="X58" s="161" t="str">
        <f>IFERROR(IF(VLOOKUP(A58,'BOY to EOY-Reading'!$P$2:$AA$400,12,FALSE)="","",VLOOKUP(A58,'BOY to EOY-Reading'!$P$2:$AA$400,12,FALSE)),"")</f>
        <v/>
      </c>
      <c r="Y58" s="163" t="str">
        <f>IFERROR(IF(VLOOKUP(A58,'BOY to MOY-Reading'!$P$2:$AI$400,20,FALSE)="","",VLOOKUP(A58,'BOY to MOY-Reading'!$P$2:$AI$400,20,FALSE)),"")</f>
        <v/>
      </c>
      <c r="Z58" s="161" t="str">
        <f>IFERROR(IF(VLOOKUP(A58, 'MOY to EOY-Reading'!$P$2:$AI$400,20,FALSE)="","",VLOOKUP(A58,'MOY to EOY-Reading'!$P$2:$AI$400,20,FALSE)),"")</f>
        <v/>
      </c>
      <c r="AA58" s="161" t="str">
        <f>IFERROR(IF(VLOOKUP(A58,'BOY to EOY-Reading'!$P$2:$AI$400,20,FALSE)="","",VLOOKUP(A58,'BOY to EOY-Reading'!$P$2:$AI$400,20,FALSE)),"")</f>
        <v/>
      </c>
      <c r="AB58" s="161" t="str">
        <f>IFERROR(IF(VLOOKUP(A58,'BOY to MOY-Reading'!$P$2:$AK$400,22,FALSE)="","",VLOOKUP(A58,'BOY to MOY-Reading'!$P$2:$AK$400,22,FALSE)),"")</f>
        <v/>
      </c>
      <c r="AC58" s="161" t="str">
        <f>IFERROR(IF(VLOOKUP(A58, 'MOY to EOY-Reading'!$P$2:$AK$400,22,FALSE)="","",VLOOKUP(A58,'MOY to EOY-Reading'!$P$2:$AK$400,22,FALSE)),"")</f>
        <v/>
      </c>
      <c r="AD58" s="161" t="str">
        <f>IFERROR(IF(VLOOKUP(A58,'BOY to EOY-Reading'!$P$2:$AK$400,22,FALSE)="","",VLOOKUP(A58,'BOY to EOY-Reading'!$P$2:$AK$400,22,FALSE)),"")</f>
        <v/>
      </c>
      <c r="AE58" s="161" t="str" cm="1">
        <f t="array" ref="AE58">_xlfn.IFS(AND(NOT(ISNUMBER(V58)),NOT(ISNUMBER(W58)),NOT(ISNUMBER(X58))),"",OR(AND(V58&lt;&gt;"",V58&gt;=40),AND(W58&lt;&gt;"",W58&gt;=40),AND(X58&lt;&gt;"",X58&gt;=40)),"Y",OR(V58&lt;40,W58&lt;40,X58&lt;40),"N")</f>
        <v/>
      </c>
      <c r="AF58" s="161" t="str" cm="1">
        <f t="array" ref="AF58">_xlfn.IFS(OR(Y58="Yes",Z58="Yes",AA58="Yes"),"Y",OR(Y58="No",Z58="No",AA58="No"),"N",AND(Y58="",Z58="",AA58=""),"")</f>
        <v/>
      </c>
      <c r="AG58" s="161" t="str" cm="1">
        <f t="array" ref="AG58">_xlfn.IFS(AND(NOT(ISNUMBER(AB58)),NOT(ISNUMBER(AC58)),NOT(ISNUMBER(AD58))),"",OR(AND(AB58&lt;&gt;"",AB58&gt;=40),AND(AC58&lt;&gt;"",AC58&gt;=40),AND(AD58&lt;&gt;"",AD58&gt;=40)),"Y",OR(AB58&lt;40,AC58&lt;40,AD58&lt;40),"N")</f>
        <v/>
      </c>
      <c r="AH58" s="162" t="str" cm="1">
        <f t="array" ref="AH58">_xlfn.IFS(OR(AE58="Y",AF58="Y",AG58="Y"),"Y",OR(AE58="N",AF58="N",AG58="N"),"N",OR(AE58="",AF58="",AG58=""),"")</f>
        <v/>
      </c>
    </row>
    <row r="59" spans="1:34" x14ac:dyDescent="0.25">
      <c r="A59" s="157"/>
      <c r="B59" s="158"/>
      <c r="C59" s="158"/>
      <c r="D59" s="158"/>
      <c r="E59" s="158"/>
      <c r="F59" s="158"/>
      <c r="G59" s="158"/>
      <c r="H59" s="158"/>
      <c r="I59" s="161" t="str">
        <f>IFERROR(IF(VLOOKUP(A59,'BOY to MOY-Math'!$P$2:$U$400,6,FALSE)="","",VLOOKUP(A59,'BOY to MOY-Math'!$P$2:$U$400,6,FALSE)),"")</f>
        <v/>
      </c>
      <c r="J59" s="162" t="str">
        <f>IFERROR(IF(VLOOKUP(A59,'BOY to MOY-Math'!$P$2:$AA$400,12,FALSE)="","",VLOOKUP(A59,'BOY to MOY-Math'!$P$2:$AA$400,12,FALSE)),"")</f>
        <v/>
      </c>
      <c r="K59" s="161" t="str">
        <f>IFERROR(IF(VLOOKUP(A59,'BOY to EOY-Math'!$P$2:$AA$400,12,FALSE)="","",VLOOKUP(A59,'BOY to EOY-Math'!$P$2:$AA$400,12,FALSE)),"")</f>
        <v/>
      </c>
      <c r="L59" s="163" t="str">
        <f>IFERROR(IF(VLOOKUP(A59,'BOY to MOY-Math'!$P$2:$AI$400,20,FALSE)="","",VLOOKUP(A59,'BOY to MOY-Math'!$P$2:$AI$400,20,FALSE)),"")</f>
        <v/>
      </c>
      <c r="M59" s="161" t="str">
        <f>IFERROR(IF(VLOOKUP(A59, 'MOY to EOY-Math'!$P$2:$AI$400,20,FALSE)="","",VLOOKUP(A59,'MOY to EOY-Math'!$P$2:$AI$400,20,FALSE)),"")</f>
        <v/>
      </c>
      <c r="N59" s="161" t="str">
        <f>IFERROR(IF(VLOOKUP(A59,'BOY to EOY-Math'!$P$2:$AI$400,20,FALSE)="","",VLOOKUP(A59,'BOY to EOY-Math'!$P$2:$AI$400,20,FALSE)),"")</f>
        <v/>
      </c>
      <c r="O59" s="161" t="str">
        <f>IFERROR(IF(VLOOKUP(A59,'BOY to MOY-Math'!$P$2:$AK$400,22,FALSE)="","",VLOOKUP(A59,'BOY to MOY-Math'!$P$2:$AK$400,22,FALSE)),"")</f>
        <v/>
      </c>
      <c r="P59" s="161" t="str">
        <f>IFERROR(IF(VLOOKUP(A59, 'MOY to EOY-Math'!$P$2:$AK$400,22,FALSE)="","",VLOOKUP(A59,'MOY to EOY-Math'!$P$2:$AK$400,22,FALSE)),"")</f>
        <v/>
      </c>
      <c r="Q59" s="161" t="str">
        <f>IFERROR(IF(VLOOKUP(A59,'BOY to EOY-Math'!$P$2:$AK$400,22,FALSE)="","",VLOOKUP(A59,'BOY to EOY-Math'!$P$2:$AK$400,22,FALSE)),"")</f>
        <v/>
      </c>
      <c r="R59" s="161" t="str" cm="1">
        <f t="array" ref="R59">_xlfn.IFS(AND(NOT(ISNUMBER(I59)),NOT(ISNUMBER(J59)),NOT(ISNUMBER(K59))),"",OR(AND(I59&lt;&gt;"",I59&gt;=40),AND(J59&lt;&gt;"",J59&gt;=40),AND(K59&lt;&gt;"",K59&gt;=40)),"Y",OR(I59&lt;40,J59&lt;40,K59&lt;40),"N")</f>
        <v/>
      </c>
      <c r="S59" s="161" t="str" cm="1">
        <f t="array" ref="S59">_xlfn.IFS(OR(L59="Yes",M59="Yes",N59="Yes"),"Y",OR(L59="No",M59="No",N59="No"),"N",AND(L59="",M59="",N59=""),"")</f>
        <v/>
      </c>
      <c r="T59" s="161" t="str" cm="1">
        <f t="array" ref="T59">_xlfn.IFS(AND(NOT(ISNUMBER(O59)),NOT(ISNUMBER(P59)),NOT(ISNUMBER(Q59))),"",OR(AND(O59&lt;&gt;"",O59&gt;=40),AND(P59&lt;&gt;"",P59&gt;=40),AND(Q59&lt;&gt;"",Q59&gt;=40)),"Y",OR(O59&lt;40,P59&lt;40,Q59&lt;40),"N")</f>
        <v/>
      </c>
      <c r="U59" s="162" t="str" cm="1">
        <f t="array" ref="U59">_xlfn.IFS(OR(R59="Y",S59="Y",T59="Y"),"Y",OR(R59="N",S59="N",T59="N"),"N",OR(R59="",S59="",T59=""),"")</f>
        <v/>
      </c>
      <c r="V59" s="161" t="str">
        <f>IFERROR(IF(VLOOKUP(A59,'BOY to MOY-Reading'!$P$2:$U$400,6,FALSE)="","",VLOOKUP(A59,'BOY to MOY-Reading'!$P$2:$U$400,6,FALSE)),"")</f>
        <v/>
      </c>
      <c r="W59" s="162" t="str">
        <f>IFERROR(IF(VLOOKUP(A59,'BOY to MOY-Reading'!$P$2:$AA$400,12,FALSE)="","",VLOOKUP(A59,'BOY to MOY-Reading'!$P$2:$AA$400,12,FALSE)),"")</f>
        <v/>
      </c>
      <c r="X59" s="161" t="str">
        <f>IFERROR(IF(VLOOKUP(A59,'BOY to EOY-Reading'!$P$2:$AA$400,12,FALSE)="","",VLOOKUP(A59,'BOY to EOY-Reading'!$P$2:$AA$400,12,FALSE)),"")</f>
        <v/>
      </c>
      <c r="Y59" s="163" t="str">
        <f>IFERROR(IF(VLOOKUP(A59,'BOY to MOY-Reading'!$P$2:$AI$400,20,FALSE)="","",VLOOKUP(A59,'BOY to MOY-Reading'!$P$2:$AI$400,20,FALSE)),"")</f>
        <v/>
      </c>
      <c r="Z59" s="161" t="str">
        <f>IFERROR(IF(VLOOKUP(A59, 'MOY to EOY-Reading'!$P$2:$AI$400,20,FALSE)="","",VLOOKUP(A59,'MOY to EOY-Reading'!$P$2:$AI$400,20,FALSE)),"")</f>
        <v/>
      </c>
      <c r="AA59" s="161" t="str">
        <f>IFERROR(IF(VLOOKUP(A59,'BOY to EOY-Reading'!$P$2:$AI$400,20,FALSE)="","",VLOOKUP(A59,'BOY to EOY-Reading'!$P$2:$AI$400,20,FALSE)),"")</f>
        <v/>
      </c>
      <c r="AB59" s="161" t="str">
        <f>IFERROR(IF(VLOOKUP(A59,'BOY to MOY-Reading'!$P$2:$AK$400,22,FALSE)="","",VLOOKUP(A59,'BOY to MOY-Reading'!$P$2:$AK$400,22,FALSE)),"")</f>
        <v/>
      </c>
      <c r="AC59" s="161" t="str">
        <f>IFERROR(IF(VLOOKUP(A59, 'MOY to EOY-Reading'!$P$2:$AK$400,22,FALSE)="","",VLOOKUP(A59,'MOY to EOY-Reading'!$P$2:$AK$400,22,FALSE)),"")</f>
        <v/>
      </c>
      <c r="AD59" s="161" t="str">
        <f>IFERROR(IF(VLOOKUP(A59,'BOY to EOY-Reading'!$P$2:$AK$400,22,FALSE)="","",VLOOKUP(A59,'BOY to EOY-Reading'!$P$2:$AK$400,22,FALSE)),"")</f>
        <v/>
      </c>
      <c r="AE59" s="161" t="str" cm="1">
        <f t="array" ref="AE59">_xlfn.IFS(AND(NOT(ISNUMBER(V59)),NOT(ISNUMBER(W59)),NOT(ISNUMBER(X59))),"",OR(AND(V59&lt;&gt;"",V59&gt;=40),AND(W59&lt;&gt;"",W59&gt;=40),AND(X59&lt;&gt;"",X59&gt;=40)),"Y",OR(V59&lt;40,W59&lt;40,X59&lt;40),"N")</f>
        <v/>
      </c>
      <c r="AF59" s="161" t="str" cm="1">
        <f t="array" ref="AF59">_xlfn.IFS(OR(Y59="Yes",Z59="Yes",AA59="Yes"),"Y",OR(Y59="No",Z59="No",AA59="No"),"N",AND(Y59="",Z59="",AA59=""),"")</f>
        <v/>
      </c>
      <c r="AG59" s="161" t="str" cm="1">
        <f t="array" ref="AG59">_xlfn.IFS(AND(NOT(ISNUMBER(AB59)),NOT(ISNUMBER(AC59)),NOT(ISNUMBER(AD59))),"",OR(AND(AB59&lt;&gt;"",AB59&gt;=40),AND(AC59&lt;&gt;"",AC59&gt;=40),AND(AD59&lt;&gt;"",AD59&gt;=40)),"Y",OR(AB59&lt;40,AC59&lt;40,AD59&lt;40),"N")</f>
        <v/>
      </c>
      <c r="AH59" s="162" t="str" cm="1">
        <f t="array" ref="AH59">_xlfn.IFS(OR(AE59="Y",AF59="Y",AG59="Y"),"Y",OR(AE59="N",AF59="N",AG59="N"),"N",OR(AE59="",AF59="",AG59=""),"")</f>
        <v/>
      </c>
    </row>
    <row r="60" spans="1:34" x14ac:dyDescent="0.25">
      <c r="A60" s="157"/>
      <c r="B60" s="158"/>
      <c r="C60" s="158"/>
      <c r="D60" s="158"/>
      <c r="E60" s="158"/>
      <c r="F60" s="158"/>
      <c r="G60" s="158"/>
      <c r="H60" s="158"/>
      <c r="I60" s="161" t="str">
        <f>IFERROR(IF(VLOOKUP(A60,'BOY to MOY-Math'!$P$2:$U$400,6,FALSE)="","",VLOOKUP(A60,'BOY to MOY-Math'!$P$2:$U$400,6,FALSE)),"")</f>
        <v/>
      </c>
      <c r="J60" s="162" t="str">
        <f>IFERROR(IF(VLOOKUP(A60,'BOY to MOY-Math'!$P$2:$AA$400,12,FALSE)="","",VLOOKUP(A60,'BOY to MOY-Math'!$P$2:$AA$400,12,FALSE)),"")</f>
        <v/>
      </c>
      <c r="K60" s="161" t="str">
        <f>IFERROR(IF(VLOOKUP(A60,'BOY to EOY-Math'!$P$2:$AA$400,12,FALSE)="","",VLOOKUP(A60,'BOY to EOY-Math'!$P$2:$AA$400,12,FALSE)),"")</f>
        <v/>
      </c>
      <c r="L60" s="163" t="str">
        <f>IFERROR(IF(VLOOKUP(A60,'BOY to MOY-Math'!$P$2:$AI$400,20,FALSE)="","",VLOOKUP(A60,'BOY to MOY-Math'!$P$2:$AI$400,20,FALSE)),"")</f>
        <v/>
      </c>
      <c r="M60" s="161" t="str">
        <f>IFERROR(IF(VLOOKUP(A60, 'MOY to EOY-Math'!$P$2:$AI$400,20,FALSE)="","",VLOOKUP(A60,'MOY to EOY-Math'!$P$2:$AI$400,20,FALSE)),"")</f>
        <v/>
      </c>
      <c r="N60" s="161" t="str">
        <f>IFERROR(IF(VLOOKUP(A60,'BOY to EOY-Math'!$P$2:$AI$400,20,FALSE)="","",VLOOKUP(A60,'BOY to EOY-Math'!$P$2:$AI$400,20,FALSE)),"")</f>
        <v/>
      </c>
      <c r="O60" s="161" t="str">
        <f>IFERROR(IF(VLOOKUP(A60,'BOY to MOY-Math'!$P$2:$AK$400,22,FALSE)="","",VLOOKUP(A60,'BOY to MOY-Math'!$P$2:$AK$400,22,FALSE)),"")</f>
        <v/>
      </c>
      <c r="P60" s="161" t="str">
        <f>IFERROR(IF(VLOOKUP(A60, 'MOY to EOY-Math'!$P$2:$AK$400,22,FALSE)="","",VLOOKUP(A60,'MOY to EOY-Math'!$P$2:$AK$400,22,FALSE)),"")</f>
        <v/>
      </c>
      <c r="Q60" s="161" t="str">
        <f>IFERROR(IF(VLOOKUP(A60,'BOY to EOY-Math'!$P$2:$AK$400,22,FALSE)="","",VLOOKUP(A60,'BOY to EOY-Math'!$P$2:$AK$400,22,FALSE)),"")</f>
        <v/>
      </c>
      <c r="R60" s="161" t="str" cm="1">
        <f t="array" ref="R60">_xlfn.IFS(AND(NOT(ISNUMBER(I60)),NOT(ISNUMBER(J60)),NOT(ISNUMBER(K60))),"",OR(AND(I60&lt;&gt;"",I60&gt;=40),AND(J60&lt;&gt;"",J60&gt;=40),AND(K60&lt;&gt;"",K60&gt;=40)),"Y",OR(I60&lt;40,J60&lt;40,K60&lt;40),"N")</f>
        <v/>
      </c>
      <c r="S60" s="161" t="str" cm="1">
        <f t="array" ref="S60">_xlfn.IFS(OR(L60="Yes",M60="Yes",N60="Yes"),"Y",OR(L60="No",M60="No",N60="No"),"N",AND(L60="",M60="",N60=""),"")</f>
        <v/>
      </c>
      <c r="T60" s="161" t="str" cm="1">
        <f t="array" ref="T60">_xlfn.IFS(AND(NOT(ISNUMBER(O60)),NOT(ISNUMBER(P60)),NOT(ISNUMBER(Q60))),"",OR(AND(O60&lt;&gt;"",O60&gt;=40),AND(P60&lt;&gt;"",P60&gt;=40),AND(Q60&lt;&gt;"",Q60&gt;=40)),"Y",OR(O60&lt;40,P60&lt;40,Q60&lt;40),"N")</f>
        <v/>
      </c>
      <c r="U60" s="162" t="str" cm="1">
        <f t="array" ref="U60">_xlfn.IFS(OR(R60="Y",S60="Y",T60="Y"),"Y",OR(R60="N",S60="N",T60="N"),"N",OR(R60="",S60="",T60=""),"")</f>
        <v/>
      </c>
      <c r="V60" s="161" t="str">
        <f>IFERROR(IF(VLOOKUP(A60,'BOY to MOY-Reading'!$P$2:$U$400,6,FALSE)="","",VLOOKUP(A60,'BOY to MOY-Reading'!$P$2:$U$400,6,FALSE)),"")</f>
        <v/>
      </c>
      <c r="W60" s="162" t="str">
        <f>IFERROR(IF(VLOOKUP(A60,'BOY to MOY-Reading'!$P$2:$AA$400,12,FALSE)="","",VLOOKUP(A60,'BOY to MOY-Reading'!$P$2:$AA$400,12,FALSE)),"")</f>
        <v/>
      </c>
      <c r="X60" s="161" t="str">
        <f>IFERROR(IF(VLOOKUP(A60,'BOY to EOY-Reading'!$P$2:$AA$400,12,FALSE)="","",VLOOKUP(A60,'BOY to EOY-Reading'!$P$2:$AA$400,12,FALSE)),"")</f>
        <v/>
      </c>
      <c r="Y60" s="163" t="str">
        <f>IFERROR(IF(VLOOKUP(A60,'BOY to MOY-Reading'!$P$2:$AI$400,20,FALSE)="","",VLOOKUP(A60,'BOY to MOY-Reading'!$P$2:$AI$400,20,FALSE)),"")</f>
        <v/>
      </c>
      <c r="Z60" s="161" t="str">
        <f>IFERROR(IF(VLOOKUP(A60, 'MOY to EOY-Reading'!$P$2:$AI$400,20,FALSE)="","",VLOOKUP(A60,'MOY to EOY-Reading'!$P$2:$AI$400,20,FALSE)),"")</f>
        <v/>
      </c>
      <c r="AA60" s="161" t="str">
        <f>IFERROR(IF(VLOOKUP(A60,'BOY to EOY-Reading'!$P$2:$AI$400,20,FALSE)="","",VLOOKUP(A60,'BOY to EOY-Reading'!$P$2:$AI$400,20,FALSE)),"")</f>
        <v/>
      </c>
      <c r="AB60" s="161" t="str">
        <f>IFERROR(IF(VLOOKUP(A60,'BOY to MOY-Reading'!$P$2:$AK$400,22,FALSE)="","",VLOOKUP(A60,'BOY to MOY-Reading'!$P$2:$AK$400,22,FALSE)),"")</f>
        <v/>
      </c>
      <c r="AC60" s="161" t="str">
        <f>IFERROR(IF(VLOOKUP(A60, 'MOY to EOY-Reading'!$P$2:$AK$400,22,FALSE)="","",VLOOKUP(A60,'MOY to EOY-Reading'!$P$2:$AK$400,22,FALSE)),"")</f>
        <v/>
      </c>
      <c r="AD60" s="161" t="str">
        <f>IFERROR(IF(VLOOKUP(A60,'BOY to EOY-Reading'!$P$2:$AK$400,22,FALSE)="","",VLOOKUP(A60,'BOY to EOY-Reading'!$P$2:$AK$400,22,FALSE)),"")</f>
        <v/>
      </c>
      <c r="AE60" s="161" t="str" cm="1">
        <f t="array" ref="AE60">_xlfn.IFS(AND(NOT(ISNUMBER(V60)),NOT(ISNUMBER(W60)),NOT(ISNUMBER(X60))),"",OR(AND(V60&lt;&gt;"",V60&gt;=40),AND(W60&lt;&gt;"",W60&gt;=40),AND(X60&lt;&gt;"",X60&gt;=40)),"Y",OR(V60&lt;40,W60&lt;40,X60&lt;40),"N")</f>
        <v/>
      </c>
      <c r="AF60" s="161" t="str" cm="1">
        <f t="array" ref="AF60">_xlfn.IFS(OR(Y60="Yes",Z60="Yes",AA60="Yes"),"Y",OR(Y60="No",Z60="No",AA60="No"),"N",AND(Y60="",Z60="",AA60=""),"")</f>
        <v/>
      </c>
      <c r="AG60" s="161" t="str" cm="1">
        <f t="array" ref="AG60">_xlfn.IFS(AND(NOT(ISNUMBER(AB60)),NOT(ISNUMBER(AC60)),NOT(ISNUMBER(AD60))),"",OR(AND(AB60&lt;&gt;"",AB60&gt;=40),AND(AC60&lt;&gt;"",AC60&gt;=40),AND(AD60&lt;&gt;"",AD60&gt;=40)),"Y",OR(AB60&lt;40,AC60&lt;40,AD60&lt;40),"N")</f>
        <v/>
      </c>
      <c r="AH60" s="162" t="str" cm="1">
        <f t="array" ref="AH60">_xlfn.IFS(OR(AE60="Y",AF60="Y",AG60="Y"),"Y",OR(AE60="N",AF60="N",AG60="N"),"N",OR(AE60="",AF60="",AG60=""),"")</f>
        <v/>
      </c>
    </row>
    <row r="61" spans="1:34" x14ac:dyDescent="0.25">
      <c r="A61" s="157"/>
      <c r="B61" s="158"/>
      <c r="C61" s="158"/>
      <c r="D61" s="158"/>
      <c r="E61" s="158"/>
      <c r="F61" s="158"/>
      <c r="G61" s="158"/>
      <c r="H61" s="158"/>
      <c r="I61" s="161" t="str">
        <f>IFERROR(IF(VLOOKUP(A61,'BOY to MOY-Math'!$P$2:$U$400,6,FALSE)="","",VLOOKUP(A61,'BOY to MOY-Math'!$P$2:$U$400,6,FALSE)),"")</f>
        <v/>
      </c>
      <c r="J61" s="162" t="str">
        <f>IFERROR(IF(VLOOKUP(A61,'BOY to MOY-Math'!$P$2:$AA$400,12,FALSE)="","",VLOOKUP(A61,'BOY to MOY-Math'!$P$2:$AA$400,12,FALSE)),"")</f>
        <v/>
      </c>
      <c r="K61" s="161" t="str">
        <f>IFERROR(IF(VLOOKUP(A61,'BOY to EOY-Math'!$P$2:$AA$400,12,FALSE)="","",VLOOKUP(A61,'BOY to EOY-Math'!$P$2:$AA$400,12,FALSE)),"")</f>
        <v/>
      </c>
      <c r="L61" s="163" t="str">
        <f>IFERROR(IF(VLOOKUP(A61,'BOY to MOY-Math'!$P$2:$AI$400,20,FALSE)="","",VLOOKUP(A61,'BOY to MOY-Math'!$P$2:$AI$400,20,FALSE)),"")</f>
        <v/>
      </c>
      <c r="M61" s="161" t="str">
        <f>IFERROR(IF(VLOOKUP(A61, 'MOY to EOY-Math'!$P$2:$AI$400,20,FALSE)="","",VLOOKUP(A61,'MOY to EOY-Math'!$P$2:$AI$400,20,FALSE)),"")</f>
        <v/>
      </c>
      <c r="N61" s="161" t="str">
        <f>IFERROR(IF(VLOOKUP(A61,'BOY to EOY-Math'!$P$2:$AI$400,20,FALSE)="","",VLOOKUP(A61,'BOY to EOY-Math'!$P$2:$AI$400,20,FALSE)),"")</f>
        <v/>
      </c>
      <c r="O61" s="161" t="str">
        <f>IFERROR(IF(VLOOKUP(A61,'BOY to MOY-Math'!$P$2:$AK$400,22,FALSE)="","",VLOOKUP(A61,'BOY to MOY-Math'!$P$2:$AK$400,22,FALSE)),"")</f>
        <v/>
      </c>
      <c r="P61" s="161" t="str">
        <f>IFERROR(IF(VLOOKUP(A61, 'MOY to EOY-Math'!$P$2:$AK$400,22,FALSE)="","",VLOOKUP(A61,'MOY to EOY-Math'!$P$2:$AK$400,22,FALSE)),"")</f>
        <v/>
      </c>
      <c r="Q61" s="161" t="str">
        <f>IFERROR(IF(VLOOKUP(A61,'BOY to EOY-Math'!$P$2:$AK$400,22,FALSE)="","",VLOOKUP(A61,'BOY to EOY-Math'!$P$2:$AK$400,22,FALSE)),"")</f>
        <v/>
      </c>
      <c r="R61" s="161" t="str" cm="1">
        <f t="array" ref="R61">_xlfn.IFS(AND(NOT(ISNUMBER(I61)),NOT(ISNUMBER(J61)),NOT(ISNUMBER(K61))),"",OR(AND(I61&lt;&gt;"",I61&gt;=40),AND(J61&lt;&gt;"",J61&gt;=40),AND(K61&lt;&gt;"",K61&gt;=40)),"Y",OR(I61&lt;40,J61&lt;40,K61&lt;40),"N")</f>
        <v/>
      </c>
      <c r="S61" s="161" t="str" cm="1">
        <f t="array" ref="S61">_xlfn.IFS(OR(L61="Yes",M61="Yes",N61="Yes"),"Y",OR(L61="No",M61="No",N61="No"),"N",AND(L61="",M61="",N61=""),"")</f>
        <v/>
      </c>
      <c r="T61" s="161" t="str" cm="1">
        <f t="array" ref="T61">_xlfn.IFS(AND(NOT(ISNUMBER(O61)),NOT(ISNUMBER(P61)),NOT(ISNUMBER(Q61))),"",OR(AND(O61&lt;&gt;"",O61&gt;=40),AND(P61&lt;&gt;"",P61&gt;=40),AND(Q61&lt;&gt;"",Q61&gt;=40)),"Y",OR(O61&lt;40,P61&lt;40,Q61&lt;40),"N")</f>
        <v/>
      </c>
      <c r="U61" s="162" t="str" cm="1">
        <f t="array" ref="U61">_xlfn.IFS(OR(R61="Y",S61="Y",T61="Y"),"Y",OR(R61="N",S61="N",T61="N"),"N",OR(R61="",S61="",T61=""),"")</f>
        <v/>
      </c>
      <c r="V61" s="161" t="str">
        <f>IFERROR(IF(VLOOKUP(A61,'BOY to MOY-Reading'!$P$2:$U$400,6,FALSE)="","",VLOOKUP(A61,'BOY to MOY-Reading'!$P$2:$U$400,6,FALSE)),"")</f>
        <v/>
      </c>
      <c r="W61" s="162" t="str">
        <f>IFERROR(IF(VLOOKUP(A61,'BOY to MOY-Reading'!$P$2:$AA$400,12,FALSE)="","",VLOOKUP(A61,'BOY to MOY-Reading'!$P$2:$AA$400,12,FALSE)),"")</f>
        <v/>
      </c>
      <c r="X61" s="161" t="str">
        <f>IFERROR(IF(VLOOKUP(A61,'BOY to EOY-Reading'!$P$2:$AA$400,12,FALSE)="","",VLOOKUP(A61,'BOY to EOY-Reading'!$P$2:$AA$400,12,FALSE)),"")</f>
        <v/>
      </c>
      <c r="Y61" s="163" t="str">
        <f>IFERROR(IF(VLOOKUP(A61,'BOY to MOY-Reading'!$P$2:$AI$400,20,FALSE)="","",VLOOKUP(A61,'BOY to MOY-Reading'!$P$2:$AI$400,20,FALSE)),"")</f>
        <v/>
      </c>
      <c r="Z61" s="161" t="str">
        <f>IFERROR(IF(VLOOKUP(A61, 'MOY to EOY-Reading'!$P$2:$AI$400,20,FALSE)="","",VLOOKUP(A61,'MOY to EOY-Reading'!$P$2:$AI$400,20,FALSE)),"")</f>
        <v/>
      </c>
      <c r="AA61" s="161" t="str">
        <f>IFERROR(IF(VLOOKUP(A61,'BOY to EOY-Reading'!$P$2:$AI$400,20,FALSE)="","",VLOOKUP(A61,'BOY to EOY-Reading'!$P$2:$AI$400,20,FALSE)),"")</f>
        <v/>
      </c>
      <c r="AB61" s="161" t="str">
        <f>IFERROR(IF(VLOOKUP(A61,'BOY to MOY-Reading'!$P$2:$AK$400,22,FALSE)="","",VLOOKUP(A61,'BOY to MOY-Reading'!$P$2:$AK$400,22,FALSE)),"")</f>
        <v/>
      </c>
      <c r="AC61" s="161" t="str">
        <f>IFERROR(IF(VLOOKUP(A61, 'MOY to EOY-Reading'!$P$2:$AK$400,22,FALSE)="","",VLOOKUP(A61,'MOY to EOY-Reading'!$P$2:$AK$400,22,FALSE)),"")</f>
        <v/>
      </c>
      <c r="AD61" s="161" t="str">
        <f>IFERROR(IF(VLOOKUP(A61,'BOY to EOY-Reading'!$P$2:$AK$400,22,FALSE)="","",VLOOKUP(A61,'BOY to EOY-Reading'!$P$2:$AK$400,22,FALSE)),"")</f>
        <v/>
      </c>
      <c r="AE61" s="161" t="str" cm="1">
        <f t="array" ref="AE61">_xlfn.IFS(AND(NOT(ISNUMBER(V61)),NOT(ISNUMBER(W61)),NOT(ISNUMBER(X61))),"",OR(AND(V61&lt;&gt;"",V61&gt;=40),AND(W61&lt;&gt;"",W61&gt;=40),AND(X61&lt;&gt;"",X61&gt;=40)),"Y",OR(V61&lt;40,W61&lt;40,X61&lt;40),"N")</f>
        <v/>
      </c>
      <c r="AF61" s="161" t="str" cm="1">
        <f t="array" ref="AF61">_xlfn.IFS(OR(Y61="Yes",Z61="Yes",AA61="Yes"),"Y",OR(Y61="No",Z61="No",AA61="No"),"N",AND(Y61="",Z61="",AA61=""),"")</f>
        <v/>
      </c>
      <c r="AG61" s="161" t="str" cm="1">
        <f t="array" ref="AG61">_xlfn.IFS(AND(NOT(ISNUMBER(AB61)),NOT(ISNUMBER(AC61)),NOT(ISNUMBER(AD61))),"",OR(AND(AB61&lt;&gt;"",AB61&gt;=40),AND(AC61&lt;&gt;"",AC61&gt;=40),AND(AD61&lt;&gt;"",AD61&gt;=40)),"Y",OR(AB61&lt;40,AC61&lt;40,AD61&lt;40),"N")</f>
        <v/>
      </c>
      <c r="AH61" s="162" t="str" cm="1">
        <f t="array" ref="AH61">_xlfn.IFS(OR(AE61="Y",AF61="Y",AG61="Y"),"Y",OR(AE61="N",AF61="N",AG61="N"),"N",OR(AE61="",AF61="",AG61=""),"")</f>
        <v/>
      </c>
    </row>
    <row r="62" spans="1:34" x14ac:dyDescent="0.25">
      <c r="A62" s="157"/>
      <c r="B62" s="158"/>
      <c r="C62" s="158"/>
      <c r="D62" s="158"/>
      <c r="E62" s="158"/>
      <c r="F62" s="158"/>
      <c r="G62" s="158"/>
      <c r="H62" s="158"/>
      <c r="I62" s="161" t="str">
        <f>IFERROR(IF(VLOOKUP(A62,'BOY to MOY-Math'!$P$2:$U$400,6,FALSE)="","",VLOOKUP(A62,'BOY to MOY-Math'!$P$2:$U$400,6,FALSE)),"")</f>
        <v/>
      </c>
      <c r="J62" s="162" t="str">
        <f>IFERROR(IF(VLOOKUP(A62,'BOY to MOY-Math'!$P$2:$AA$400,12,FALSE)="","",VLOOKUP(A62,'BOY to MOY-Math'!$P$2:$AA$400,12,FALSE)),"")</f>
        <v/>
      </c>
      <c r="K62" s="161" t="str">
        <f>IFERROR(IF(VLOOKUP(A62,'BOY to EOY-Math'!$P$2:$AA$400,12,FALSE)="","",VLOOKUP(A62,'BOY to EOY-Math'!$P$2:$AA$400,12,FALSE)),"")</f>
        <v/>
      </c>
      <c r="L62" s="163" t="str">
        <f>IFERROR(IF(VLOOKUP(A62,'BOY to MOY-Math'!$P$2:$AI$400,20,FALSE)="","",VLOOKUP(A62,'BOY to MOY-Math'!$P$2:$AI$400,20,FALSE)),"")</f>
        <v/>
      </c>
      <c r="M62" s="161" t="str">
        <f>IFERROR(IF(VLOOKUP(A62, 'MOY to EOY-Math'!$P$2:$AI$400,20,FALSE)="","",VLOOKUP(A62,'MOY to EOY-Math'!$P$2:$AI$400,20,FALSE)),"")</f>
        <v/>
      </c>
      <c r="N62" s="161" t="str">
        <f>IFERROR(IF(VLOOKUP(A62,'BOY to EOY-Math'!$P$2:$AI$400,20,FALSE)="","",VLOOKUP(A62,'BOY to EOY-Math'!$P$2:$AI$400,20,FALSE)),"")</f>
        <v/>
      </c>
      <c r="O62" s="161" t="str">
        <f>IFERROR(IF(VLOOKUP(A62,'BOY to MOY-Math'!$P$2:$AK$400,22,FALSE)="","",VLOOKUP(A62,'BOY to MOY-Math'!$P$2:$AK$400,22,FALSE)),"")</f>
        <v/>
      </c>
      <c r="P62" s="161" t="str">
        <f>IFERROR(IF(VLOOKUP(A62, 'MOY to EOY-Math'!$P$2:$AK$400,22,FALSE)="","",VLOOKUP(A62,'MOY to EOY-Math'!$P$2:$AK$400,22,FALSE)),"")</f>
        <v/>
      </c>
      <c r="Q62" s="161" t="str">
        <f>IFERROR(IF(VLOOKUP(A62,'BOY to EOY-Math'!$P$2:$AK$400,22,FALSE)="","",VLOOKUP(A62,'BOY to EOY-Math'!$P$2:$AK$400,22,FALSE)),"")</f>
        <v/>
      </c>
      <c r="R62" s="161" t="str" cm="1">
        <f t="array" ref="R62">_xlfn.IFS(AND(NOT(ISNUMBER(I62)),NOT(ISNUMBER(J62)),NOT(ISNUMBER(K62))),"",OR(AND(I62&lt;&gt;"",I62&gt;=40),AND(J62&lt;&gt;"",J62&gt;=40),AND(K62&lt;&gt;"",K62&gt;=40)),"Y",OR(I62&lt;40,J62&lt;40,K62&lt;40),"N")</f>
        <v/>
      </c>
      <c r="S62" s="161" t="str" cm="1">
        <f t="array" ref="S62">_xlfn.IFS(OR(L62="Yes",M62="Yes",N62="Yes"),"Y",OR(L62="No",M62="No",N62="No"),"N",AND(L62="",M62="",N62=""),"")</f>
        <v/>
      </c>
      <c r="T62" s="161" t="str" cm="1">
        <f t="array" ref="T62">_xlfn.IFS(AND(NOT(ISNUMBER(O62)),NOT(ISNUMBER(P62)),NOT(ISNUMBER(Q62))),"",OR(AND(O62&lt;&gt;"",O62&gt;=40),AND(P62&lt;&gt;"",P62&gt;=40),AND(Q62&lt;&gt;"",Q62&gt;=40)),"Y",OR(O62&lt;40,P62&lt;40,Q62&lt;40),"N")</f>
        <v/>
      </c>
      <c r="U62" s="162" t="str" cm="1">
        <f t="array" ref="U62">_xlfn.IFS(OR(R62="Y",S62="Y",T62="Y"),"Y",OR(R62="N",S62="N",T62="N"),"N",OR(R62="",S62="",T62=""),"")</f>
        <v/>
      </c>
      <c r="V62" s="161" t="str">
        <f>IFERROR(IF(VLOOKUP(A62,'BOY to MOY-Reading'!$P$2:$U$400,6,FALSE)="","",VLOOKUP(A62,'BOY to MOY-Reading'!$P$2:$U$400,6,FALSE)),"")</f>
        <v/>
      </c>
      <c r="W62" s="162" t="str">
        <f>IFERROR(IF(VLOOKUP(A62,'BOY to MOY-Reading'!$P$2:$AA$400,12,FALSE)="","",VLOOKUP(A62,'BOY to MOY-Reading'!$P$2:$AA$400,12,FALSE)),"")</f>
        <v/>
      </c>
      <c r="X62" s="161" t="str">
        <f>IFERROR(IF(VLOOKUP(A62,'BOY to EOY-Reading'!$P$2:$AA$400,12,FALSE)="","",VLOOKUP(A62,'BOY to EOY-Reading'!$P$2:$AA$400,12,FALSE)),"")</f>
        <v/>
      </c>
      <c r="Y62" s="163" t="str">
        <f>IFERROR(IF(VLOOKUP(A62,'BOY to MOY-Reading'!$P$2:$AI$400,20,FALSE)="","",VLOOKUP(A62,'BOY to MOY-Reading'!$P$2:$AI$400,20,FALSE)),"")</f>
        <v/>
      </c>
      <c r="Z62" s="161" t="str">
        <f>IFERROR(IF(VLOOKUP(A62, 'MOY to EOY-Reading'!$P$2:$AI$400,20,FALSE)="","",VLOOKUP(A62,'MOY to EOY-Reading'!$P$2:$AI$400,20,FALSE)),"")</f>
        <v/>
      </c>
      <c r="AA62" s="161" t="str">
        <f>IFERROR(IF(VLOOKUP(A62,'BOY to EOY-Reading'!$P$2:$AI$400,20,FALSE)="","",VLOOKUP(A62,'BOY to EOY-Reading'!$P$2:$AI$400,20,FALSE)),"")</f>
        <v/>
      </c>
      <c r="AB62" s="161" t="str">
        <f>IFERROR(IF(VLOOKUP(A62,'BOY to MOY-Reading'!$P$2:$AK$400,22,FALSE)="","",VLOOKUP(A62,'BOY to MOY-Reading'!$P$2:$AK$400,22,FALSE)),"")</f>
        <v/>
      </c>
      <c r="AC62" s="161" t="str">
        <f>IFERROR(IF(VLOOKUP(A62, 'MOY to EOY-Reading'!$P$2:$AK$400,22,FALSE)="","",VLOOKUP(A62,'MOY to EOY-Reading'!$P$2:$AK$400,22,FALSE)),"")</f>
        <v/>
      </c>
      <c r="AD62" s="161" t="str">
        <f>IFERROR(IF(VLOOKUP(A62,'BOY to EOY-Reading'!$P$2:$AK$400,22,FALSE)="","",VLOOKUP(A62,'BOY to EOY-Reading'!$P$2:$AK$400,22,FALSE)),"")</f>
        <v/>
      </c>
      <c r="AE62" s="161" t="str" cm="1">
        <f t="array" ref="AE62">_xlfn.IFS(AND(NOT(ISNUMBER(V62)),NOT(ISNUMBER(W62)),NOT(ISNUMBER(X62))),"",OR(AND(V62&lt;&gt;"",V62&gt;=40),AND(W62&lt;&gt;"",W62&gt;=40),AND(X62&lt;&gt;"",X62&gt;=40)),"Y",OR(V62&lt;40,W62&lt;40,X62&lt;40),"N")</f>
        <v/>
      </c>
      <c r="AF62" s="161" t="str" cm="1">
        <f t="array" ref="AF62">_xlfn.IFS(OR(Y62="Yes",Z62="Yes",AA62="Yes"),"Y",OR(Y62="No",Z62="No",AA62="No"),"N",AND(Y62="",Z62="",AA62=""),"")</f>
        <v/>
      </c>
      <c r="AG62" s="161" t="str" cm="1">
        <f t="array" ref="AG62">_xlfn.IFS(AND(NOT(ISNUMBER(AB62)),NOT(ISNUMBER(AC62)),NOT(ISNUMBER(AD62))),"",OR(AND(AB62&lt;&gt;"",AB62&gt;=40),AND(AC62&lt;&gt;"",AC62&gt;=40),AND(AD62&lt;&gt;"",AD62&gt;=40)),"Y",OR(AB62&lt;40,AC62&lt;40,AD62&lt;40),"N")</f>
        <v/>
      </c>
      <c r="AH62" s="162" t="str" cm="1">
        <f t="array" ref="AH62">_xlfn.IFS(OR(AE62="Y",AF62="Y",AG62="Y"),"Y",OR(AE62="N",AF62="N",AG62="N"),"N",OR(AE62="",AF62="",AG62=""),"")</f>
        <v/>
      </c>
    </row>
    <row r="63" spans="1:34" x14ac:dyDescent="0.25">
      <c r="A63" s="157"/>
      <c r="B63" s="158"/>
      <c r="C63" s="158"/>
      <c r="D63" s="158"/>
      <c r="E63" s="158"/>
      <c r="F63" s="158"/>
      <c r="G63" s="158"/>
      <c r="H63" s="158"/>
      <c r="I63" s="161" t="str">
        <f>IFERROR(IF(VLOOKUP(A63,'BOY to MOY-Math'!$P$2:$U$400,6,FALSE)="","",VLOOKUP(A63,'BOY to MOY-Math'!$P$2:$U$400,6,FALSE)),"")</f>
        <v/>
      </c>
      <c r="J63" s="162" t="str">
        <f>IFERROR(IF(VLOOKUP(A63,'BOY to MOY-Math'!$P$2:$AA$400,12,FALSE)="","",VLOOKUP(A63,'BOY to MOY-Math'!$P$2:$AA$400,12,FALSE)),"")</f>
        <v/>
      </c>
      <c r="K63" s="161" t="str">
        <f>IFERROR(IF(VLOOKUP(A63,'BOY to EOY-Math'!$P$2:$AA$400,12,FALSE)="","",VLOOKUP(A63,'BOY to EOY-Math'!$P$2:$AA$400,12,FALSE)),"")</f>
        <v/>
      </c>
      <c r="L63" s="163" t="str">
        <f>IFERROR(IF(VLOOKUP(A63,'BOY to MOY-Math'!$P$2:$AI$400,20,FALSE)="","",VLOOKUP(A63,'BOY to MOY-Math'!$P$2:$AI$400,20,FALSE)),"")</f>
        <v/>
      </c>
      <c r="M63" s="161" t="str">
        <f>IFERROR(IF(VLOOKUP(A63, 'MOY to EOY-Math'!$P$2:$AI$400,20,FALSE)="","",VLOOKUP(A63,'MOY to EOY-Math'!$P$2:$AI$400,20,FALSE)),"")</f>
        <v/>
      </c>
      <c r="N63" s="161" t="str">
        <f>IFERROR(IF(VLOOKUP(A63,'BOY to EOY-Math'!$P$2:$AI$400,20,FALSE)="","",VLOOKUP(A63,'BOY to EOY-Math'!$P$2:$AI$400,20,FALSE)),"")</f>
        <v/>
      </c>
      <c r="O63" s="161" t="str">
        <f>IFERROR(IF(VLOOKUP(A63,'BOY to MOY-Math'!$P$2:$AK$400,22,FALSE)="","",VLOOKUP(A63,'BOY to MOY-Math'!$P$2:$AK$400,22,FALSE)),"")</f>
        <v/>
      </c>
      <c r="P63" s="161" t="str">
        <f>IFERROR(IF(VLOOKUP(A63, 'MOY to EOY-Math'!$P$2:$AK$400,22,FALSE)="","",VLOOKUP(A63,'MOY to EOY-Math'!$P$2:$AK$400,22,FALSE)),"")</f>
        <v/>
      </c>
      <c r="Q63" s="161" t="str">
        <f>IFERROR(IF(VLOOKUP(A63,'BOY to EOY-Math'!$P$2:$AK$400,22,FALSE)="","",VLOOKUP(A63,'BOY to EOY-Math'!$P$2:$AK$400,22,FALSE)),"")</f>
        <v/>
      </c>
      <c r="R63" s="161" t="str" cm="1">
        <f t="array" ref="R63">_xlfn.IFS(AND(NOT(ISNUMBER(I63)),NOT(ISNUMBER(J63)),NOT(ISNUMBER(K63))),"",OR(AND(I63&lt;&gt;"",I63&gt;=40),AND(J63&lt;&gt;"",J63&gt;=40),AND(K63&lt;&gt;"",K63&gt;=40)),"Y",OR(I63&lt;40,J63&lt;40,K63&lt;40),"N")</f>
        <v/>
      </c>
      <c r="S63" s="161" t="str" cm="1">
        <f t="array" ref="S63">_xlfn.IFS(OR(L63="Yes",M63="Yes",N63="Yes"),"Y",OR(L63="No",M63="No",N63="No"),"N",AND(L63="",M63="",N63=""),"")</f>
        <v/>
      </c>
      <c r="T63" s="161" t="str" cm="1">
        <f t="array" ref="T63">_xlfn.IFS(AND(NOT(ISNUMBER(O63)),NOT(ISNUMBER(P63)),NOT(ISNUMBER(Q63))),"",OR(AND(O63&lt;&gt;"",O63&gt;=40),AND(P63&lt;&gt;"",P63&gt;=40),AND(Q63&lt;&gt;"",Q63&gt;=40)),"Y",OR(O63&lt;40,P63&lt;40,Q63&lt;40),"N")</f>
        <v/>
      </c>
      <c r="U63" s="162" t="str" cm="1">
        <f t="array" ref="U63">_xlfn.IFS(OR(R63="Y",S63="Y",T63="Y"),"Y",OR(R63="N",S63="N",T63="N"),"N",OR(R63="",S63="",T63=""),"")</f>
        <v/>
      </c>
      <c r="V63" s="161" t="str">
        <f>IFERROR(IF(VLOOKUP(A63,'BOY to MOY-Reading'!$P$2:$U$400,6,FALSE)="","",VLOOKUP(A63,'BOY to MOY-Reading'!$P$2:$U$400,6,FALSE)),"")</f>
        <v/>
      </c>
      <c r="W63" s="162" t="str">
        <f>IFERROR(IF(VLOOKUP(A63,'BOY to MOY-Reading'!$P$2:$AA$400,12,FALSE)="","",VLOOKUP(A63,'BOY to MOY-Reading'!$P$2:$AA$400,12,FALSE)),"")</f>
        <v/>
      </c>
      <c r="X63" s="161" t="str">
        <f>IFERROR(IF(VLOOKUP(A63,'BOY to EOY-Reading'!$P$2:$AA$400,12,FALSE)="","",VLOOKUP(A63,'BOY to EOY-Reading'!$P$2:$AA$400,12,FALSE)),"")</f>
        <v/>
      </c>
      <c r="Y63" s="163" t="str">
        <f>IFERROR(IF(VLOOKUP(A63,'BOY to MOY-Reading'!$P$2:$AI$400,20,FALSE)="","",VLOOKUP(A63,'BOY to MOY-Reading'!$P$2:$AI$400,20,FALSE)),"")</f>
        <v/>
      </c>
      <c r="Z63" s="161" t="str">
        <f>IFERROR(IF(VLOOKUP(A63, 'MOY to EOY-Reading'!$P$2:$AI$400,20,FALSE)="","",VLOOKUP(A63,'MOY to EOY-Reading'!$P$2:$AI$400,20,FALSE)),"")</f>
        <v/>
      </c>
      <c r="AA63" s="161" t="str">
        <f>IFERROR(IF(VLOOKUP(A63,'BOY to EOY-Reading'!$P$2:$AI$400,20,FALSE)="","",VLOOKUP(A63,'BOY to EOY-Reading'!$P$2:$AI$400,20,FALSE)),"")</f>
        <v/>
      </c>
      <c r="AB63" s="161" t="str">
        <f>IFERROR(IF(VLOOKUP(A63,'BOY to MOY-Reading'!$P$2:$AK$400,22,FALSE)="","",VLOOKUP(A63,'BOY to MOY-Reading'!$P$2:$AK$400,22,FALSE)),"")</f>
        <v/>
      </c>
      <c r="AC63" s="161" t="str">
        <f>IFERROR(IF(VLOOKUP(A63, 'MOY to EOY-Reading'!$P$2:$AK$400,22,FALSE)="","",VLOOKUP(A63,'MOY to EOY-Reading'!$P$2:$AK$400,22,FALSE)),"")</f>
        <v/>
      </c>
      <c r="AD63" s="161" t="str">
        <f>IFERROR(IF(VLOOKUP(A63,'BOY to EOY-Reading'!$P$2:$AK$400,22,FALSE)="","",VLOOKUP(A63,'BOY to EOY-Reading'!$P$2:$AK$400,22,FALSE)),"")</f>
        <v/>
      </c>
      <c r="AE63" s="161" t="str" cm="1">
        <f t="array" ref="AE63">_xlfn.IFS(AND(NOT(ISNUMBER(V63)),NOT(ISNUMBER(W63)),NOT(ISNUMBER(X63))),"",OR(AND(V63&lt;&gt;"",V63&gt;=40),AND(W63&lt;&gt;"",W63&gt;=40),AND(X63&lt;&gt;"",X63&gt;=40)),"Y",OR(V63&lt;40,W63&lt;40,X63&lt;40),"N")</f>
        <v/>
      </c>
      <c r="AF63" s="161" t="str" cm="1">
        <f t="array" ref="AF63">_xlfn.IFS(OR(Y63="Yes",Z63="Yes",AA63="Yes"),"Y",OR(Y63="No",Z63="No",AA63="No"),"N",AND(Y63="",Z63="",AA63=""),"")</f>
        <v/>
      </c>
      <c r="AG63" s="161" t="str" cm="1">
        <f t="array" ref="AG63">_xlfn.IFS(AND(NOT(ISNUMBER(AB63)),NOT(ISNUMBER(AC63)),NOT(ISNUMBER(AD63))),"",OR(AND(AB63&lt;&gt;"",AB63&gt;=40),AND(AC63&lt;&gt;"",AC63&gt;=40),AND(AD63&lt;&gt;"",AD63&gt;=40)),"Y",OR(AB63&lt;40,AC63&lt;40,AD63&lt;40),"N")</f>
        <v/>
      </c>
      <c r="AH63" s="162" t="str" cm="1">
        <f t="array" ref="AH63">_xlfn.IFS(OR(AE63="Y",AF63="Y",AG63="Y"),"Y",OR(AE63="N",AF63="N",AG63="N"),"N",OR(AE63="",AF63="",AG63=""),"")</f>
        <v/>
      </c>
    </row>
    <row r="64" spans="1:34" x14ac:dyDescent="0.25">
      <c r="A64" s="157"/>
      <c r="B64" s="158"/>
      <c r="C64" s="158"/>
      <c r="D64" s="158"/>
      <c r="E64" s="158"/>
      <c r="F64" s="158"/>
      <c r="G64" s="158"/>
      <c r="H64" s="158"/>
      <c r="I64" s="161" t="str">
        <f>IFERROR(IF(VLOOKUP(A64,'BOY to MOY-Math'!$P$2:$U$400,6,FALSE)="","",VLOOKUP(A64,'BOY to MOY-Math'!$P$2:$U$400,6,FALSE)),"")</f>
        <v/>
      </c>
      <c r="J64" s="162" t="str">
        <f>IFERROR(IF(VLOOKUP(A64,'BOY to MOY-Math'!$P$2:$AA$400,12,FALSE)="","",VLOOKUP(A64,'BOY to MOY-Math'!$P$2:$AA$400,12,FALSE)),"")</f>
        <v/>
      </c>
      <c r="K64" s="161" t="str">
        <f>IFERROR(IF(VLOOKUP(A64,'BOY to EOY-Math'!$P$2:$AA$400,12,FALSE)="","",VLOOKUP(A64,'BOY to EOY-Math'!$P$2:$AA$400,12,FALSE)),"")</f>
        <v/>
      </c>
      <c r="L64" s="163" t="str">
        <f>IFERROR(IF(VLOOKUP(A64,'BOY to MOY-Math'!$P$2:$AI$400,20,FALSE)="","",VLOOKUP(A64,'BOY to MOY-Math'!$P$2:$AI$400,20,FALSE)),"")</f>
        <v/>
      </c>
      <c r="M64" s="161" t="str">
        <f>IFERROR(IF(VLOOKUP(A64, 'MOY to EOY-Math'!$P$2:$AI$400,20,FALSE)="","",VLOOKUP(A64,'MOY to EOY-Math'!$P$2:$AI$400,20,FALSE)),"")</f>
        <v/>
      </c>
      <c r="N64" s="161" t="str">
        <f>IFERROR(IF(VLOOKUP(A64,'BOY to EOY-Math'!$P$2:$AI$400,20,FALSE)="","",VLOOKUP(A64,'BOY to EOY-Math'!$P$2:$AI$400,20,FALSE)),"")</f>
        <v/>
      </c>
      <c r="O64" s="161" t="str">
        <f>IFERROR(IF(VLOOKUP(A64,'BOY to MOY-Math'!$P$2:$AK$400,22,FALSE)="","",VLOOKUP(A64,'BOY to MOY-Math'!$P$2:$AK$400,22,FALSE)),"")</f>
        <v/>
      </c>
      <c r="P64" s="161" t="str">
        <f>IFERROR(IF(VLOOKUP(A64, 'MOY to EOY-Math'!$P$2:$AK$400,22,FALSE)="","",VLOOKUP(A64,'MOY to EOY-Math'!$P$2:$AK$400,22,FALSE)),"")</f>
        <v/>
      </c>
      <c r="Q64" s="161" t="str">
        <f>IFERROR(IF(VLOOKUP(A64,'BOY to EOY-Math'!$P$2:$AK$400,22,FALSE)="","",VLOOKUP(A64,'BOY to EOY-Math'!$P$2:$AK$400,22,FALSE)),"")</f>
        <v/>
      </c>
      <c r="R64" s="161" t="str" cm="1">
        <f t="array" ref="R64">_xlfn.IFS(AND(NOT(ISNUMBER(I64)),NOT(ISNUMBER(J64)),NOT(ISNUMBER(K64))),"",OR(AND(I64&lt;&gt;"",I64&gt;=40),AND(J64&lt;&gt;"",J64&gt;=40),AND(K64&lt;&gt;"",K64&gt;=40)),"Y",OR(I64&lt;40,J64&lt;40,K64&lt;40),"N")</f>
        <v/>
      </c>
      <c r="S64" s="161" t="str" cm="1">
        <f t="array" ref="S64">_xlfn.IFS(OR(L64="Yes",M64="Yes",N64="Yes"),"Y",OR(L64="No",M64="No",N64="No"),"N",AND(L64="",M64="",N64=""),"")</f>
        <v/>
      </c>
      <c r="T64" s="161" t="str" cm="1">
        <f t="array" ref="T64">_xlfn.IFS(AND(NOT(ISNUMBER(O64)),NOT(ISNUMBER(P64)),NOT(ISNUMBER(Q64))),"",OR(AND(O64&lt;&gt;"",O64&gt;=40),AND(P64&lt;&gt;"",P64&gt;=40),AND(Q64&lt;&gt;"",Q64&gt;=40)),"Y",OR(O64&lt;40,P64&lt;40,Q64&lt;40),"N")</f>
        <v/>
      </c>
      <c r="U64" s="162" t="str" cm="1">
        <f t="array" ref="U64">_xlfn.IFS(OR(R64="Y",S64="Y",T64="Y"),"Y",OR(R64="N",S64="N",T64="N"),"N",OR(R64="",S64="",T64=""),"")</f>
        <v/>
      </c>
      <c r="V64" s="161" t="str">
        <f>IFERROR(IF(VLOOKUP(A64,'BOY to MOY-Reading'!$P$2:$U$400,6,FALSE)="","",VLOOKUP(A64,'BOY to MOY-Reading'!$P$2:$U$400,6,FALSE)),"")</f>
        <v/>
      </c>
      <c r="W64" s="162" t="str">
        <f>IFERROR(IF(VLOOKUP(A64,'BOY to MOY-Reading'!$P$2:$AA$400,12,FALSE)="","",VLOOKUP(A64,'BOY to MOY-Reading'!$P$2:$AA$400,12,FALSE)),"")</f>
        <v/>
      </c>
      <c r="X64" s="161" t="str">
        <f>IFERROR(IF(VLOOKUP(A64,'BOY to EOY-Reading'!$P$2:$AA$400,12,FALSE)="","",VLOOKUP(A64,'BOY to EOY-Reading'!$P$2:$AA$400,12,FALSE)),"")</f>
        <v/>
      </c>
      <c r="Y64" s="163" t="str">
        <f>IFERROR(IF(VLOOKUP(A64,'BOY to MOY-Reading'!$P$2:$AI$400,20,FALSE)="","",VLOOKUP(A64,'BOY to MOY-Reading'!$P$2:$AI$400,20,FALSE)),"")</f>
        <v/>
      </c>
      <c r="Z64" s="161" t="str">
        <f>IFERROR(IF(VLOOKUP(A64, 'MOY to EOY-Reading'!$P$2:$AI$400,20,FALSE)="","",VLOOKUP(A64,'MOY to EOY-Reading'!$P$2:$AI$400,20,FALSE)),"")</f>
        <v/>
      </c>
      <c r="AA64" s="161" t="str">
        <f>IFERROR(IF(VLOOKUP(A64,'BOY to EOY-Reading'!$P$2:$AI$400,20,FALSE)="","",VLOOKUP(A64,'BOY to EOY-Reading'!$P$2:$AI$400,20,FALSE)),"")</f>
        <v/>
      </c>
      <c r="AB64" s="161" t="str">
        <f>IFERROR(IF(VLOOKUP(A64,'BOY to MOY-Reading'!$P$2:$AK$400,22,FALSE)="","",VLOOKUP(A64,'BOY to MOY-Reading'!$P$2:$AK$400,22,FALSE)),"")</f>
        <v/>
      </c>
      <c r="AC64" s="161" t="str">
        <f>IFERROR(IF(VLOOKUP(A64, 'MOY to EOY-Reading'!$P$2:$AK$400,22,FALSE)="","",VLOOKUP(A64,'MOY to EOY-Reading'!$P$2:$AK$400,22,FALSE)),"")</f>
        <v/>
      </c>
      <c r="AD64" s="161" t="str">
        <f>IFERROR(IF(VLOOKUP(A64,'BOY to EOY-Reading'!$P$2:$AK$400,22,FALSE)="","",VLOOKUP(A64,'BOY to EOY-Reading'!$P$2:$AK$400,22,FALSE)),"")</f>
        <v/>
      </c>
      <c r="AE64" s="161" t="str" cm="1">
        <f t="array" ref="AE64">_xlfn.IFS(AND(NOT(ISNUMBER(V64)),NOT(ISNUMBER(W64)),NOT(ISNUMBER(X64))),"",OR(AND(V64&lt;&gt;"",V64&gt;=40),AND(W64&lt;&gt;"",W64&gt;=40),AND(X64&lt;&gt;"",X64&gt;=40)),"Y",OR(V64&lt;40,W64&lt;40,X64&lt;40),"N")</f>
        <v/>
      </c>
      <c r="AF64" s="161" t="str" cm="1">
        <f t="array" ref="AF64">_xlfn.IFS(OR(Y64="Yes",Z64="Yes",AA64="Yes"),"Y",OR(Y64="No",Z64="No",AA64="No"),"N",AND(Y64="",Z64="",AA64=""),"")</f>
        <v/>
      </c>
      <c r="AG64" s="161" t="str" cm="1">
        <f t="array" ref="AG64">_xlfn.IFS(AND(NOT(ISNUMBER(AB64)),NOT(ISNUMBER(AC64)),NOT(ISNUMBER(AD64))),"",OR(AND(AB64&lt;&gt;"",AB64&gt;=40),AND(AC64&lt;&gt;"",AC64&gt;=40),AND(AD64&lt;&gt;"",AD64&gt;=40)),"Y",OR(AB64&lt;40,AC64&lt;40,AD64&lt;40),"N")</f>
        <v/>
      </c>
      <c r="AH64" s="162" t="str" cm="1">
        <f t="array" ref="AH64">_xlfn.IFS(OR(AE64="Y",AF64="Y",AG64="Y"),"Y",OR(AE64="N",AF64="N",AG64="N"),"N",OR(AE64="",AF64="",AG64=""),"")</f>
        <v/>
      </c>
    </row>
    <row r="65" spans="1:34" x14ac:dyDescent="0.25">
      <c r="A65" s="157"/>
      <c r="B65" s="158"/>
      <c r="C65" s="158"/>
      <c r="D65" s="158"/>
      <c r="E65" s="158"/>
      <c r="F65" s="158"/>
      <c r="G65" s="158"/>
      <c r="H65" s="158"/>
      <c r="I65" s="161" t="str">
        <f>IFERROR(IF(VLOOKUP(A65,'BOY to MOY-Math'!$P$2:$U$400,6,FALSE)="","",VLOOKUP(A65,'BOY to MOY-Math'!$P$2:$U$400,6,FALSE)),"")</f>
        <v/>
      </c>
      <c r="J65" s="162" t="str">
        <f>IFERROR(IF(VLOOKUP(A65,'BOY to MOY-Math'!$P$2:$AA$400,12,FALSE)="","",VLOOKUP(A65,'BOY to MOY-Math'!$P$2:$AA$400,12,FALSE)),"")</f>
        <v/>
      </c>
      <c r="K65" s="161" t="str">
        <f>IFERROR(IF(VLOOKUP(A65,'BOY to EOY-Math'!$P$2:$AA$400,12,FALSE)="","",VLOOKUP(A65,'BOY to EOY-Math'!$P$2:$AA$400,12,FALSE)),"")</f>
        <v/>
      </c>
      <c r="L65" s="163" t="str">
        <f>IFERROR(IF(VLOOKUP(A65,'BOY to MOY-Math'!$P$2:$AI$400,20,FALSE)="","",VLOOKUP(A65,'BOY to MOY-Math'!$P$2:$AI$400,20,FALSE)),"")</f>
        <v/>
      </c>
      <c r="M65" s="161" t="str">
        <f>IFERROR(IF(VLOOKUP(A65, 'MOY to EOY-Math'!$P$2:$AI$400,20,FALSE)="","",VLOOKUP(A65,'MOY to EOY-Math'!$P$2:$AI$400,20,FALSE)),"")</f>
        <v/>
      </c>
      <c r="N65" s="161" t="str">
        <f>IFERROR(IF(VLOOKUP(A65,'BOY to EOY-Math'!$P$2:$AI$400,20,FALSE)="","",VLOOKUP(A65,'BOY to EOY-Math'!$P$2:$AI$400,20,FALSE)),"")</f>
        <v/>
      </c>
      <c r="O65" s="161" t="str">
        <f>IFERROR(IF(VLOOKUP(A65,'BOY to MOY-Math'!$P$2:$AK$400,22,FALSE)="","",VLOOKUP(A65,'BOY to MOY-Math'!$P$2:$AK$400,22,FALSE)),"")</f>
        <v/>
      </c>
      <c r="P65" s="161" t="str">
        <f>IFERROR(IF(VLOOKUP(A65, 'MOY to EOY-Math'!$P$2:$AK$400,22,FALSE)="","",VLOOKUP(A65,'MOY to EOY-Math'!$P$2:$AK$400,22,FALSE)),"")</f>
        <v/>
      </c>
      <c r="Q65" s="161" t="str">
        <f>IFERROR(IF(VLOOKUP(A65,'BOY to EOY-Math'!$P$2:$AK$400,22,FALSE)="","",VLOOKUP(A65,'BOY to EOY-Math'!$P$2:$AK$400,22,FALSE)),"")</f>
        <v/>
      </c>
      <c r="R65" s="161" t="str" cm="1">
        <f t="array" ref="R65">_xlfn.IFS(AND(NOT(ISNUMBER(I65)),NOT(ISNUMBER(J65)),NOT(ISNUMBER(K65))),"",OR(AND(I65&lt;&gt;"",I65&gt;=40),AND(J65&lt;&gt;"",J65&gt;=40),AND(K65&lt;&gt;"",K65&gt;=40)),"Y",OR(I65&lt;40,J65&lt;40,K65&lt;40),"N")</f>
        <v/>
      </c>
      <c r="S65" s="161" t="str" cm="1">
        <f t="array" ref="S65">_xlfn.IFS(OR(L65="Yes",M65="Yes",N65="Yes"),"Y",OR(L65="No",M65="No",N65="No"),"N",AND(L65="",M65="",N65=""),"")</f>
        <v/>
      </c>
      <c r="T65" s="161" t="str" cm="1">
        <f t="array" ref="T65">_xlfn.IFS(AND(NOT(ISNUMBER(O65)),NOT(ISNUMBER(P65)),NOT(ISNUMBER(Q65))),"",OR(AND(O65&lt;&gt;"",O65&gt;=40),AND(P65&lt;&gt;"",P65&gt;=40),AND(Q65&lt;&gt;"",Q65&gt;=40)),"Y",OR(O65&lt;40,P65&lt;40,Q65&lt;40),"N")</f>
        <v/>
      </c>
      <c r="U65" s="162" t="str" cm="1">
        <f t="array" ref="U65">_xlfn.IFS(OR(R65="Y",S65="Y",T65="Y"),"Y",OR(R65="N",S65="N",T65="N"),"N",OR(R65="",S65="",T65=""),"")</f>
        <v/>
      </c>
      <c r="V65" s="161" t="str">
        <f>IFERROR(IF(VLOOKUP(A65,'BOY to MOY-Reading'!$P$2:$U$400,6,FALSE)="","",VLOOKUP(A65,'BOY to MOY-Reading'!$P$2:$U$400,6,FALSE)),"")</f>
        <v/>
      </c>
      <c r="W65" s="162" t="str">
        <f>IFERROR(IF(VLOOKUP(A65,'BOY to MOY-Reading'!$P$2:$AA$400,12,FALSE)="","",VLOOKUP(A65,'BOY to MOY-Reading'!$P$2:$AA$400,12,FALSE)),"")</f>
        <v/>
      </c>
      <c r="X65" s="161" t="str">
        <f>IFERROR(IF(VLOOKUP(A65,'BOY to EOY-Reading'!$P$2:$AA$400,12,FALSE)="","",VLOOKUP(A65,'BOY to EOY-Reading'!$P$2:$AA$400,12,FALSE)),"")</f>
        <v/>
      </c>
      <c r="Y65" s="163" t="str">
        <f>IFERROR(IF(VLOOKUP(A65,'BOY to MOY-Reading'!$P$2:$AI$400,20,FALSE)="","",VLOOKUP(A65,'BOY to MOY-Reading'!$P$2:$AI$400,20,FALSE)),"")</f>
        <v/>
      </c>
      <c r="Z65" s="161" t="str">
        <f>IFERROR(IF(VLOOKUP(A65, 'MOY to EOY-Reading'!$P$2:$AI$400,20,FALSE)="","",VLOOKUP(A65,'MOY to EOY-Reading'!$P$2:$AI$400,20,FALSE)),"")</f>
        <v/>
      </c>
      <c r="AA65" s="161" t="str">
        <f>IFERROR(IF(VLOOKUP(A65,'BOY to EOY-Reading'!$P$2:$AI$400,20,FALSE)="","",VLOOKUP(A65,'BOY to EOY-Reading'!$P$2:$AI$400,20,FALSE)),"")</f>
        <v/>
      </c>
      <c r="AB65" s="161" t="str">
        <f>IFERROR(IF(VLOOKUP(A65,'BOY to MOY-Reading'!$P$2:$AK$400,22,FALSE)="","",VLOOKUP(A65,'BOY to MOY-Reading'!$P$2:$AK$400,22,FALSE)),"")</f>
        <v/>
      </c>
      <c r="AC65" s="161" t="str">
        <f>IFERROR(IF(VLOOKUP(A65, 'MOY to EOY-Reading'!$P$2:$AK$400,22,FALSE)="","",VLOOKUP(A65,'MOY to EOY-Reading'!$P$2:$AK$400,22,FALSE)),"")</f>
        <v/>
      </c>
      <c r="AD65" s="161" t="str">
        <f>IFERROR(IF(VLOOKUP(A65,'BOY to EOY-Reading'!$P$2:$AK$400,22,FALSE)="","",VLOOKUP(A65,'BOY to EOY-Reading'!$P$2:$AK$400,22,FALSE)),"")</f>
        <v/>
      </c>
      <c r="AE65" s="161" t="str" cm="1">
        <f t="array" ref="AE65">_xlfn.IFS(AND(NOT(ISNUMBER(V65)),NOT(ISNUMBER(W65)),NOT(ISNUMBER(X65))),"",OR(AND(V65&lt;&gt;"",V65&gt;=40),AND(W65&lt;&gt;"",W65&gt;=40),AND(X65&lt;&gt;"",X65&gt;=40)),"Y",OR(V65&lt;40,W65&lt;40,X65&lt;40),"N")</f>
        <v/>
      </c>
      <c r="AF65" s="161" t="str" cm="1">
        <f t="array" ref="AF65">_xlfn.IFS(OR(Y65="Yes",Z65="Yes",AA65="Yes"),"Y",OR(Y65="No",Z65="No",AA65="No"),"N",AND(Y65="",Z65="",AA65=""),"")</f>
        <v/>
      </c>
      <c r="AG65" s="161" t="str" cm="1">
        <f t="array" ref="AG65">_xlfn.IFS(AND(NOT(ISNUMBER(AB65)),NOT(ISNUMBER(AC65)),NOT(ISNUMBER(AD65))),"",OR(AND(AB65&lt;&gt;"",AB65&gt;=40),AND(AC65&lt;&gt;"",AC65&gt;=40),AND(AD65&lt;&gt;"",AD65&gt;=40)),"Y",OR(AB65&lt;40,AC65&lt;40,AD65&lt;40),"N")</f>
        <v/>
      </c>
      <c r="AH65" s="162" t="str" cm="1">
        <f t="array" ref="AH65">_xlfn.IFS(OR(AE65="Y",AF65="Y",AG65="Y"),"Y",OR(AE65="N",AF65="N",AG65="N"),"N",OR(AE65="",AF65="",AG65=""),"")</f>
        <v/>
      </c>
    </row>
    <row r="66" spans="1:34" x14ac:dyDescent="0.25">
      <c r="A66" s="157"/>
      <c r="B66" s="158"/>
      <c r="C66" s="158"/>
      <c r="D66" s="158"/>
      <c r="E66" s="158"/>
      <c r="F66" s="158"/>
      <c r="G66" s="158"/>
      <c r="H66" s="158"/>
      <c r="I66" s="161" t="str">
        <f>IFERROR(IF(VLOOKUP(A66,'BOY to MOY-Math'!$P$2:$U$400,6,FALSE)="","",VLOOKUP(A66,'BOY to MOY-Math'!$P$2:$U$400,6,FALSE)),"")</f>
        <v/>
      </c>
      <c r="J66" s="162" t="str">
        <f>IFERROR(IF(VLOOKUP(A66,'BOY to MOY-Math'!$P$2:$AA$400,12,FALSE)="","",VLOOKUP(A66,'BOY to MOY-Math'!$P$2:$AA$400,12,FALSE)),"")</f>
        <v/>
      </c>
      <c r="K66" s="161" t="str">
        <f>IFERROR(IF(VLOOKUP(A66,'BOY to EOY-Math'!$P$2:$AA$400,12,FALSE)="","",VLOOKUP(A66,'BOY to EOY-Math'!$P$2:$AA$400,12,FALSE)),"")</f>
        <v/>
      </c>
      <c r="L66" s="163" t="str">
        <f>IFERROR(IF(VLOOKUP(A66,'BOY to MOY-Math'!$P$2:$AI$400,20,FALSE)="","",VLOOKUP(A66,'BOY to MOY-Math'!$P$2:$AI$400,20,FALSE)),"")</f>
        <v/>
      </c>
      <c r="M66" s="161" t="str">
        <f>IFERROR(IF(VLOOKUP(A66, 'MOY to EOY-Math'!$P$2:$AI$400,20,FALSE)="","",VLOOKUP(A66,'MOY to EOY-Math'!$P$2:$AI$400,20,FALSE)),"")</f>
        <v/>
      </c>
      <c r="N66" s="161" t="str">
        <f>IFERROR(IF(VLOOKUP(A66,'BOY to EOY-Math'!$P$2:$AI$400,20,FALSE)="","",VLOOKUP(A66,'BOY to EOY-Math'!$P$2:$AI$400,20,FALSE)),"")</f>
        <v/>
      </c>
      <c r="O66" s="161" t="str">
        <f>IFERROR(IF(VLOOKUP(A66,'BOY to MOY-Math'!$P$2:$AK$400,22,FALSE)="","",VLOOKUP(A66,'BOY to MOY-Math'!$P$2:$AK$400,22,FALSE)),"")</f>
        <v/>
      </c>
      <c r="P66" s="161" t="str">
        <f>IFERROR(IF(VLOOKUP(A66, 'MOY to EOY-Math'!$P$2:$AK$400,22,FALSE)="","",VLOOKUP(A66,'MOY to EOY-Math'!$P$2:$AK$400,22,FALSE)),"")</f>
        <v/>
      </c>
      <c r="Q66" s="161" t="str">
        <f>IFERROR(IF(VLOOKUP(A66,'BOY to EOY-Math'!$P$2:$AK$400,22,FALSE)="","",VLOOKUP(A66,'BOY to EOY-Math'!$P$2:$AK$400,22,FALSE)),"")</f>
        <v/>
      </c>
      <c r="R66" s="161" t="str" cm="1">
        <f t="array" ref="R66">_xlfn.IFS(AND(NOT(ISNUMBER(I66)),NOT(ISNUMBER(J66)),NOT(ISNUMBER(K66))),"",OR(AND(I66&lt;&gt;"",I66&gt;=40),AND(J66&lt;&gt;"",J66&gt;=40),AND(K66&lt;&gt;"",K66&gt;=40)),"Y",OR(I66&lt;40,J66&lt;40,K66&lt;40),"N")</f>
        <v/>
      </c>
      <c r="S66" s="161" t="str" cm="1">
        <f t="array" ref="S66">_xlfn.IFS(OR(L66="Yes",M66="Yes",N66="Yes"),"Y",OR(L66="No",M66="No",N66="No"),"N",AND(L66="",M66="",N66=""),"")</f>
        <v/>
      </c>
      <c r="T66" s="161" t="str" cm="1">
        <f t="array" ref="T66">_xlfn.IFS(AND(NOT(ISNUMBER(O66)),NOT(ISNUMBER(P66)),NOT(ISNUMBER(Q66))),"",OR(AND(O66&lt;&gt;"",O66&gt;=40),AND(P66&lt;&gt;"",P66&gt;=40),AND(Q66&lt;&gt;"",Q66&gt;=40)),"Y",OR(O66&lt;40,P66&lt;40,Q66&lt;40),"N")</f>
        <v/>
      </c>
      <c r="U66" s="162" t="str" cm="1">
        <f t="array" ref="U66">_xlfn.IFS(OR(R66="Y",S66="Y",T66="Y"),"Y",OR(R66="N",S66="N",T66="N"),"N",OR(R66="",S66="",T66=""),"")</f>
        <v/>
      </c>
      <c r="V66" s="161" t="str">
        <f>IFERROR(IF(VLOOKUP(A66,'BOY to MOY-Reading'!$P$2:$U$400,6,FALSE)="","",VLOOKUP(A66,'BOY to MOY-Reading'!$P$2:$U$400,6,FALSE)),"")</f>
        <v/>
      </c>
      <c r="W66" s="162" t="str">
        <f>IFERROR(IF(VLOOKUP(A66,'BOY to MOY-Reading'!$P$2:$AA$400,12,FALSE)="","",VLOOKUP(A66,'BOY to MOY-Reading'!$P$2:$AA$400,12,FALSE)),"")</f>
        <v/>
      </c>
      <c r="X66" s="161" t="str">
        <f>IFERROR(IF(VLOOKUP(A66,'BOY to EOY-Reading'!$P$2:$AA$400,12,FALSE)="","",VLOOKUP(A66,'BOY to EOY-Reading'!$P$2:$AA$400,12,FALSE)),"")</f>
        <v/>
      </c>
      <c r="Y66" s="163" t="str">
        <f>IFERROR(IF(VLOOKUP(A66,'BOY to MOY-Reading'!$P$2:$AI$400,20,FALSE)="","",VLOOKUP(A66,'BOY to MOY-Reading'!$P$2:$AI$400,20,FALSE)),"")</f>
        <v/>
      </c>
      <c r="Z66" s="161" t="str">
        <f>IFERROR(IF(VLOOKUP(A66, 'MOY to EOY-Reading'!$P$2:$AI$400,20,FALSE)="","",VLOOKUP(A66,'MOY to EOY-Reading'!$P$2:$AI$400,20,FALSE)),"")</f>
        <v/>
      </c>
      <c r="AA66" s="161" t="str">
        <f>IFERROR(IF(VLOOKUP(A66,'BOY to EOY-Reading'!$P$2:$AI$400,20,FALSE)="","",VLOOKUP(A66,'BOY to EOY-Reading'!$P$2:$AI$400,20,FALSE)),"")</f>
        <v/>
      </c>
      <c r="AB66" s="161" t="str">
        <f>IFERROR(IF(VLOOKUP(A66,'BOY to MOY-Reading'!$P$2:$AK$400,22,FALSE)="","",VLOOKUP(A66,'BOY to MOY-Reading'!$P$2:$AK$400,22,FALSE)),"")</f>
        <v/>
      </c>
      <c r="AC66" s="161" t="str">
        <f>IFERROR(IF(VLOOKUP(A66, 'MOY to EOY-Reading'!$P$2:$AK$400,22,FALSE)="","",VLOOKUP(A66,'MOY to EOY-Reading'!$P$2:$AK$400,22,FALSE)),"")</f>
        <v/>
      </c>
      <c r="AD66" s="161" t="str">
        <f>IFERROR(IF(VLOOKUP(A66,'BOY to EOY-Reading'!$P$2:$AK$400,22,FALSE)="","",VLOOKUP(A66,'BOY to EOY-Reading'!$P$2:$AK$400,22,FALSE)),"")</f>
        <v/>
      </c>
      <c r="AE66" s="161" t="str" cm="1">
        <f t="array" ref="AE66">_xlfn.IFS(AND(NOT(ISNUMBER(V66)),NOT(ISNUMBER(W66)),NOT(ISNUMBER(X66))),"",OR(AND(V66&lt;&gt;"",V66&gt;=40),AND(W66&lt;&gt;"",W66&gt;=40),AND(X66&lt;&gt;"",X66&gt;=40)),"Y",OR(V66&lt;40,W66&lt;40,X66&lt;40),"N")</f>
        <v/>
      </c>
      <c r="AF66" s="161" t="str" cm="1">
        <f t="array" ref="AF66">_xlfn.IFS(OR(Y66="Yes",Z66="Yes",AA66="Yes"),"Y",OR(Y66="No",Z66="No",AA66="No"),"N",AND(Y66="",Z66="",AA66=""),"")</f>
        <v/>
      </c>
      <c r="AG66" s="161" t="str" cm="1">
        <f t="array" ref="AG66">_xlfn.IFS(AND(NOT(ISNUMBER(AB66)),NOT(ISNUMBER(AC66)),NOT(ISNUMBER(AD66))),"",OR(AND(AB66&lt;&gt;"",AB66&gt;=40),AND(AC66&lt;&gt;"",AC66&gt;=40),AND(AD66&lt;&gt;"",AD66&gt;=40)),"Y",OR(AB66&lt;40,AC66&lt;40,AD66&lt;40),"N")</f>
        <v/>
      </c>
      <c r="AH66" s="162" t="str" cm="1">
        <f t="array" ref="AH66">_xlfn.IFS(OR(AE66="Y",AF66="Y",AG66="Y"),"Y",OR(AE66="N",AF66="N",AG66="N"),"N",OR(AE66="",AF66="",AG66=""),"")</f>
        <v/>
      </c>
    </row>
    <row r="67" spans="1:34" x14ac:dyDescent="0.25">
      <c r="A67" s="157"/>
      <c r="B67" s="158"/>
      <c r="C67" s="158"/>
      <c r="D67" s="158"/>
      <c r="E67" s="158"/>
      <c r="F67" s="158"/>
      <c r="G67" s="158"/>
      <c r="H67" s="158"/>
      <c r="I67" s="161" t="str">
        <f>IFERROR(IF(VLOOKUP(A67,'BOY to MOY-Math'!$P$2:$U$400,6,FALSE)="","",VLOOKUP(A67,'BOY to MOY-Math'!$P$2:$U$400,6,FALSE)),"")</f>
        <v/>
      </c>
      <c r="J67" s="162" t="str">
        <f>IFERROR(IF(VLOOKUP(A67,'BOY to MOY-Math'!$P$2:$AA$400,12,FALSE)="","",VLOOKUP(A67,'BOY to MOY-Math'!$P$2:$AA$400,12,FALSE)),"")</f>
        <v/>
      </c>
      <c r="K67" s="161" t="str">
        <f>IFERROR(IF(VLOOKUP(A67,'BOY to EOY-Math'!$P$2:$AA$400,12,FALSE)="","",VLOOKUP(A67,'BOY to EOY-Math'!$P$2:$AA$400,12,FALSE)),"")</f>
        <v/>
      </c>
      <c r="L67" s="163" t="str">
        <f>IFERROR(IF(VLOOKUP(A67,'BOY to MOY-Math'!$P$2:$AI$400,20,FALSE)="","",VLOOKUP(A67,'BOY to MOY-Math'!$P$2:$AI$400,20,FALSE)),"")</f>
        <v/>
      </c>
      <c r="M67" s="161" t="str">
        <f>IFERROR(IF(VLOOKUP(A67, 'MOY to EOY-Math'!$P$2:$AI$400,20,FALSE)="","",VLOOKUP(A67,'MOY to EOY-Math'!$P$2:$AI$400,20,FALSE)),"")</f>
        <v/>
      </c>
      <c r="N67" s="161" t="str">
        <f>IFERROR(IF(VLOOKUP(A67,'BOY to EOY-Math'!$P$2:$AI$400,20,FALSE)="","",VLOOKUP(A67,'BOY to EOY-Math'!$P$2:$AI$400,20,FALSE)),"")</f>
        <v/>
      </c>
      <c r="O67" s="161" t="str">
        <f>IFERROR(IF(VLOOKUP(A67,'BOY to MOY-Math'!$P$2:$AK$400,22,FALSE)="","",VLOOKUP(A67,'BOY to MOY-Math'!$P$2:$AK$400,22,FALSE)),"")</f>
        <v/>
      </c>
      <c r="P67" s="161" t="str">
        <f>IFERROR(IF(VLOOKUP(A67, 'MOY to EOY-Math'!$P$2:$AK$400,22,FALSE)="","",VLOOKUP(A67,'MOY to EOY-Math'!$P$2:$AK$400,22,FALSE)),"")</f>
        <v/>
      </c>
      <c r="Q67" s="161" t="str">
        <f>IFERROR(IF(VLOOKUP(A67,'BOY to EOY-Math'!$P$2:$AK$400,22,FALSE)="","",VLOOKUP(A67,'BOY to EOY-Math'!$P$2:$AK$400,22,FALSE)),"")</f>
        <v/>
      </c>
      <c r="R67" s="161" t="str" cm="1">
        <f t="array" ref="R67">_xlfn.IFS(AND(NOT(ISNUMBER(I67)),NOT(ISNUMBER(J67)),NOT(ISNUMBER(K67))),"",OR(AND(I67&lt;&gt;"",I67&gt;=40),AND(J67&lt;&gt;"",J67&gt;=40),AND(K67&lt;&gt;"",K67&gt;=40)),"Y",OR(I67&lt;40,J67&lt;40,K67&lt;40),"N")</f>
        <v/>
      </c>
      <c r="S67" s="161" t="str" cm="1">
        <f t="array" ref="S67">_xlfn.IFS(OR(L67="Yes",M67="Yes",N67="Yes"),"Y",OR(L67="No",M67="No",N67="No"),"N",AND(L67="",M67="",N67=""),"")</f>
        <v/>
      </c>
      <c r="T67" s="161" t="str" cm="1">
        <f t="array" ref="T67">_xlfn.IFS(AND(NOT(ISNUMBER(O67)),NOT(ISNUMBER(P67)),NOT(ISNUMBER(Q67))),"",OR(AND(O67&lt;&gt;"",O67&gt;=40),AND(P67&lt;&gt;"",P67&gt;=40),AND(Q67&lt;&gt;"",Q67&gt;=40)),"Y",OR(O67&lt;40,P67&lt;40,Q67&lt;40),"N")</f>
        <v/>
      </c>
      <c r="U67" s="162" t="str" cm="1">
        <f t="array" ref="U67">_xlfn.IFS(OR(R67="Y",S67="Y",T67="Y"),"Y",OR(R67="N",S67="N",T67="N"),"N",OR(R67="",S67="",T67=""),"")</f>
        <v/>
      </c>
      <c r="V67" s="161" t="str">
        <f>IFERROR(IF(VLOOKUP(A67,'BOY to MOY-Reading'!$P$2:$U$400,6,FALSE)="","",VLOOKUP(A67,'BOY to MOY-Reading'!$P$2:$U$400,6,FALSE)),"")</f>
        <v/>
      </c>
      <c r="W67" s="162" t="str">
        <f>IFERROR(IF(VLOOKUP(A67,'BOY to MOY-Reading'!$P$2:$AA$400,12,FALSE)="","",VLOOKUP(A67,'BOY to MOY-Reading'!$P$2:$AA$400,12,FALSE)),"")</f>
        <v/>
      </c>
      <c r="X67" s="161" t="str">
        <f>IFERROR(IF(VLOOKUP(A67,'BOY to EOY-Reading'!$P$2:$AA$400,12,FALSE)="","",VLOOKUP(A67,'BOY to EOY-Reading'!$P$2:$AA$400,12,FALSE)),"")</f>
        <v/>
      </c>
      <c r="Y67" s="163" t="str">
        <f>IFERROR(IF(VLOOKUP(A67,'BOY to MOY-Reading'!$P$2:$AI$400,20,FALSE)="","",VLOOKUP(A67,'BOY to MOY-Reading'!$P$2:$AI$400,20,FALSE)),"")</f>
        <v/>
      </c>
      <c r="Z67" s="161" t="str">
        <f>IFERROR(IF(VLOOKUP(A67, 'MOY to EOY-Reading'!$P$2:$AI$400,20,FALSE)="","",VLOOKUP(A67,'MOY to EOY-Reading'!$P$2:$AI$400,20,FALSE)),"")</f>
        <v/>
      </c>
      <c r="AA67" s="161" t="str">
        <f>IFERROR(IF(VLOOKUP(A67,'BOY to EOY-Reading'!$P$2:$AI$400,20,FALSE)="","",VLOOKUP(A67,'BOY to EOY-Reading'!$P$2:$AI$400,20,FALSE)),"")</f>
        <v/>
      </c>
      <c r="AB67" s="161" t="str">
        <f>IFERROR(IF(VLOOKUP(A67,'BOY to MOY-Reading'!$P$2:$AK$400,22,FALSE)="","",VLOOKUP(A67,'BOY to MOY-Reading'!$P$2:$AK$400,22,FALSE)),"")</f>
        <v/>
      </c>
      <c r="AC67" s="161" t="str">
        <f>IFERROR(IF(VLOOKUP(A67, 'MOY to EOY-Reading'!$P$2:$AK$400,22,FALSE)="","",VLOOKUP(A67,'MOY to EOY-Reading'!$P$2:$AK$400,22,FALSE)),"")</f>
        <v/>
      </c>
      <c r="AD67" s="161" t="str">
        <f>IFERROR(IF(VLOOKUP(A67,'BOY to EOY-Reading'!$P$2:$AK$400,22,FALSE)="","",VLOOKUP(A67,'BOY to EOY-Reading'!$P$2:$AK$400,22,FALSE)),"")</f>
        <v/>
      </c>
      <c r="AE67" s="161" t="str" cm="1">
        <f t="array" ref="AE67">_xlfn.IFS(AND(NOT(ISNUMBER(V67)),NOT(ISNUMBER(W67)),NOT(ISNUMBER(X67))),"",OR(AND(V67&lt;&gt;"",V67&gt;=40),AND(W67&lt;&gt;"",W67&gt;=40),AND(X67&lt;&gt;"",X67&gt;=40)),"Y",OR(V67&lt;40,W67&lt;40,X67&lt;40),"N")</f>
        <v/>
      </c>
      <c r="AF67" s="161" t="str" cm="1">
        <f t="array" ref="AF67">_xlfn.IFS(OR(Y67="Yes",Z67="Yes",AA67="Yes"),"Y",OR(Y67="No",Z67="No",AA67="No"),"N",AND(Y67="",Z67="",AA67=""),"")</f>
        <v/>
      </c>
      <c r="AG67" s="161" t="str" cm="1">
        <f t="array" ref="AG67">_xlfn.IFS(AND(NOT(ISNUMBER(AB67)),NOT(ISNUMBER(AC67)),NOT(ISNUMBER(AD67))),"",OR(AND(AB67&lt;&gt;"",AB67&gt;=40),AND(AC67&lt;&gt;"",AC67&gt;=40),AND(AD67&lt;&gt;"",AD67&gt;=40)),"Y",OR(AB67&lt;40,AC67&lt;40,AD67&lt;40),"N")</f>
        <v/>
      </c>
      <c r="AH67" s="162" t="str" cm="1">
        <f t="array" ref="AH67">_xlfn.IFS(OR(AE67="Y",AF67="Y",AG67="Y"),"Y",OR(AE67="N",AF67="N",AG67="N"),"N",OR(AE67="",AF67="",AG67=""),"")</f>
        <v/>
      </c>
    </row>
    <row r="68" spans="1:34" x14ac:dyDescent="0.25">
      <c r="A68" s="157"/>
      <c r="B68" s="158"/>
      <c r="C68" s="158"/>
      <c r="D68" s="158"/>
      <c r="E68" s="158"/>
      <c r="F68" s="158"/>
      <c r="G68" s="158"/>
      <c r="H68" s="158"/>
      <c r="I68" s="161" t="str">
        <f>IFERROR(IF(VLOOKUP(A68,'BOY to MOY-Math'!$P$2:$U$400,6,FALSE)="","",VLOOKUP(A68,'BOY to MOY-Math'!$P$2:$U$400,6,FALSE)),"")</f>
        <v/>
      </c>
      <c r="J68" s="162" t="str">
        <f>IFERROR(IF(VLOOKUP(A68,'BOY to MOY-Math'!$P$2:$AA$400,12,FALSE)="","",VLOOKUP(A68,'BOY to MOY-Math'!$P$2:$AA$400,12,FALSE)),"")</f>
        <v/>
      </c>
      <c r="K68" s="161" t="str">
        <f>IFERROR(IF(VLOOKUP(A68,'BOY to EOY-Math'!$P$2:$AA$400,12,FALSE)="","",VLOOKUP(A68,'BOY to EOY-Math'!$P$2:$AA$400,12,FALSE)),"")</f>
        <v/>
      </c>
      <c r="L68" s="163" t="str">
        <f>IFERROR(IF(VLOOKUP(A68,'BOY to MOY-Math'!$P$2:$AI$400,20,FALSE)="","",VLOOKUP(A68,'BOY to MOY-Math'!$P$2:$AI$400,20,FALSE)),"")</f>
        <v/>
      </c>
      <c r="M68" s="161" t="str">
        <f>IFERROR(IF(VLOOKUP(A68, 'MOY to EOY-Math'!$P$2:$AI$400,20,FALSE)="","",VLOOKUP(A68,'MOY to EOY-Math'!$P$2:$AI$400,20,FALSE)),"")</f>
        <v/>
      </c>
      <c r="N68" s="161" t="str">
        <f>IFERROR(IF(VLOOKUP(A68,'BOY to EOY-Math'!$P$2:$AI$400,20,FALSE)="","",VLOOKUP(A68,'BOY to EOY-Math'!$P$2:$AI$400,20,FALSE)),"")</f>
        <v/>
      </c>
      <c r="O68" s="161" t="str">
        <f>IFERROR(IF(VLOOKUP(A68,'BOY to MOY-Math'!$P$2:$AK$400,22,FALSE)="","",VLOOKUP(A68,'BOY to MOY-Math'!$P$2:$AK$400,22,FALSE)),"")</f>
        <v/>
      </c>
      <c r="P68" s="161" t="str">
        <f>IFERROR(IF(VLOOKUP(A68, 'MOY to EOY-Math'!$P$2:$AK$400,22,FALSE)="","",VLOOKUP(A68,'MOY to EOY-Math'!$P$2:$AK$400,22,FALSE)),"")</f>
        <v/>
      </c>
      <c r="Q68" s="161" t="str">
        <f>IFERROR(IF(VLOOKUP(A68,'BOY to EOY-Math'!$P$2:$AK$400,22,FALSE)="","",VLOOKUP(A68,'BOY to EOY-Math'!$P$2:$AK$400,22,FALSE)),"")</f>
        <v/>
      </c>
      <c r="R68" s="161" t="str" cm="1">
        <f t="array" ref="R68">_xlfn.IFS(AND(NOT(ISNUMBER(I68)),NOT(ISNUMBER(J68)),NOT(ISNUMBER(K68))),"",OR(AND(I68&lt;&gt;"",I68&gt;=40),AND(J68&lt;&gt;"",J68&gt;=40),AND(K68&lt;&gt;"",K68&gt;=40)),"Y",OR(I68&lt;40,J68&lt;40,K68&lt;40),"N")</f>
        <v/>
      </c>
      <c r="S68" s="161" t="str" cm="1">
        <f t="array" ref="S68">_xlfn.IFS(OR(L68="Yes",M68="Yes",N68="Yes"),"Y",OR(L68="No",M68="No",N68="No"),"N",AND(L68="",M68="",N68=""),"")</f>
        <v/>
      </c>
      <c r="T68" s="161" t="str" cm="1">
        <f t="array" ref="T68">_xlfn.IFS(AND(NOT(ISNUMBER(O68)),NOT(ISNUMBER(P68)),NOT(ISNUMBER(Q68))),"",OR(AND(O68&lt;&gt;"",O68&gt;=40),AND(P68&lt;&gt;"",P68&gt;=40),AND(Q68&lt;&gt;"",Q68&gt;=40)),"Y",OR(O68&lt;40,P68&lt;40,Q68&lt;40),"N")</f>
        <v/>
      </c>
      <c r="U68" s="162" t="str" cm="1">
        <f t="array" ref="U68">_xlfn.IFS(OR(R68="Y",S68="Y",T68="Y"),"Y",OR(R68="N",S68="N",T68="N"),"N",OR(R68="",S68="",T68=""),"")</f>
        <v/>
      </c>
      <c r="V68" s="161" t="str">
        <f>IFERROR(IF(VLOOKUP(A68,'BOY to MOY-Reading'!$P$2:$U$400,6,FALSE)="","",VLOOKUP(A68,'BOY to MOY-Reading'!$P$2:$U$400,6,FALSE)),"")</f>
        <v/>
      </c>
      <c r="W68" s="162" t="str">
        <f>IFERROR(IF(VLOOKUP(A68,'BOY to MOY-Reading'!$P$2:$AA$400,12,FALSE)="","",VLOOKUP(A68,'BOY to MOY-Reading'!$P$2:$AA$400,12,FALSE)),"")</f>
        <v/>
      </c>
      <c r="X68" s="161" t="str">
        <f>IFERROR(IF(VLOOKUP(A68,'BOY to EOY-Reading'!$P$2:$AA$400,12,FALSE)="","",VLOOKUP(A68,'BOY to EOY-Reading'!$P$2:$AA$400,12,FALSE)),"")</f>
        <v/>
      </c>
      <c r="Y68" s="163" t="str">
        <f>IFERROR(IF(VLOOKUP(A68,'BOY to MOY-Reading'!$P$2:$AI$400,20,FALSE)="","",VLOOKUP(A68,'BOY to MOY-Reading'!$P$2:$AI$400,20,FALSE)),"")</f>
        <v/>
      </c>
      <c r="Z68" s="161" t="str">
        <f>IFERROR(IF(VLOOKUP(A68, 'MOY to EOY-Reading'!$P$2:$AI$400,20,FALSE)="","",VLOOKUP(A68,'MOY to EOY-Reading'!$P$2:$AI$400,20,FALSE)),"")</f>
        <v/>
      </c>
      <c r="AA68" s="161" t="str">
        <f>IFERROR(IF(VLOOKUP(A68,'BOY to EOY-Reading'!$P$2:$AI$400,20,FALSE)="","",VLOOKUP(A68,'BOY to EOY-Reading'!$P$2:$AI$400,20,FALSE)),"")</f>
        <v/>
      </c>
      <c r="AB68" s="161" t="str">
        <f>IFERROR(IF(VLOOKUP(A68,'BOY to MOY-Reading'!$P$2:$AK$400,22,FALSE)="","",VLOOKUP(A68,'BOY to MOY-Reading'!$P$2:$AK$400,22,FALSE)),"")</f>
        <v/>
      </c>
      <c r="AC68" s="161" t="str">
        <f>IFERROR(IF(VLOOKUP(A68, 'MOY to EOY-Reading'!$P$2:$AK$400,22,FALSE)="","",VLOOKUP(A68,'MOY to EOY-Reading'!$P$2:$AK$400,22,FALSE)),"")</f>
        <v/>
      </c>
      <c r="AD68" s="161" t="str">
        <f>IFERROR(IF(VLOOKUP(A68,'BOY to EOY-Reading'!$P$2:$AK$400,22,FALSE)="","",VLOOKUP(A68,'BOY to EOY-Reading'!$P$2:$AK$400,22,FALSE)),"")</f>
        <v/>
      </c>
      <c r="AE68" s="161" t="str" cm="1">
        <f t="array" ref="AE68">_xlfn.IFS(AND(NOT(ISNUMBER(V68)),NOT(ISNUMBER(W68)),NOT(ISNUMBER(X68))),"",OR(AND(V68&lt;&gt;"",V68&gt;=40),AND(W68&lt;&gt;"",W68&gt;=40),AND(X68&lt;&gt;"",X68&gt;=40)),"Y",OR(V68&lt;40,W68&lt;40,X68&lt;40),"N")</f>
        <v/>
      </c>
      <c r="AF68" s="161" t="str" cm="1">
        <f t="array" ref="AF68">_xlfn.IFS(OR(Y68="Yes",Z68="Yes",AA68="Yes"),"Y",OR(Y68="No",Z68="No",AA68="No"),"N",AND(Y68="",Z68="",AA68=""),"")</f>
        <v/>
      </c>
      <c r="AG68" s="161" t="str" cm="1">
        <f t="array" ref="AG68">_xlfn.IFS(AND(NOT(ISNUMBER(AB68)),NOT(ISNUMBER(AC68)),NOT(ISNUMBER(AD68))),"",OR(AND(AB68&lt;&gt;"",AB68&gt;=40),AND(AC68&lt;&gt;"",AC68&gt;=40),AND(AD68&lt;&gt;"",AD68&gt;=40)),"Y",OR(AB68&lt;40,AC68&lt;40,AD68&lt;40),"N")</f>
        <v/>
      </c>
      <c r="AH68" s="162" t="str" cm="1">
        <f t="array" ref="AH68">_xlfn.IFS(OR(AE68="Y",AF68="Y",AG68="Y"),"Y",OR(AE68="N",AF68="N",AG68="N"),"N",OR(AE68="",AF68="",AG68=""),"")</f>
        <v/>
      </c>
    </row>
    <row r="69" spans="1:34" x14ac:dyDescent="0.25">
      <c r="A69" s="157"/>
      <c r="B69" s="158"/>
      <c r="C69" s="158"/>
      <c r="D69" s="158"/>
      <c r="E69" s="158"/>
      <c r="F69" s="158"/>
      <c r="G69" s="158"/>
      <c r="H69" s="158"/>
      <c r="I69" s="161" t="str">
        <f>IFERROR(IF(VLOOKUP(A69,'BOY to MOY-Math'!$P$2:$U$400,6,FALSE)="","",VLOOKUP(A69,'BOY to MOY-Math'!$P$2:$U$400,6,FALSE)),"")</f>
        <v/>
      </c>
      <c r="J69" s="162" t="str">
        <f>IFERROR(IF(VLOOKUP(A69,'BOY to MOY-Math'!$P$2:$AA$400,12,FALSE)="","",VLOOKUP(A69,'BOY to MOY-Math'!$P$2:$AA$400,12,FALSE)),"")</f>
        <v/>
      </c>
      <c r="K69" s="161" t="str">
        <f>IFERROR(IF(VLOOKUP(A69,'BOY to EOY-Math'!$P$2:$AA$400,12,FALSE)="","",VLOOKUP(A69,'BOY to EOY-Math'!$P$2:$AA$400,12,FALSE)),"")</f>
        <v/>
      </c>
      <c r="L69" s="163" t="str">
        <f>IFERROR(IF(VLOOKUP(A69,'BOY to MOY-Math'!$P$2:$AI$400,20,FALSE)="","",VLOOKUP(A69,'BOY to MOY-Math'!$P$2:$AI$400,20,FALSE)),"")</f>
        <v/>
      </c>
      <c r="M69" s="161" t="str">
        <f>IFERROR(IF(VLOOKUP(A69, 'MOY to EOY-Math'!$P$2:$AI$400,20,FALSE)="","",VLOOKUP(A69,'MOY to EOY-Math'!$P$2:$AI$400,20,FALSE)),"")</f>
        <v/>
      </c>
      <c r="N69" s="161" t="str">
        <f>IFERROR(IF(VLOOKUP(A69,'BOY to EOY-Math'!$P$2:$AI$400,20,FALSE)="","",VLOOKUP(A69,'BOY to EOY-Math'!$P$2:$AI$400,20,FALSE)),"")</f>
        <v/>
      </c>
      <c r="O69" s="161" t="str">
        <f>IFERROR(IF(VLOOKUP(A69,'BOY to MOY-Math'!$P$2:$AK$400,22,FALSE)="","",VLOOKUP(A69,'BOY to MOY-Math'!$P$2:$AK$400,22,FALSE)),"")</f>
        <v/>
      </c>
      <c r="P69" s="161" t="str">
        <f>IFERROR(IF(VLOOKUP(A69, 'MOY to EOY-Math'!$P$2:$AK$400,22,FALSE)="","",VLOOKUP(A69,'MOY to EOY-Math'!$P$2:$AK$400,22,FALSE)),"")</f>
        <v/>
      </c>
      <c r="Q69" s="161" t="str">
        <f>IFERROR(IF(VLOOKUP(A69,'BOY to EOY-Math'!$P$2:$AK$400,22,FALSE)="","",VLOOKUP(A69,'BOY to EOY-Math'!$P$2:$AK$400,22,FALSE)),"")</f>
        <v/>
      </c>
      <c r="R69" s="161" t="str" cm="1">
        <f t="array" ref="R69">_xlfn.IFS(AND(NOT(ISNUMBER(I69)),NOT(ISNUMBER(J69)),NOT(ISNUMBER(K69))),"",OR(AND(I69&lt;&gt;"",I69&gt;=40),AND(J69&lt;&gt;"",J69&gt;=40),AND(K69&lt;&gt;"",K69&gt;=40)),"Y",OR(I69&lt;40,J69&lt;40,K69&lt;40),"N")</f>
        <v/>
      </c>
      <c r="S69" s="161" t="str" cm="1">
        <f t="array" ref="S69">_xlfn.IFS(OR(L69="Yes",M69="Yes",N69="Yes"),"Y",OR(L69="No",M69="No",N69="No"),"N",AND(L69="",M69="",N69=""),"")</f>
        <v/>
      </c>
      <c r="T69" s="161" t="str" cm="1">
        <f t="array" ref="T69">_xlfn.IFS(AND(NOT(ISNUMBER(O69)),NOT(ISNUMBER(P69)),NOT(ISNUMBER(Q69))),"",OR(AND(O69&lt;&gt;"",O69&gt;=40),AND(P69&lt;&gt;"",P69&gt;=40),AND(Q69&lt;&gt;"",Q69&gt;=40)),"Y",OR(O69&lt;40,P69&lt;40,Q69&lt;40),"N")</f>
        <v/>
      </c>
      <c r="U69" s="162" t="str" cm="1">
        <f t="array" ref="U69">_xlfn.IFS(OR(R69="Y",S69="Y",T69="Y"),"Y",OR(R69="N",S69="N",T69="N"),"N",OR(R69="",S69="",T69=""),"")</f>
        <v/>
      </c>
      <c r="V69" s="161" t="str">
        <f>IFERROR(IF(VLOOKUP(A69,'BOY to MOY-Reading'!$P$2:$U$400,6,FALSE)="","",VLOOKUP(A69,'BOY to MOY-Reading'!$P$2:$U$400,6,FALSE)),"")</f>
        <v/>
      </c>
      <c r="W69" s="162" t="str">
        <f>IFERROR(IF(VLOOKUP(A69,'BOY to MOY-Reading'!$P$2:$AA$400,12,FALSE)="","",VLOOKUP(A69,'BOY to MOY-Reading'!$P$2:$AA$400,12,FALSE)),"")</f>
        <v/>
      </c>
      <c r="X69" s="161" t="str">
        <f>IFERROR(IF(VLOOKUP(A69,'BOY to EOY-Reading'!$P$2:$AA$400,12,FALSE)="","",VLOOKUP(A69,'BOY to EOY-Reading'!$P$2:$AA$400,12,FALSE)),"")</f>
        <v/>
      </c>
      <c r="Y69" s="163" t="str">
        <f>IFERROR(IF(VLOOKUP(A69,'BOY to MOY-Reading'!$P$2:$AI$400,20,FALSE)="","",VLOOKUP(A69,'BOY to MOY-Reading'!$P$2:$AI$400,20,FALSE)),"")</f>
        <v/>
      </c>
      <c r="Z69" s="161" t="str">
        <f>IFERROR(IF(VLOOKUP(A69, 'MOY to EOY-Reading'!$P$2:$AI$400,20,FALSE)="","",VLOOKUP(A69,'MOY to EOY-Reading'!$P$2:$AI$400,20,FALSE)),"")</f>
        <v/>
      </c>
      <c r="AA69" s="161" t="str">
        <f>IFERROR(IF(VLOOKUP(A69,'BOY to EOY-Reading'!$P$2:$AI$400,20,FALSE)="","",VLOOKUP(A69,'BOY to EOY-Reading'!$P$2:$AI$400,20,FALSE)),"")</f>
        <v/>
      </c>
      <c r="AB69" s="161" t="str">
        <f>IFERROR(IF(VLOOKUP(A69,'BOY to MOY-Reading'!$P$2:$AK$400,22,FALSE)="","",VLOOKUP(A69,'BOY to MOY-Reading'!$P$2:$AK$400,22,FALSE)),"")</f>
        <v/>
      </c>
      <c r="AC69" s="161" t="str">
        <f>IFERROR(IF(VLOOKUP(A69, 'MOY to EOY-Reading'!$P$2:$AK$400,22,FALSE)="","",VLOOKUP(A69,'MOY to EOY-Reading'!$P$2:$AK$400,22,FALSE)),"")</f>
        <v/>
      </c>
      <c r="AD69" s="161" t="str">
        <f>IFERROR(IF(VLOOKUP(A69,'BOY to EOY-Reading'!$P$2:$AK$400,22,FALSE)="","",VLOOKUP(A69,'BOY to EOY-Reading'!$P$2:$AK$400,22,FALSE)),"")</f>
        <v/>
      </c>
      <c r="AE69" s="161" t="str" cm="1">
        <f t="array" ref="AE69">_xlfn.IFS(AND(NOT(ISNUMBER(V69)),NOT(ISNUMBER(W69)),NOT(ISNUMBER(X69))),"",OR(AND(V69&lt;&gt;"",V69&gt;=40),AND(W69&lt;&gt;"",W69&gt;=40),AND(X69&lt;&gt;"",X69&gt;=40)),"Y",OR(V69&lt;40,W69&lt;40,X69&lt;40),"N")</f>
        <v/>
      </c>
      <c r="AF69" s="161" t="str" cm="1">
        <f t="array" ref="AF69">_xlfn.IFS(OR(Y69="Yes",Z69="Yes",AA69="Yes"),"Y",OR(Y69="No",Z69="No",AA69="No"),"N",AND(Y69="",Z69="",AA69=""),"")</f>
        <v/>
      </c>
      <c r="AG69" s="161" t="str" cm="1">
        <f t="array" ref="AG69">_xlfn.IFS(AND(NOT(ISNUMBER(AB69)),NOT(ISNUMBER(AC69)),NOT(ISNUMBER(AD69))),"",OR(AND(AB69&lt;&gt;"",AB69&gt;=40),AND(AC69&lt;&gt;"",AC69&gt;=40),AND(AD69&lt;&gt;"",AD69&gt;=40)),"Y",OR(AB69&lt;40,AC69&lt;40,AD69&lt;40),"N")</f>
        <v/>
      </c>
      <c r="AH69" s="162" t="str" cm="1">
        <f t="array" ref="AH69">_xlfn.IFS(OR(AE69="Y",AF69="Y",AG69="Y"),"Y",OR(AE69="N",AF69="N",AG69="N"),"N",OR(AE69="",AF69="",AG69=""),"")</f>
        <v/>
      </c>
    </row>
    <row r="70" spans="1:34" x14ac:dyDescent="0.25">
      <c r="A70" s="157"/>
      <c r="B70" s="158"/>
      <c r="C70" s="158"/>
      <c r="D70" s="158"/>
      <c r="E70" s="158"/>
      <c r="F70" s="158"/>
      <c r="G70" s="158"/>
      <c r="H70" s="158"/>
      <c r="I70" s="161" t="str">
        <f>IFERROR(IF(VLOOKUP(A70,'BOY to MOY-Math'!$P$2:$U$400,6,FALSE)="","",VLOOKUP(A70,'BOY to MOY-Math'!$P$2:$U$400,6,FALSE)),"")</f>
        <v/>
      </c>
      <c r="J70" s="162" t="str">
        <f>IFERROR(IF(VLOOKUP(A70,'BOY to MOY-Math'!$P$2:$AA$400,12,FALSE)="","",VLOOKUP(A70,'BOY to MOY-Math'!$P$2:$AA$400,12,FALSE)),"")</f>
        <v/>
      </c>
      <c r="K70" s="161" t="str">
        <f>IFERROR(IF(VLOOKUP(A70,'BOY to EOY-Math'!$P$2:$AA$400,12,FALSE)="","",VLOOKUP(A70,'BOY to EOY-Math'!$P$2:$AA$400,12,FALSE)),"")</f>
        <v/>
      </c>
      <c r="L70" s="163" t="str">
        <f>IFERROR(IF(VLOOKUP(A70,'BOY to MOY-Math'!$P$2:$AI$400,20,FALSE)="","",VLOOKUP(A70,'BOY to MOY-Math'!$P$2:$AI$400,20,FALSE)),"")</f>
        <v/>
      </c>
      <c r="M70" s="161" t="str">
        <f>IFERROR(IF(VLOOKUP(A70, 'MOY to EOY-Math'!$P$2:$AI$400,20,FALSE)="","",VLOOKUP(A70,'MOY to EOY-Math'!$P$2:$AI$400,20,FALSE)),"")</f>
        <v/>
      </c>
      <c r="N70" s="161" t="str">
        <f>IFERROR(IF(VLOOKUP(A70,'BOY to EOY-Math'!$P$2:$AI$400,20,FALSE)="","",VLOOKUP(A70,'BOY to EOY-Math'!$P$2:$AI$400,20,FALSE)),"")</f>
        <v/>
      </c>
      <c r="O70" s="161" t="str">
        <f>IFERROR(IF(VLOOKUP(A70,'BOY to MOY-Math'!$P$2:$AK$400,22,FALSE)="","",VLOOKUP(A70,'BOY to MOY-Math'!$P$2:$AK$400,22,FALSE)),"")</f>
        <v/>
      </c>
      <c r="P70" s="161" t="str">
        <f>IFERROR(IF(VLOOKUP(A70, 'MOY to EOY-Math'!$P$2:$AK$400,22,FALSE)="","",VLOOKUP(A70,'MOY to EOY-Math'!$P$2:$AK$400,22,FALSE)),"")</f>
        <v/>
      </c>
      <c r="Q70" s="161" t="str">
        <f>IFERROR(IF(VLOOKUP(A70,'BOY to EOY-Math'!$P$2:$AK$400,22,FALSE)="","",VLOOKUP(A70,'BOY to EOY-Math'!$P$2:$AK$400,22,FALSE)),"")</f>
        <v/>
      </c>
      <c r="R70" s="161" t="str" cm="1">
        <f t="array" ref="R70">_xlfn.IFS(AND(NOT(ISNUMBER(I70)),NOT(ISNUMBER(J70)),NOT(ISNUMBER(K70))),"",OR(AND(I70&lt;&gt;"",I70&gt;=40),AND(J70&lt;&gt;"",J70&gt;=40),AND(K70&lt;&gt;"",K70&gt;=40)),"Y",OR(I70&lt;40,J70&lt;40,K70&lt;40),"N")</f>
        <v/>
      </c>
      <c r="S70" s="161" t="str" cm="1">
        <f t="array" ref="S70">_xlfn.IFS(OR(L70="Yes",M70="Yes",N70="Yes"),"Y",OR(L70="No",M70="No",N70="No"),"N",AND(L70="",M70="",N70=""),"")</f>
        <v/>
      </c>
      <c r="T70" s="161" t="str" cm="1">
        <f t="array" ref="T70">_xlfn.IFS(AND(NOT(ISNUMBER(O70)),NOT(ISNUMBER(P70)),NOT(ISNUMBER(Q70))),"",OR(AND(O70&lt;&gt;"",O70&gt;=40),AND(P70&lt;&gt;"",P70&gt;=40),AND(Q70&lt;&gt;"",Q70&gt;=40)),"Y",OR(O70&lt;40,P70&lt;40,Q70&lt;40),"N")</f>
        <v/>
      </c>
      <c r="U70" s="162" t="str" cm="1">
        <f t="array" ref="U70">_xlfn.IFS(OR(R70="Y",S70="Y",T70="Y"),"Y",OR(R70="N",S70="N",T70="N"),"N",OR(R70="",S70="",T70=""),"")</f>
        <v/>
      </c>
      <c r="V70" s="161" t="str">
        <f>IFERROR(IF(VLOOKUP(A70,'BOY to MOY-Reading'!$P$2:$U$400,6,FALSE)="","",VLOOKUP(A70,'BOY to MOY-Reading'!$P$2:$U$400,6,FALSE)),"")</f>
        <v/>
      </c>
      <c r="W70" s="162" t="str">
        <f>IFERROR(IF(VLOOKUP(A70,'BOY to MOY-Reading'!$P$2:$AA$400,12,FALSE)="","",VLOOKUP(A70,'BOY to MOY-Reading'!$P$2:$AA$400,12,FALSE)),"")</f>
        <v/>
      </c>
      <c r="X70" s="161" t="str">
        <f>IFERROR(IF(VLOOKUP(A70,'BOY to EOY-Reading'!$P$2:$AA$400,12,FALSE)="","",VLOOKUP(A70,'BOY to EOY-Reading'!$P$2:$AA$400,12,FALSE)),"")</f>
        <v/>
      </c>
      <c r="Y70" s="163" t="str">
        <f>IFERROR(IF(VLOOKUP(A70,'BOY to MOY-Reading'!$P$2:$AI$400,20,FALSE)="","",VLOOKUP(A70,'BOY to MOY-Reading'!$P$2:$AI$400,20,FALSE)),"")</f>
        <v/>
      </c>
      <c r="Z70" s="161" t="str">
        <f>IFERROR(IF(VLOOKUP(A70, 'MOY to EOY-Reading'!$P$2:$AI$400,20,FALSE)="","",VLOOKUP(A70,'MOY to EOY-Reading'!$P$2:$AI$400,20,FALSE)),"")</f>
        <v/>
      </c>
      <c r="AA70" s="161" t="str">
        <f>IFERROR(IF(VLOOKUP(A70,'BOY to EOY-Reading'!$P$2:$AI$400,20,FALSE)="","",VLOOKUP(A70,'BOY to EOY-Reading'!$P$2:$AI$400,20,FALSE)),"")</f>
        <v/>
      </c>
      <c r="AB70" s="161" t="str">
        <f>IFERROR(IF(VLOOKUP(A70,'BOY to MOY-Reading'!$P$2:$AK$400,22,FALSE)="","",VLOOKUP(A70,'BOY to MOY-Reading'!$P$2:$AK$400,22,FALSE)),"")</f>
        <v/>
      </c>
      <c r="AC70" s="161" t="str">
        <f>IFERROR(IF(VLOOKUP(A70, 'MOY to EOY-Reading'!$P$2:$AK$400,22,FALSE)="","",VLOOKUP(A70,'MOY to EOY-Reading'!$P$2:$AK$400,22,FALSE)),"")</f>
        <v/>
      </c>
      <c r="AD70" s="161" t="str">
        <f>IFERROR(IF(VLOOKUP(A70,'BOY to EOY-Reading'!$P$2:$AK$400,22,FALSE)="","",VLOOKUP(A70,'BOY to EOY-Reading'!$P$2:$AK$400,22,FALSE)),"")</f>
        <v/>
      </c>
      <c r="AE70" s="161" t="str" cm="1">
        <f t="array" ref="AE70">_xlfn.IFS(AND(NOT(ISNUMBER(V70)),NOT(ISNUMBER(W70)),NOT(ISNUMBER(X70))),"",OR(AND(V70&lt;&gt;"",V70&gt;=40),AND(W70&lt;&gt;"",W70&gt;=40),AND(X70&lt;&gt;"",X70&gt;=40)),"Y",OR(V70&lt;40,W70&lt;40,X70&lt;40),"N")</f>
        <v/>
      </c>
      <c r="AF70" s="161" t="str" cm="1">
        <f t="array" ref="AF70">_xlfn.IFS(OR(Y70="Yes",Z70="Yes",AA70="Yes"),"Y",OR(Y70="No",Z70="No",AA70="No"),"N",AND(Y70="",Z70="",AA70=""),"")</f>
        <v/>
      </c>
      <c r="AG70" s="161" t="str" cm="1">
        <f t="array" ref="AG70">_xlfn.IFS(AND(NOT(ISNUMBER(AB70)),NOT(ISNUMBER(AC70)),NOT(ISNUMBER(AD70))),"",OR(AND(AB70&lt;&gt;"",AB70&gt;=40),AND(AC70&lt;&gt;"",AC70&gt;=40),AND(AD70&lt;&gt;"",AD70&gt;=40)),"Y",OR(AB70&lt;40,AC70&lt;40,AD70&lt;40),"N")</f>
        <v/>
      </c>
      <c r="AH70" s="162" t="str" cm="1">
        <f t="array" ref="AH70">_xlfn.IFS(OR(AE70="Y",AF70="Y",AG70="Y"),"Y",OR(AE70="N",AF70="N",AG70="N"),"N",OR(AE70="",AF70="",AG70=""),"")</f>
        <v/>
      </c>
    </row>
    <row r="71" spans="1:34" x14ac:dyDescent="0.25">
      <c r="A71" s="157"/>
      <c r="B71" s="158"/>
      <c r="C71" s="158"/>
      <c r="D71" s="158"/>
      <c r="E71" s="158"/>
      <c r="F71" s="158"/>
      <c r="G71" s="158"/>
      <c r="H71" s="158"/>
      <c r="I71" s="161" t="str">
        <f>IFERROR(IF(VLOOKUP(A71,'BOY to MOY-Math'!$P$2:$U$400,6,FALSE)="","",VLOOKUP(A71,'BOY to MOY-Math'!$P$2:$U$400,6,FALSE)),"")</f>
        <v/>
      </c>
      <c r="J71" s="162" t="str">
        <f>IFERROR(IF(VLOOKUP(A71,'BOY to MOY-Math'!$P$2:$AA$400,12,FALSE)="","",VLOOKUP(A71,'BOY to MOY-Math'!$P$2:$AA$400,12,FALSE)),"")</f>
        <v/>
      </c>
      <c r="K71" s="161" t="str">
        <f>IFERROR(IF(VLOOKUP(A71,'BOY to EOY-Math'!$P$2:$AA$400,12,FALSE)="","",VLOOKUP(A71,'BOY to EOY-Math'!$P$2:$AA$400,12,FALSE)),"")</f>
        <v/>
      </c>
      <c r="L71" s="163" t="str">
        <f>IFERROR(IF(VLOOKUP(A71,'BOY to MOY-Math'!$P$2:$AI$400,20,FALSE)="","",VLOOKUP(A71,'BOY to MOY-Math'!$P$2:$AI$400,20,FALSE)),"")</f>
        <v/>
      </c>
      <c r="M71" s="161" t="str">
        <f>IFERROR(IF(VLOOKUP(A71, 'MOY to EOY-Math'!$P$2:$AI$400,20,FALSE)="","",VLOOKUP(A71,'MOY to EOY-Math'!$P$2:$AI$400,20,FALSE)),"")</f>
        <v/>
      </c>
      <c r="N71" s="161" t="str">
        <f>IFERROR(IF(VLOOKUP(A71,'BOY to EOY-Math'!$P$2:$AI$400,20,FALSE)="","",VLOOKUP(A71,'BOY to EOY-Math'!$P$2:$AI$400,20,FALSE)),"")</f>
        <v/>
      </c>
      <c r="O71" s="161" t="str">
        <f>IFERROR(IF(VLOOKUP(A71,'BOY to MOY-Math'!$P$2:$AK$400,22,FALSE)="","",VLOOKUP(A71,'BOY to MOY-Math'!$P$2:$AK$400,22,FALSE)),"")</f>
        <v/>
      </c>
      <c r="P71" s="161" t="str">
        <f>IFERROR(IF(VLOOKUP(A71, 'MOY to EOY-Math'!$P$2:$AK$400,22,FALSE)="","",VLOOKUP(A71,'MOY to EOY-Math'!$P$2:$AK$400,22,FALSE)),"")</f>
        <v/>
      </c>
      <c r="Q71" s="161" t="str">
        <f>IFERROR(IF(VLOOKUP(A71,'BOY to EOY-Math'!$P$2:$AK$400,22,FALSE)="","",VLOOKUP(A71,'BOY to EOY-Math'!$P$2:$AK$400,22,FALSE)),"")</f>
        <v/>
      </c>
      <c r="R71" s="161" t="str" cm="1">
        <f t="array" ref="R71">_xlfn.IFS(AND(NOT(ISNUMBER(I71)),NOT(ISNUMBER(J71)),NOT(ISNUMBER(K71))),"",OR(AND(I71&lt;&gt;"",I71&gt;=40),AND(J71&lt;&gt;"",J71&gt;=40),AND(K71&lt;&gt;"",K71&gt;=40)),"Y",OR(I71&lt;40,J71&lt;40,K71&lt;40),"N")</f>
        <v/>
      </c>
      <c r="S71" s="161" t="str" cm="1">
        <f t="array" ref="S71">_xlfn.IFS(OR(L71="Yes",M71="Yes",N71="Yes"),"Y",OR(L71="No",M71="No",N71="No"),"N",AND(L71="",M71="",N71=""),"")</f>
        <v/>
      </c>
      <c r="T71" s="161" t="str" cm="1">
        <f t="array" ref="T71">_xlfn.IFS(AND(NOT(ISNUMBER(O71)),NOT(ISNUMBER(P71)),NOT(ISNUMBER(Q71))),"",OR(AND(O71&lt;&gt;"",O71&gt;=40),AND(P71&lt;&gt;"",P71&gt;=40),AND(Q71&lt;&gt;"",Q71&gt;=40)),"Y",OR(O71&lt;40,P71&lt;40,Q71&lt;40),"N")</f>
        <v/>
      </c>
      <c r="U71" s="162" t="str" cm="1">
        <f t="array" ref="U71">_xlfn.IFS(OR(R71="Y",S71="Y",T71="Y"),"Y",OR(R71="N",S71="N",T71="N"),"N",OR(R71="",S71="",T71=""),"")</f>
        <v/>
      </c>
      <c r="V71" s="161" t="str">
        <f>IFERROR(IF(VLOOKUP(A71,'BOY to MOY-Reading'!$P$2:$U$400,6,FALSE)="","",VLOOKUP(A71,'BOY to MOY-Reading'!$P$2:$U$400,6,FALSE)),"")</f>
        <v/>
      </c>
      <c r="W71" s="162" t="str">
        <f>IFERROR(IF(VLOOKUP(A71,'BOY to MOY-Reading'!$P$2:$AA$400,12,FALSE)="","",VLOOKUP(A71,'BOY to MOY-Reading'!$P$2:$AA$400,12,FALSE)),"")</f>
        <v/>
      </c>
      <c r="X71" s="161" t="str">
        <f>IFERROR(IF(VLOOKUP(A71,'BOY to EOY-Reading'!$P$2:$AA$400,12,FALSE)="","",VLOOKUP(A71,'BOY to EOY-Reading'!$P$2:$AA$400,12,FALSE)),"")</f>
        <v/>
      </c>
      <c r="Y71" s="163" t="str">
        <f>IFERROR(IF(VLOOKUP(A71,'BOY to MOY-Reading'!$P$2:$AI$400,20,FALSE)="","",VLOOKUP(A71,'BOY to MOY-Reading'!$P$2:$AI$400,20,FALSE)),"")</f>
        <v/>
      </c>
      <c r="Z71" s="161" t="str">
        <f>IFERROR(IF(VLOOKUP(A71, 'MOY to EOY-Reading'!$P$2:$AI$400,20,FALSE)="","",VLOOKUP(A71,'MOY to EOY-Reading'!$P$2:$AI$400,20,FALSE)),"")</f>
        <v/>
      </c>
      <c r="AA71" s="161" t="str">
        <f>IFERROR(IF(VLOOKUP(A71,'BOY to EOY-Reading'!$P$2:$AI$400,20,FALSE)="","",VLOOKUP(A71,'BOY to EOY-Reading'!$P$2:$AI$400,20,FALSE)),"")</f>
        <v/>
      </c>
      <c r="AB71" s="161" t="str">
        <f>IFERROR(IF(VLOOKUP(A71,'BOY to MOY-Reading'!$P$2:$AK$400,22,FALSE)="","",VLOOKUP(A71,'BOY to MOY-Reading'!$P$2:$AK$400,22,FALSE)),"")</f>
        <v/>
      </c>
      <c r="AC71" s="161" t="str">
        <f>IFERROR(IF(VLOOKUP(A71, 'MOY to EOY-Reading'!$P$2:$AK$400,22,FALSE)="","",VLOOKUP(A71,'MOY to EOY-Reading'!$P$2:$AK$400,22,FALSE)),"")</f>
        <v/>
      </c>
      <c r="AD71" s="161" t="str">
        <f>IFERROR(IF(VLOOKUP(A71,'BOY to EOY-Reading'!$P$2:$AK$400,22,FALSE)="","",VLOOKUP(A71,'BOY to EOY-Reading'!$P$2:$AK$400,22,FALSE)),"")</f>
        <v/>
      </c>
      <c r="AE71" s="161" t="str" cm="1">
        <f t="array" ref="AE71">_xlfn.IFS(AND(NOT(ISNUMBER(V71)),NOT(ISNUMBER(W71)),NOT(ISNUMBER(X71))),"",OR(AND(V71&lt;&gt;"",V71&gt;=40),AND(W71&lt;&gt;"",W71&gt;=40),AND(X71&lt;&gt;"",X71&gt;=40)),"Y",OR(V71&lt;40,W71&lt;40,X71&lt;40),"N")</f>
        <v/>
      </c>
      <c r="AF71" s="161" t="str" cm="1">
        <f t="array" ref="AF71">_xlfn.IFS(OR(Y71="Yes",Z71="Yes",AA71="Yes"),"Y",OR(Y71="No",Z71="No",AA71="No"),"N",AND(Y71="",Z71="",AA71=""),"")</f>
        <v/>
      </c>
      <c r="AG71" s="161" t="str" cm="1">
        <f t="array" ref="AG71">_xlfn.IFS(AND(NOT(ISNUMBER(AB71)),NOT(ISNUMBER(AC71)),NOT(ISNUMBER(AD71))),"",OR(AND(AB71&lt;&gt;"",AB71&gt;=40),AND(AC71&lt;&gt;"",AC71&gt;=40),AND(AD71&lt;&gt;"",AD71&gt;=40)),"Y",OR(AB71&lt;40,AC71&lt;40,AD71&lt;40),"N")</f>
        <v/>
      </c>
      <c r="AH71" s="162" t="str" cm="1">
        <f t="array" ref="AH71">_xlfn.IFS(OR(AE71="Y",AF71="Y",AG71="Y"),"Y",OR(AE71="N",AF71="N",AG71="N"),"N",OR(AE71="",AF71="",AG71=""),"")</f>
        <v/>
      </c>
    </row>
    <row r="72" spans="1:34" x14ac:dyDescent="0.25">
      <c r="A72" s="157"/>
      <c r="B72" s="158"/>
      <c r="C72" s="158"/>
      <c r="D72" s="158"/>
      <c r="E72" s="158"/>
      <c r="F72" s="158"/>
      <c r="G72" s="158"/>
      <c r="H72" s="158"/>
      <c r="I72" s="161" t="str">
        <f>IFERROR(IF(VLOOKUP(A72,'BOY to MOY-Math'!$P$2:$U$400,6,FALSE)="","",VLOOKUP(A72,'BOY to MOY-Math'!$P$2:$U$400,6,FALSE)),"")</f>
        <v/>
      </c>
      <c r="J72" s="162" t="str">
        <f>IFERROR(IF(VLOOKUP(A72,'BOY to MOY-Math'!$P$2:$AA$400,12,FALSE)="","",VLOOKUP(A72,'BOY to MOY-Math'!$P$2:$AA$400,12,FALSE)),"")</f>
        <v/>
      </c>
      <c r="K72" s="161" t="str">
        <f>IFERROR(IF(VLOOKUP(A72,'BOY to EOY-Math'!$P$2:$AA$400,12,FALSE)="","",VLOOKUP(A72,'BOY to EOY-Math'!$P$2:$AA$400,12,FALSE)),"")</f>
        <v/>
      </c>
      <c r="L72" s="163" t="str">
        <f>IFERROR(IF(VLOOKUP(A72,'BOY to MOY-Math'!$P$2:$AI$400,20,FALSE)="","",VLOOKUP(A72,'BOY to MOY-Math'!$P$2:$AI$400,20,FALSE)),"")</f>
        <v/>
      </c>
      <c r="M72" s="161" t="str">
        <f>IFERROR(IF(VLOOKUP(A72, 'MOY to EOY-Math'!$P$2:$AI$400,20,FALSE)="","",VLOOKUP(A72,'MOY to EOY-Math'!$P$2:$AI$400,20,FALSE)),"")</f>
        <v/>
      </c>
      <c r="N72" s="161" t="str">
        <f>IFERROR(IF(VLOOKUP(A72,'BOY to EOY-Math'!$P$2:$AI$400,20,FALSE)="","",VLOOKUP(A72,'BOY to EOY-Math'!$P$2:$AI$400,20,FALSE)),"")</f>
        <v/>
      </c>
      <c r="O72" s="161" t="str">
        <f>IFERROR(IF(VLOOKUP(A72,'BOY to MOY-Math'!$P$2:$AK$400,22,FALSE)="","",VLOOKUP(A72,'BOY to MOY-Math'!$P$2:$AK$400,22,FALSE)),"")</f>
        <v/>
      </c>
      <c r="P72" s="161" t="str">
        <f>IFERROR(IF(VLOOKUP(A72, 'MOY to EOY-Math'!$P$2:$AK$400,22,FALSE)="","",VLOOKUP(A72,'MOY to EOY-Math'!$P$2:$AK$400,22,FALSE)),"")</f>
        <v/>
      </c>
      <c r="Q72" s="161" t="str">
        <f>IFERROR(IF(VLOOKUP(A72,'BOY to EOY-Math'!$P$2:$AK$400,22,FALSE)="","",VLOOKUP(A72,'BOY to EOY-Math'!$P$2:$AK$400,22,FALSE)),"")</f>
        <v/>
      </c>
      <c r="R72" s="161" t="str" cm="1">
        <f t="array" ref="R72">_xlfn.IFS(AND(NOT(ISNUMBER(I72)),NOT(ISNUMBER(J72)),NOT(ISNUMBER(K72))),"",OR(AND(I72&lt;&gt;"",I72&gt;=40),AND(J72&lt;&gt;"",J72&gt;=40),AND(K72&lt;&gt;"",K72&gt;=40)),"Y",OR(I72&lt;40,J72&lt;40,K72&lt;40),"N")</f>
        <v/>
      </c>
      <c r="S72" s="161" t="str" cm="1">
        <f t="array" ref="S72">_xlfn.IFS(OR(L72="Yes",M72="Yes",N72="Yes"),"Y",OR(L72="No",M72="No",N72="No"),"N",AND(L72="",M72="",N72=""),"")</f>
        <v/>
      </c>
      <c r="T72" s="161" t="str" cm="1">
        <f t="array" ref="T72">_xlfn.IFS(AND(NOT(ISNUMBER(O72)),NOT(ISNUMBER(P72)),NOT(ISNUMBER(Q72))),"",OR(AND(O72&lt;&gt;"",O72&gt;=40),AND(P72&lt;&gt;"",P72&gt;=40),AND(Q72&lt;&gt;"",Q72&gt;=40)),"Y",OR(O72&lt;40,P72&lt;40,Q72&lt;40),"N")</f>
        <v/>
      </c>
      <c r="U72" s="162" t="str" cm="1">
        <f t="array" ref="U72">_xlfn.IFS(OR(R72="Y",S72="Y",T72="Y"),"Y",OR(R72="N",S72="N",T72="N"),"N",OR(R72="",S72="",T72=""),"")</f>
        <v/>
      </c>
      <c r="V72" s="161" t="str">
        <f>IFERROR(IF(VLOOKUP(A72,'BOY to MOY-Reading'!$P$2:$U$400,6,FALSE)="","",VLOOKUP(A72,'BOY to MOY-Reading'!$P$2:$U$400,6,FALSE)),"")</f>
        <v/>
      </c>
      <c r="W72" s="162" t="str">
        <f>IFERROR(IF(VLOOKUP(A72,'BOY to MOY-Reading'!$P$2:$AA$400,12,FALSE)="","",VLOOKUP(A72,'BOY to MOY-Reading'!$P$2:$AA$400,12,FALSE)),"")</f>
        <v/>
      </c>
      <c r="X72" s="161" t="str">
        <f>IFERROR(IF(VLOOKUP(A72,'BOY to EOY-Reading'!$P$2:$AA$400,12,FALSE)="","",VLOOKUP(A72,'BOY to EOY-Reading'!$P$2:$AA$400,12,FALSE)),"")</f>
        <v/>
      </c>
      <c r="Y72" s="163" t="str">
        <f>IFERROR(IF(VLOOKUP(A72,'BOY to MOY-Reading'!$P$2:$AI$400,20,FALSE)="","",VLOOKUP(A72,'BOY to MOY-Reading'!$P$2:$AI$400,20,FALSE)),"")</f>
        <v/>
      </c>
      <c r="Z72" s="161" t="str">
        <f>IFERROR(IF(VLOOKUP(A72, 'MOY to EOY-Reading'!$P$2:$AI$400,20,FALSE)="","",VLOOKUP(A72,'MOY to EOY-Reading'!$P$2:$AI$400,20,FALSE)),"")</f>
        <v/>
      </c>
      <c r="AA72" s="161" t="str">
        <f>IFERROR(IF(VLOOKUP(A72,'BOY to EOY-Reading'!$P$2:$AI$400,20,FALSE)="","",VLOOKUP(A72,'BOY to EOY-Reading'!$P$2:$AI$400,20,FALSE)),"")</f>
        <v/>
      </c>
      <c r="AB72" s="161" t="str">
        <f>IFERROR(IF(VLOOKUP(A72,'BOY to MOY-Reading'!$P$2:$AK$400,22,FALSE)="","",VLOOKUP(A72,'BOY to MOY-Reading'!$P$2:$AK$400,22,FALSE)),"")</f>
        <v/>
      </c>
      <c r="AC72" s="161" t="str">
        <f>IFERROR(IF(VLOOKUP(A72, 'MOY to EOY-Reading'!$P$2:$AK$400,22,FALSE)="","",VLOOKUP(A72,'MOY to EOY-Reading'!$P$2:$AK$400,22,FALSE)),"")</f>
        <v/>
      </c>
      <c r="AD72" s="161" t="str">
        <f>IFERROR(IF(VLOOKUP(A72,'BOY to EOY-Reading'!$P$2:$AK$400,22,FALSE)="","",VLOOKUP(A72,'BOY to EOY-Reading'!$P$2:$AK$400,22,FALSE)),"")</f>
        <v/>
      </c>
      <c r="AE72" s="161" t="str" cm="1">
        <f t="array" ref="AE72">_xlfn.IFS(AND(NOT(ISNUMBER(V72)),NOT(ISNUMBER(W72)),NOT(ISNUMBER(X72))),"",OR(AND(V72&lt;&gt;"",V72&gt;=40),AND(W72&lt;&gt;"",W72&gt;=40),AND(X72&lt;&gt;"",X72&gt;=40)),"Y",OR(V72&lt;40,W72&lt;40,X72&lt;40),"N")</f>
        <v/>
      </c>
      <c r="AF72" s="161" t="str" cm="1">
        <f t="array" ref="AF72">_xlfn.IFS(OR(Y72="Yes",Z72="Yes",AA72="Yes"),"Y",OR(Y72="No",Z72="No",AA72="No"),"N",AND(Y72="",Z72="",AA72=""),"")</f>
        <v/>
      </c>
      <c r="AG72" s="161" t="str" cm="1">
        <f t="array" ref="AG72">_xlfn.IFS(AND(NOT(ISNUMBER(AB72)),NOT(ISNUMBER(AC72)),NOT(ISNUMBER(AD72))),"",OR(AND(AB72&lt;&gt;"",AB72&gt;=40),AND(AC72&lt;&gt;"",AC72&gt;=40),AND(AD72&lt;&gt;"",AD72&gt;=40)),"Y",OR(AB72&lt;40,AC72&lt;40,AD72&lt;40),"N")</f>
        <v/>
      </c>
      <c r="AH72" s="162" t="str" cm="1">
        <f t="array" ref="AH72">_xlfn.IFS(OR(AE72="Y",AF72="Y",AG72="Y"),"Y",OR(AE72="N",AF72="N",AG72="N"),"N",OR(AE72="",AF72="",AG72=""),"")</f>
        <v/>
      </c>
    </row>
    <row r="73" spans="1:34" x14ac:dyDescent="0.25">
      <c r="A73" s="157"/>
      <c r="B73" s="158"/>
      <c r="C73" s="158"/>
      <c r="D73" s="158"/>
      <c r="E73" s="158"/>
      <c r="F73" s="158"/>
      <c r="G73" s="158"/>
      <c r="H73" s="158"/>
      <c r="I73" s="161" t="str">
        <f>IFERROR(IF(VLOOKUP(A73,'BOY to MOY-Math'!$P$2:$U$400,6,FALSE)="","",VLOOKUP(A73,'BOY to MOY-Math'!$P$2:$U$400,6,FALSE)),"")</f>
        <v/>
      </c>
      <c r="J73" s="162" t="str">
        <f>IFERROR(IF(VLOOKUP(A73,'BOY to MOY-Math'!$P$2:$AA$400,12,FALSE)="","",VLOOKUP(A73,'BOY to MOY-Math'!$P$2:$AA$400,12,FALSE)),"")</f>
        <v/>
      </c>
      <c r="K73" s="161" t="str">
        <f>IFERROR(IF(VLOOKUP(A73,'BOY to EOY-Math'!$P$2:$AA$400,12,FALSE)="","",VLOOKUP(A73,'BOY to EOY-Math'!$P$2:$AA$400,12,FALSE)),"")</f>
        <v/>
      </c>
      <c r="L73" s="163" t="str">
        <f>IFERROR(IF(VLOOKUP(A73,'BOY to MOY-Math'!$P$2:$AI$400,20,FALSE)="","",VLOOKUP(A73,'BOY to MOY-Math'!$P$2:$AI$400,20,FALSE)),"")</f>
        <v/>
      </c>
      <c r="M73" s="161" t="str">
        <f>IFERROR(IF(VLOOKUP(A73, 'MOY to EOY-Math'!$P$2:$AI$400,20,FALSE)="","",VLOOKUP(A73,'MOY to EOY-Math'!$P$2:$AI$400,20,FALSE)),"")</f>
        <v/>
      </c>
      <c r="N73" s="161" t="str">
        <f>IFERROR(IF(VLOOKUP(A73,'BOY to EOY-Math'!$P$2:$AI$400,20,FALSE)="","",VLOOKUP(A73,'BOY to EOY-Math'!$P$2:$AI$400,20,FALSE)),"")</f>
        <v/>
      </c>
      <c r="O73" s="161" t="str">
        <f>IFERROR(IF(VLOOKUP(A73,'BOY to MOY-Math'!$P$2:$AK$400,22,FALSE)="","",VLOOKUP(A73,'BOY to MOY-Math'!$P$2:$AK$400,22,FALSE)),"")</f>
        <v/>
      </c>
      <c r="P73" s="161" t="str">
        <f>IFERROR(IF(VLOOKUP(A73, 'MOY to EOY-Math'!$P$2:$AK$400,22,FALSE)="","",VLOOKUP(A73,'MOY to EOY-Math'!$P$2:$AK$400,22,FALSE)),"")</f>
        <v/>
      </c>
      <c r="Q73" s="161" t="str">
        <f>IFERROR(IF(VLOOKUP(A73,'BOY to EOY-Math'!$P$2:$AK$400,22,FALSE)="","",VLOOKUP(A73,'BOY to EOY-Math'!$P$2:$AK$400,22,FALSE)),"")</f>
        <v/>
      </c>
      <c r="R73" s="161" t="str" cm="1">
        <f t="array" ref="R73">_xlfn.IFS(AND(NOT(ISNUMBER(I73)),NOT(ISNUMBER(J73)),NOT(ISNUMBER(K73))),"",OR(AND(I73&lt;&gt;"",I73&gt;=40),AND(J73&lt;&gt;"",J73&gt;=40),AND(K73&lt;&gt;"",K73&gt;=40)),"Y",OR(I73&lt;40,J73&lt;40,K73&lt;40),"N")</f>
        <v/>
      </c>
      <c r="S73" s="161" t="str" cm="1">
        <f t="array" ref="S73">_xlfn.IFS(OR(L73="Yes",M73="Yes",N73="Yes"),"Y",OR(L73="No",M73="No",N73="No"),"N",AND(L73="",M73="",N73=""),"")</f>
        <v/>
      </c>
      <c r="T73" s="161" t="str" cm="1">
        <f t="array" ref="T73">_xlfn.IFS(AND(NOT(ISNUMBER(O73)),NOT(ISNUMBER(P73)),NOT(ISNUMBER(Q73))),"",OR(AND(O73&lt;&gt;"",O73&gt;=40),AND(P73&lt;&gt;"",P73&gt;=40),AND(Q73&lt;&gt;"",Q73&gt;=40)),"Y",OR(O73&lt;40,P73&lt;40,Q73&lt;40),"N")</f>
        <v/>
      </c>
      <c r="U73" s="162" t="str" cm="1">
        <f t="array" ref="U73">_xlfn.IFS(OR(R73="Y",S73="Y",T73="Y"),"Y",OR(R73="N",S73="N",T73="N"),"N",OR(R73="",S73="",T73=""),"")</f>
        <v/>
      </c>
      <c r="V73" s="161" t="str">
        <f>IFERROR(IF(VLOOKUP(A73,'BOY to MOY-Reading'!$P$2:$U$400,6,FALSE)="","",VLOOKUP(A73,'BOY to MOY-Reading'!$P$2:$U$400,6,FALSE)),"")</f>
        <v/>
      </c>
      <c r="W73" s="162" t="str">
        <f>IFERROR(IF(VLOOKUP(A73,'BOY to MOY-Reading'!$P$2:$AA$400,12,FALSE)="","",VLOOKUP(A73,'BOY to MOY-Reading'!$P$2:$AA$400,12,FALSE)),"")</f>
        <v/>
      </c>
      <c r="X73" s="161" t="str">
        <f>IFERROR(IF(VLOOKUP(A73,'BOY to EOY-Reading'!$P$2:$AA$400,12,FALSE)="","",VLOOKUP(A73,'BOY to EOY-Reading'!$P$2:$AA$400,12,FALSE)),"")</f>
        <v/>
      </c>
      <c r="Y73" s="163" t="str">
        <f>IFERROR(IF(VLOOKUP(A73,'BOY to MOY-Reading'!$P$2:$AI$400,20,FALSE)="","",VLOOKUP(A73,'BOY to MOY-Reading'!$P$2:$AI$400,20,FALSE)),"")</f>
        <v/>
      </c>
      <c r="Z73" s="161" t="str">
        <f>IFERROR(IF(VLOOKUP(A73, 'MOY to EOY-Reading'!$P$2:$AI$400,20,FALSE)="","",VLOOKUP(A73,'MOY to EOY-Reading'!$P$2:$AI$400,20,FALSE)),"")</f>
        <v/>
      </c>
      <c r="AA73" s="161" t="str">
        <f>IFERROR(IF(VLOOKUP(A73,'BOY to EOY-Reading'!$P$2:$AI$400,20,FALSE)="","",VLOOKUP(A73,'BOY to EOY-Reading'!$P$2:$AI$400,20,FALSE)),"")</f>
        <v/>
      </c>
      <c r="AB73" s="161" t="str">
        <f>IFERROR(IF(VLOOKUP(A73,'BOY to MOY-Reading'!$P$2:$AK$400,22,FALSE)="","",VLOOKUP(A73,'BOY to MOY-Reading'!$P$2:$AK$400,22,FALSE)),"")</f>
        <v/>
      </c>
      <c r="AC73" s="161" t="str">
        <f>IFERROR(IF(VLOOKUP(A73, 'MOY to EOY-Reading'!$P$2:$AK$400,22,FALSE)="","",VLOOKUP(A73,'MOY to EOY-Reading'!$P$2:$AK$400,22,FALSE)),"")</f>
        <v/>
      </c>
      <c r="AD73" s="161" t="str">
        <f>IFERROR(IF(VLOOKUP(A73,'BOY to EOY-Reading'!$P$2:$AK$400,22,FALSE)="","",VLOOKUP(A73,'BOY to EOY-Reading'!$P$2:$AK$400,22,FALSE)),"")</f>
        <v/>
      </c>
      <c r="AE73" s="161" t="str" cm="1">
        <f t="array" ref="AE73">_xlfn.IFS(AND(NOT(ISNUMBER(V73)),NOT(ISNUMBER(W73)),NOT(ISNUMBER(X73))),"",OR(AND(V73&lt;&gt;"",V73&gt;=40),AND(W73&lt;&gt;"",W73&gt;=40),AND(X73&lt;&gt;"",X73&gt;=40)),"Y",OR(V73&lt;40,W73&lt;40,X73&lt;40),"N")</f>
        <v/>
      </c>
      <c r="AF73" s="161" t="str" cm="1">
        <f t="array" ref="AF73">_xlfn.IFS(OR(Y73="Yes",Z73="Yes",AA73="Yes"),"Y",OR(Y73="No",Z73="No",AA73="No"),"N",AND(Y73="",Z73="",AA73=""),"")</f>
        <v/>
      </c>
      <c r="AG73" s="161" t="str" cm="1">
        <f t="array" ref="AG73">_xlfn.IFS(AND(NOT(ISNUMBER(AB73)),NOT(ISNUMBER(AC73)),NOT(ISNUMBER(AD73))),"",OR(AND(AB73&lt;&gt;"",AB73&gt;=40),AND(AC73&lt;&gt;"",AC73&gt;=40),AND(AD73&lt;&gt;"",AD73&gt;=40)),"Y",OR(AB73&lt;40,AC73&lt;40,AD73&lt;40),"N")</f>
        <v/>
      </c>
      <c r="AH73" s="162" t="str" cm="1">
        <f t="array" ref="AH73">_xlfn.IFS(OR(AE73="Y",AF73="Y",AG73="Y"),"Y",OR(AE73="N",AF73="N",AG73="N"),"N",OR(AE73="",AF73="",AG73=""),"")</f>
        <v/>
      </c>
    </row>
    <row r="74" spans="1:34" x14ac:dyDescent="0.25">
      <c r="A74" s="157"/>
      <c r="B74" s="158"/>
      <c r="C74" s="158"/>
      <c r="D74" s="158"/>
      <c r="E74" s="158"/>
      <c r="F74" s="158"/>
      <c r="G74" s="158"/>
      <c r="H74" s="158"/>
      <c r="I74" s="161" t="str">
        <f>IFERROR(IF(VLOOKUP(A74,'BOY to MOY-Math'!$P$2:$U$400,6,FALSE)="","",VLOOKUP(A74,'BOY to MOY-Math'!$P$2:$U$400,6,FALSE)),"")</f>
        <v/>
      </c>
      <c r="J74" s="162" t="str">
        <f>IFERROR(IF(VLOOKUP(A74,'BOY to MOY-Math'!$P$2:$AA$400,12,FALSE)="","",VLOOKUP(A74,'BOY to MOY-Math'!$P$2:$AA$400,12,FALSE)),"")</f>
        <v/>
      </c>
      <c r="K74" s="161" t="str">
        <f>IFERROR(IF(VLOOKUP(A74,'BOY to EOY-Math'!$P$2:$AA$400,12,FALSE)="","",VLOOKUP(A74,'BOY to EOY-Math'!$P$2:$AA$400,12,FALSE)),"")</f>
        <v/>
      </c>
      <c r="L74" s="163" t="str">
        <f>IFERROR(IF(VLOOKUP(A74,'BOY to MOY-Math'!$P$2:$AI$400,20,FALSE)="","",VLOOKUP(A74,'BOY to MOY-Math'!$P$2:$AI$400,20,FALSE)),"")</f>
        <v/>
      </c>
      <c r="M74" s="161" t="str">
        <f>IFERROR(IF(VLOOKUP(A74, 'MOY to EOY-Math'!$P$2:$AI$400,20,FALSE)="","",VLOOKUP(A74,'MOY to EOY-Math'!$P$2:$AI$400,20,FALSE)),"")</f>
        <v/>
      </c>
      <c r="N74" s="161" t="str">
        <f>IFERROR(IF(VLOOKUP(A74,'BOY to EOY-Math'!$P$2:$AI$400,20,FALSE)="","",VLOOKUP(A74,'BOY to EOY-Math'!$P$2:$AI$400,20,FALSE)),"")</f>
        <v/>
      </c>
      <c r="O74" s="161" t="str">
        <f>IFERROR(IF(VLOOKUP(A74,'BOY to MOY-Math'!$P$2:$AK$400,22,FALSE)="","",VLOOKUP(A74,'BOY to MOY-Math'!$P$2:$AK$400,22,FALSE)),"")</f>
        <v/>
      </c>
      <c r="P74" s="161" t="str">
        <f>IFERROR(IF(VLOOKUP(A74, 'MOY to EOY-Math'!$P$2:$AK$400,22,FALSE)="","",VLOOKUP(A74,'MOY to EOY-Math'!$P$2:$AK$400,22,FALSE)),"")</f>
        <v/>
      </c>
      <c r="Q74" s="161" t="str">
        <f>IFERROR(IF(VLOOKUP(A74,'BOY to EOY-Math'!$P$2:$AK$400,22,FALSE)="","",VLOOKUP(A74,'BOY to EOY-Math'!$P$2:$AK$400,22,FALSE)),"")</f>
        <v/>
      </c>
      <c r="R74" s="161" t="str" cm="1">
        <f t="array" ref="R74">_xlfn.IFS(AND(NOT(ISNUMBER(I74)),NOT(ISNUMBER(J74)),NOT(ISNUMBER(K74))),"",OR(AND(I74&lt;&gt;"",I74&gt;=40),AND(J74&lt;&gt;"",J74&gt;=40),AND(K74&lt;&gt;"",K74&gt;=40)),"Y",OR(I74&lt;40,J74&lt;40,K74&lt;40),"N")</f>
        <v/>
      </c>
      <c r="S74" s="161" t="str" cm="1">
        <f t="array" ref="S74">_xlfn.IFS(OR(L74="Yes",M74="Yes",N74="Yes"),"Y",OR(L74="No",M74="No",N74="No"),"N",AND(L74="",M74="",N74=""),"")</f>
        <v/>
      </c>
      <c r="T74" s="161" t="str" cm="1">
        <f t="array" ref="T74">_xlfn.IFS(AND(NOT(ISNUMBER(O74)),NOT(ISNUMBER(P74)),NOT(ISNUMBER(Q74))),"",OR(AND(O74&lt;&gt;"",O74&gt;=40),AND(P74&lt;&gt;"",P74&gt;=40),AND(Q74&lt;&gt;"",Q74&gt;=40)),"Y",OR(O74&lt;40,P74&lt;40,Q74&lt;40),"N")</f>
        <v/>
      </c>
      <c r="U74" s="162" t="str" cm="1">
        <f t="array" ref="U74">_xlfn.IFS(OR(R74="Y",S74="Y",T74="Y"),"Y",OR(R74="N",S74="N",T74="N"),"N",OR(R74="",S74="",T74=""),"")</f>
        <v/>
      </c>
      <c r="V74" s="161" t="str">
        <f>IFERROR(IF(VLOOKUP(A74,'BOY to MOY-Reading'!$P$2:$U$400,6,FALSE)="","",VLOOKUP(A74,'BOY to MOY-Reading'!$P$2:$U$400,6,FALSE)),"")</f>
        <v/>
      </c>
      <c r="W74" s="162" t="str">
        <f>IFERROR(IF(VLOOKUP(A74,'BOY to MOY-Reading'!$P$2:$AA$400,12,FALSE)="","",VLOOKUP(A74,'BOY to MOY-Reading'!$P$2:$AA$400,12,FALSE)),"")</f>
        <v/>
      </c>
      <c r="X74" s="161" t="str">
        <f>IFERROR(IF(VLOOKUP(A74,'BOY to EOY-Reading'!$P$2:$AA$400,12,FALSE)="","",VLOOKUP(A74,'BOY to EOY-Reading'!$P$2:$AA$400,12,FALSE)),"")</f>
        <v/>
      </c>
      <c r="Y74" s="163" t="str">
        <f>IFERROR(IF(VLOOKUP(A74,'BOY to MOY-Reading'!$P$2:$AI$400,20,FALSE)="","",VLOOKUP(A74,'BOY to MOY-Reading'!$P$2:$AI$400,20,FALSE)),"")</f>
        <v/>
      </c>
      <c r="Z74" s="161" t="str">
        <f>IFERROR(IF(VLOOKUP(A74, 'MOY to EOY-Reading'!$P$2:$AI$400,20,FALSE)="","",VLOOKUP(A74,'MOY to EOY-Reading'!$P$2:$AI$400,20,FALSE)),"")</f>
        <v/>
      </c>
      <c r="AA74" s="161" t="str">
        <f>IFERROR(IF(VLOOKUP(A74,'BOY to EOY-Reading'!$P$2:$AI$400,20,FALSE)="","",VLOOKUP(A74,'BOY to EOY-Reading'!$P$2:$AI$400,20,FALSE)),"")</f>
        <v/>
      </c>
      <c r="AB74" s="161" t="str">
        <f>IFERROR(IF(VLOOKUP(A74,'BOY to MOY-Reading'!$P$2:$AK$400,22,FALSE)="","",VLOOKUP(A74,'BOY to MOY-Reading'!$P$2:$AK$400,22,FALSE)),"")</f>
        <v/>
      </c>
      <c r="AC74" s="161" t="str">
        <f>IFERROR(IF(VLOOKUP(A74, 'MOY to EOY-Reading'!$P$2:$AK$400,22,FALSE)="","",VLOOKUP(A74,'MOY to EOY-Reading'!$P$2:$AK$400,22,FALSE)),"")</f>
        <v/>
      </c>
      <c r="AD74" s="161" t="str">
        <f>IFERROR(IF(VLOOKUP(A74,'BOY to EOY-Reading'!$P$2:$AK$400,22,FALSE)="","",VLOOKUP(A74,'BOY to EOY-Reading'!$P$2:$AK$400,22,FALSE)),"")</f>
        <v/>
      </c>
      <c r="AE74" s="161" t="str" cm="1">
        <f t="array" ref="AE74">_xlfn.IFS(AND(NOT(ISNUMBER(V74)),NOT(ISNUMBER(W74)),NOT(ISNUMBER(X74))),"",OR(AND(V74&lt;&gt;"",V74&gt;=40),AND(W74&lt;&gt;"",W74&gt;=40),AND(X74&lt;&gt;"",X74&gt;=40)),"Y",OR(V74&lt;40,W74&lt;40,X74&lt;40),"N")</f>
        <v/>
      </c>
      <c r="AF74" s="161" t="str" cm="1">
        <f t="array" ref="AF74">_xlfn.IFS(OR(Y74="Yes",Z74="Yes",AA74="Yes"),"Y",OR(Y74="No",Z74="No",AA74="No"),"N",AND(Y74="",Z74="",AA74=""),"")</f>
        <v/>
      </c>
      <c r="AG74" s="161" t="str" cm="1">
        <f t="array" ref="AG74">_xlfn.IFS(AND(NOT(ISNUMBER(AB74)),NOT(ISNUMBER(AC74)),NOT(ISNUMBER(AD74))),"",OR(AND(AB74&lt;&gt;"",AB74&gt;=40),AND(AC74&lt;&gt;"",AC74&gt;=40),AND(AD74&lt;&gt;"",AD74&gt;=40)),"Y",OR(AB74&lt;40,AC74&lt;40,AD74&lt;40),"N")</f>
        <v/>
      </c>
      <c r="AH74" s="162" t="str" cm="1">
        <f t="array" ref="AH74">_xlfn.IFS(OR(AE74="Y",AF74="Y",AG74="Y"),"Y",OR(AE74="N",AF74="N",AG74="N"),"N",OR(AE74="",AF74="",AG74=""),"")</f>
        <v/>
      </c>
    </row>
    <row r="75" spans="1:34" x14ac:dyDescent="0.25">
      <c r="A75" s="157"/>
      <c r="B75" s="158"/>
      <c r="C75" s="158"/>
      <c r="D75" s="158"/>
      <c r="E75" s="158"/>
      <c r="F75" s="158"/>
      <c r="G75" s="158"/>
      <c r="H75" s="158"/>
      <c r="I75" s="161" t="str">
        <f>IFERROR(IF(VLOOKUP(A75,'BOY to MOY-Math'!$P$2:$U$400,6,FALSE)="","",VLOOKUP(A75,'BOY to MOY-Math'!$P$2:$U$400,6,FALSE)),"")</f>
        <v/>
      </c>
      <c r="J75" s="162" t="str">
        <f>IFERROR(IF(VLOOKUP(A75,'BOY to MOY-Math'!$P$2:$AA$400,12,FALSE)="","",VLOOKUP(A75,'BOY to MOY-Math'!$P$2:$AA$400,12,FALSE)),"")</f>
        <v/>
      </c>
      <c r="K75" s="161" t="str">
        <f>IFERROR(IF(VLOOKUP(A75,'BOY to EOY-Math'!$P$2:$AA$400,12,FALSE)="","",VLOOKUP(A75,'BOY to EOY-Math'!$P$2:$AA$400,12,FALSE)),"")</f>
        <v/>
      </c>
      <c r="L75" s="163" t="str">
        <f>IFERROR(IF(VLOOKUP(A75,'BOY to MOY-Math'!$P$2:$AI$400,20,FALSE)="","",VLOOKUP(A75,'BOY to MOY-Math'!$P$2:$AI$400,20,FALSE)),"")</f>
        <v/>
      </c>
      <c r="M75" s="161" t="str">
        <f>IFERROR(IF(VLOOKUP(A75, 'MOY to EOY-Math'!$P$2:$AI$400,20,FALSE)="","",VLOOKUP(A75,'MOY to EOY-Math'!$P$2:$AI$400,20,FALSE)),"")</f>
        <v/>
      </c>
      <c r="N75" s="161" t="str">
        <f>IFERROR(IF(VLOOKUP(A75,'BOY to EOY-Math'!$P$2:$AI$400,20,FALSE)="","",VLOOKUP(A75,'BOY to EOY-Math'!$P$2:$AI$400,20,FALSE)),"")</f>
        <v/>
      </c>
      <c r="O75" s="161" t="str">
        <f>IFERROR(IF(VLOOKUP(A75,'BOY to MOY-Math'!$P$2:$AK$400,22,FALSE)="","",VLOOKUP(A75,'BOY to MOY-Math'!$P$2:$AK$400,22,FALSE)),"")</f>
        <v/>
      </c>
      <c r="P75" s="161" t="str">
        <f>IFERROR(IF(VLOOKUP(A75, 'MOY to EOY-Math'!$P$2:$AK$400,22,FALSE)="","",VLOOKUP(A75,'MOY to EOY-Math'!$P$2:$AK$400,22,FALSE)),"")</f>
        <v/>
      </c>
      <c r="Q75" s="161" t="str">
        <f>IFERROR(IF(VLOOKUP(A75,'BOY to EOY-Math'!$P$2:$AK$400,22,FALSE)="","",VLOOKUP(A75,'BOY to EOY-Math'!$P$2:$AK$400,22,FALSE)),"")</f>
        <v/>
      </c>
      <c r="R75" s="161" t="str" cm="1">
        <f t="array" ref="R75">_xlfn.IFS(AND(NOT(ISNUMBER(I75)),NOT(ISNUMBER(J75)),NOT(ISNUMBER(K75))),"",OR(AND(I75&lt;&gt;"",I75&gt;=40),AND(J75&lt;&gt;"",J75&gt;=40),AND(K75&lt;&gt;"",K75&gt;=40)),"Y",OR(I75&lt;40,J75&lt;40,K75&lt;40),"N")</f>
        <v/>
      </c>
      <c r="S75" s="161" t="str" cm="1">
        <f t="array" ref="S75">_xlfn.IFS(OR(L75="Yes",M75="Yes",N75="Yes"),"Y",OR(L75="No",M75="No",N75="No"),"N",AND(L75="",M75="",N75=""),"")</f>
        <v/>
      </c>
      <c r="T75" s="161" t="str" cm="1">
        <f t="array" ref="T75">_xlfn.IFS(AND(NOT(ISNUMBER(O75)),NOT(ISNUMBER(P75)),NOT(ISNUMBER(Q75))),"",OR(AND(O75&lt;&gt;"",O75&gt;=40),AND(P75&lt;&gt;"",P75&gt;=40),AND(Q75&lt;&gt;"",Q75&gt;=40)),"Y",OR(O75&lt;40,P75&lt;40,Q75&lt;40),"N")</f>
        <v/>
      </c>
      <c r="U75" s="162" t="str" cm="1">
        <f t="array" ref="U75">_xlfn.IFS(OR(R75="Y",S75="Y",T75="Y"),"Y",OR(R75="N",S75="N",T75="N"),"N",OR(R75="",S75="",T75=""),"")</f>
        <v/>
      </c>
      <c r="V75" s="161" t="str">
        <f>IFERROR(IF(VLOOKUP(A75,'BOY to MOY-Reading'!$P$2:$U$400,6,FALSE)="","",VLOOKUP(A75,'BOY to MOY-Reading'!$P$2:$U$400,6,FALSE)),"")</f>
        <v/>
      </c>
      <c r="W75" s="162" t="str">
        <f>IFERROR(IF(VLOOKUP(A75,'BOY to MOY-Reading'!$P$2:$AA$400,12,FALSE)="","",VLOOKUP(A75,'BOY to MOY-Reading'!$P$2:$AA$400,12,FALSE)),"")</f>
        <v/>
      </c>
      <c r="X75" s="161" t="str">
        <f>IFERROR(IF(VLOOKUP(A75,'BOY to EOY-Reading'!$P$2:$AA$400,12,FALSE)="","",VLOOKUP(A75,'BOY to EOY-Reading'!$P$2:$AA$400,12,FALSE)),"")</f>
        <v/>
      </c>
      <c r="Y75" s="163" t="str">
        <f>IFERROR(IF(VLOOKUP(A75,'BOY to MOY-Reading'!$P$2:$AI$400,20,FALSE)="","",VLOOKUP(A75,'BOY to MOY-Reading'!$P$2:$AI$400,20,FALSE)),"")</f>
        <v/>
      </c>
      <c r="Z75" s="161" t="str">
        <f>IFERROR(IF(VLOOKUP(A75, 'MOY to EOY-Reading'!$P$2:$AI$400,20,FALSE)="","",VLOOKUP(A75,'MOY to EOY-Reading'!$P$2:$AI$400,20,FALSE)),"")</f>
        <v/>
      </c>
      <c r="AA75" s="161" t="str">
        <f>IFERROR(IF(VLOOKUP(A75,'BOY to EOY-Reading'!$P$2:$AI$400,20,FALSE)="","",VLOOKUP(A75,'BOY to EOY-Reading'!$P$2:$AI$400,20,FALSE)),"")</f>
        <v/>
      </c>
      <c r="AB75" s="161" t="str">
        <f>IFERROR(IF(VLOOKUP(A75,'BOY to MOY-Reading'!$P$2:$AK$400,22,FALSE)="","",VLOOKUP(A75,'BOY to MOY-Reading'!$P$2:$AK$400,22,FALSE)),"")</f>
        <v/>
      </c>
      <c r="AC75" s="161" t="str">
        <f>IFERROR(IF(VLOOKUP(A75, 'MOY to EOY-Reading'!$P$2:$AK$400,22,FALSE)="","",VLOOKUP(A75,'MOY to EOY-Reading'!$P$2:$AK$400,22,FALSE)),"")</f>
        <v/>
      </c>
      <c r="AD75" s="161" t="str">
        <f>IFERROR(IF(VLOOKUP(A75,'BOY to EOY-Reading'!$P$2:$AK$400,22,FALSE)="","",VLOOKUP(A75,'BOY to EOY-Reading'!$P$2:$AK$400,22,FALSE)),"")</f>
        <v/>
      </c>
      <c r="AE75" s="161" t="str" cm="1">
        <f t="array" ref="AE75">_xlfn.IFS(AND(NOT(ISNUMBER(V75)),NOT(ISNUMBER(W75)),NOT(ISNUMBER(X75))),"",OR(AND(V75&lt;&gt;"",V75&gt;=40),AND(W75&lt;&gt;"",W75&gt;=40),AND(X75&lt;&gt;"",X75&gt;=40)),"Y",OR(V75&lt;40,W75&lt;40,X75&lt;40),"N")</f>
        <v/>
      </c>
      <c r="AF75" s="161" t="str" cm="1">
        <f t="array" ref="AF75">_xlfn.IFS(OR(Y75="Yes",Z75="Yes",AA75="Yes"),"Y",OR(Y75="No",Z75="No",AA75="No"),"N",AND(Y75="",Z75="",AA75=""),"")</f>
        <v/>
      </c>
      <c r="AG75" s="161" t="str" cm="1">
        <f t="array" ref="AG75">_xlfn.IFS(AND(NOT(ISNUMBER(AB75)),NOT(ISNUMBER(AC75)),NOT(ISNUMBER(AD75))),"",OR(AND(AB75&lt;&gt;"",AB75&gt;=40),AND(AC75&lt;&gt;"",AC75&gt;=40),AND(AD75&lt;&gt;"",AD75&gt;=40)),"Y",OR(AB75&lt;40,AC75&lt;40,AD75&lt;40),"N")</f>
        <v/>
      </c>
      <c r="AH75" s="162" t="str" cm="1">
        <f t="array" ref="AH75">_xlfn.IFS(OR(AE75="Y",AF75="Y",AG75="Y"),"Y",OR(AE75="N",AF75="N",AG75="N"),"N",OR(AE75="",AF75="",AG75=""),"")</f>
        <v/>
      </c>
    </row>
    <row r="76" spans="1:34" x14ac:dyDescent="0.25">
      <c r="A76" s="157"/>
      <c r="B76" s="158"/>
      <c r="C76" s="158"/>
      <c r="D76" s="158"/>
      <c r="E76" s="158"/>
      <c r="F76" s="158"/>
      <c r="G76" s="158"/>
      <c r="H76" s="158"/>
      <c r="I76" s="161" t="str">
        <f>IFERROR(IF(VLOOKUP(A76,'BOY to MOY-Math'!$P$2:$U$400,6,FALSE)="","",VLOOKUP(A76,'BOY to MOY-Math'!$P$2:$U$400,6,FALSE)),"")</f>
        <v/>
      </c>
      <c r="J76" s="162" t="str">
        <f>IFERROR(IF(VLOOKUP(A76,'BOY to MOY-Math'!$P$2:$AA$400,12,FALSE)="","",VLOOKUP(A76,'BOY to MOY-Math'!$P$2:$AA$400,12,FALSE)),"")</f>
        <v/>
      </c>
      <c r="K76" s="161" t="str">
        <f>IFERROR(IF(VLOOKUP(A76,'BOY to EOY-Math'!$P$2:$AA$400,12,FALSE)="","",VLOOKUP(A76,'BOY to EOY-Math'!$P$2:$AA$400,12,FALSE)),"")</f>
        <v/>
      </c>
      <c r="L76" s="163" t="str">
        <f>IFERROR(IF(VLOOKUP(A76,'BOY to MOY-Math'!$P$2:$AI$400,20,FALSE)="","",VLOOKUP(A76,'BOY to MOY-Math'!$P$2:$AI$400,20,FALSE)),"")</f>
        <v/>
      </c>
      <c r="M76" s="161" t="str">
        <f>IFERROR(IF(VLOOKUP(A76, 'MOY to EOY-Math'!$P$2:$AI$400,20,FALSE)="","",VLOOKUP(A76,'MOY to EOY-Math'!$P$2:$AI$400,20,FALSE)),"")</f>
        <v/>
      </c>
      <c r="N76" s="161" t="str">
        <f>IFERROR(IF(VLOOKUP(A76,'BOY to EOY-Math'!$P$2:$AI$400,20,FALSE)="","",VLOOKUP(A76,'BOY to EOY-Math'!$P$2:$AI$400,20,FALSE)),"")</f>
        <v/>
      </c>
      <c r="O76" s="161" t="str">
        <f>IFERROR(IF(VLOOKUP(A76,'BOY to MOY-Math'!$P$2:$AK$400,22,FALSE)="","",VLOOKUP(A76,'BOY to MOY-Math'!$P$2:$AK$400,22,FALSE)),"")</f>
        <v/>
      </c>
      <c r="P76" s="161" t="str">
        <f>IFERROR(IF(VLOOKUP(A76, 'MOY to EOY-Math'!$P$2:$AK$400,22,FALSE)="","",VLOOKUP(A76,'MOY to EOY-Math'!$P$2:$AK$400,22,FALSE)),"")</f>
        <v/>
      </c>
      <c r="Q76" s="161" t="str">
        <f>IFERROR(IF(VLOOKUP(A76,'BOY to EOY-Math'!$P$2:$AK$400,22,FALSE)="","",VLOOKUP(A76,'BOY to EOY-Math'!$P$2:$AK$400,22,FALSE)),"")</f>
        <v/>
      </c>
      <c r="R76" s="161" t="str" cm="1">
        <f t="array" ref="R76">_xlfn.IFS(AND(NOT(ISNUMBER(I76)),NOT(ISNUMBER(J76)),NOT(ISNUMBER(K76))),"",OR(AND(I76&lt;&gt;"",I76&gt;=40),AND(J76&lt;&gt;"",J76&gt;=40),AND(K76&lt;&gt;"",K76&gt;=40)),"Y",OR(I76&lt;40,J76&lt;40,K76&lt;40),"N")</f>
        <v/>
      </c>
      <c r="S76" s="161" t="str" cm="1">
        <f t="array" ref="S76">_xlfn.IFS(OR(L76="Yes",M76="Yes",N76="Yes"),"Y",OR(L76="No",M76="No",N76="No"),"N",AND(L76="",M76="",N76=""),"")</f>
        <v/>
      </c>
      <c r="T76" s="161" t="str" cm="1">
        <f t="array" ref="T76">_xlfn.IFS(AND(NOT(ISNUMBER(O76)),NOT(ISNUMBER(P76)),NOT(ISNUMBER(Q76))),"",OR(AND(O76&lt;&gt;"",O76&gt;=40),AND(P76&lt;&gt;"",P76&gt;=40),AND(Q76&lt;&gt;"",Q76&gt;=40)),"Y",OR(O76&lt;40,P76&lt;40,Q76&lt;40),"N")</f>
        <v/>
      </c>
      <c r="U76" s="162" t="str" cm="1">
        <f t="array" ref="U76">_xlfn.IFS(OR(R76="Y",S76="Y",T76="Y"),"Y",OR(R76="N",S76="N",T76="N"),"N",OR(R76="",S76="",T76=""),"")</f>
        <v/>
      </c>
      <c r="V76" s="161" t="str">
        <f>IFERROR(IF(VLOOKUP(A76,'BOY to MOY-Reading'!$P$2:$U$400,6,FALSE)="","",VLOOKUP(A76,'BOY to MOY-Reading'!$P$2:$U$400,6,FALSE)),"")</f>
        <v/>
      </c>
      <c r="W76" s="162" t="str">
        <f>IFERROR(IF(VLOOKUP(A76,'BOY to MOY-Reading'!$P$2:$AA$400,12,FALSE)="","",VLOOKUP(A76,'BOY to MOY-Reading'!$P$2:$AA$400,12,FALSE)),"")</f>
        <v/>
      </c>
      <c r="X76" s="161" t="str">
        <f>IFERROR(IF(VLOOKUP(A76,'BOY to EOY-Reading'!$P$2:$AA$400,12,FALSE)="","",VLOOKUP(A76,'BOY to EOY-Reading'!$P$2:$AA$400,12,FALSE)),"")</f>
        <v/>
      </c>
      <c r="Y76" s="163" t="str">
        <f>IFERROR(IF(VLOOKUP(A76,'BOY to MOY-Reading'!$P$2:$AI$400,20,FALSE)="","",VLOOKUP(A76,'BOY to MOY-Reading'!$P$2:$AI$400,20,FALSE)),"")</f>
        <v/>
      </c>
      <c r="Z76" s="161" t="str">
        <f>IFERROR(IF(VLOOKUP(A76, 'MOY to EOY-Reading'!$P$2:$AI$400,20,FALSE)="","",VLOOKUP(A76,'MOY to EOY-Reading'!$P$2:$AI$400,20,FALSE)),"")</f>
        <v/>
      </c>
      <c r="AA76" s="161" t="str">
        <f>IFERROR(IF(VLOOKUP(A76,'BOY to EOY-Reading'!$P$2:$AI$400,20,FALSE)="","",VLOOKUP(A76,'BOY to EOY-Reading'!$P$2:$AI$400,20,FALSE)),"")</f>
        <v/>
      </c>
      <c r="AB76" s="161" t="str">
        <f>IFERROR(IF(VLOOKUP(A76,'BOY to MOY-Reading'!$P$2:$AK$400,22,FALSE)="","",VLOOKUP(A76,'BOY to MOY-Reading'!$P$2:$AK$400,22,FALSE)),"")</f>
        <v/>
      </c>
      <c r="AC76" s="161" t="str">
        <f>IFERROR(IF(VLOOKUP(A76, 'MOY to EOY-Reading'!$P$2:$AK$400,22,FALSE)="","",VLOOKUP(A76,'MOY to EOY-Reading'!$P$2:$AK$400,22,FALSE)),"")</f>
        <v/>
      </c>
      <c r="AD76" s="161" t="str">
        <f>IFERROR(IF(VLOOKUP(A76,'BOY to EOY-Reading'!$P$2:$AK$400,22,FALSE)="","",VLOOKUP(A76,'BOY to EOY-Reading'!$P$2:$AK$400,22,FALSE)),"")</f>
        <v/>
      </c>
      <c r="AE76" s="161" t="str" cm="1">
        <f t="array" ref="AE76">_xlfn.IFS(AND(NOT(ISNUMBER(V76)),NOT(ISNUMBER(W76)),NOT(ISNUMBER(X76))),"",OR(AND(V76&lt;&gt;"",V76&gt;=40),AND(W76&lt;&gt;"",W76&gt;=40),AND(X76&lt;&gt;"",X76&gt;=40)),"Y",OR(V76&lt;40,W76&lt;40,X76&lt;40),"N")</f>
        <v/>
      </c>
      <c r="AF76" s="161" t="str" cm="1">
        <f t="array" ref="AF76">_xlfn.IFS(OR(Y76="Yes",Z76="Yes",AA76="Yes"),"Y",OR(Y76="No",Z76="No",AA76="No"),"N",AND(Y76="",Z76="",AA76=""),"")</f>
        <v/>
      </c>
      <c r="AG76" s="161" t="str" cm="1">
        <f t="array" ref="AG76">_xlfn.IFS(AND(NOT(ISNUMBER(AB76)),NOT(ISNUMBER(AC76)),NOT(ISNUMBER(AD76))),"",OR(AND(AB76&lt;&gt;"",AB76&gt;=40),AND(AC76&lt;&gt;"",AC76&gt;=40),AND(AD76&lt;&gt;"",AD76&gt;=40)),"Y",OR(AB76&lt;40,AC76&lt;40,AD76&lt;40),"N")</f>
        <v/>
      </c>
      <c r="AH76" s="162" t="str" cm="1">
        <f t="array" ref="AH76">_xlfn.IFS(OR(AE76="Y",AF76="Y",AG76="Y"),"Y",OR(AE76="N",AF76="N",AG76="N"),"N",OR(AE76="",AF76="",AG76=""),"")</f>
        <v/>
      </c>
    </row>
    <row r="77" spans="1:34" x14ac:dyDescent="0.25">
      <c r="A77" s="157"/>
      <c r="B77" s="158"/>
      <c r="C77" s="158"/>
      <c r="D77" s="158"/>
      <c r="E77" s="158"/>
      <c r="F77" s="158"/>
      <c r="G77" s="158"/>
      <c r="H77" s="158"/>
      <c r="I77" s="161" t="str">
        <f>IFERROR(IF(VLOOKUP(A77,'BOY to MOY-Math'!$P$2:$U$400,6,FALSE)="","",VLOOKUP(A77,'BOY to MOY-Math'!$P$2:$U$400,6,FALSE)),"")</f>
        <v/>
      </c>
      <c r="J77" s="162" t="str">
        <f>IFERROR(IF(VLOOKUP(A77,'BOY to MOY-Math'!$P$2:$AA$400,12,FALSE)="","",VLOOKUP(A77,'BOY to MOY-Math'!$P$2:$AA$400,12,FALSE)),"")</f>
        <v/>
      </c>
      <c r="K77" s="161" t="str">
        <f>IFERROR(IF(VLOOKUP(A77,'BOY to EOY-Math'!$P$2:$AA$400,12,FALSE)="","",VLOOKUP(A77,'BOY to EOY-Math'!$P$2:$AA$400,12,FALSE)),"")</f>
        <v/>
      </c>
      <c r="L77" s="163" t="str">
        <f>IFERROR(IF(VLOOKUP(A77,'BOY to MOY-Math'!$P$2:$AI$400,20,FALSE)="","",VLOOKUP(A77,'BOY to MOY-Math'!$P$2:$AI$400,20,FALSE)),"")</f>
        <v/>
      </c>
      <c r="M77" s="161" t="str">
        <f>IFERROR(IF(VLOOKUP(A77, 'MOY to EOY-Math'!$P$2:$AI$400,20,FALSE)="","",VLOOKUP(A77,'MOY to EOY-Math'!$P$2:$AI$400,20,FALSE)),"")</f>
        <v/>
      </c>
      <c r="N77" s="161" t="str">
        <f>IFERROR(IF(VLOOKUP(A77,'BOY to EOY-Math'!$P$2:$AI$400,20,FALSE)="","",VLOOKUP(A77,'BOY to EOY-Math'!$P$2:$AI$400,20,FALSE)),"")</f>
        <v/>
      </c>
      <c r="O77" s="161" t="str">
        <f>IFERROR(IF(VLOOKUP(A77,'BOY to MOY-Math'!$P$2:$AK$400,22,FALSE)="","",VLOOKUP(A77,'BOY to MOY-Math'!$P$2:$AK$400,22,FALSE)),"")</f>
        <v/>
      </c>
      <c r="P77" s="161" t="str">
        <f>IFERROR(IF(VLOOKUP(A77, 'MOY to EOY-Math'!$P$2:$AK$400,22,FALSE)="","",VLOOKUP(A77,'MOY to EOY-Math'!$P$2:$AK$400,22,FALSE)),"")</f>
        <v/>
      </c>
      <c r="Q77" s="161" t="str">
        <f>IFERROR(IF(VLOOKUP(A77,'BOY to EOY-Math'!$P$2:$AK$400,22,FALSE)="","",VLOOKUP(A77,'BOY to EOY-Math'!$P$2:$AK$400,22,FALSE)),"")</f>
        <v/>
      </c>
      <c r="R77" s="161" t="str" cm="1">
        <f t="array" ref="R77">_xlfn.IFS(AND(NOT(ISNUMBER(I77)),NOT(ISNUMBER(J77)),NOT(ISNUMBER(K77))),"",OR(AND(I77&lt;&gt;"",I77&gt;=40),AND(J77&lt;&gt;"",J77&gt;=40),AND(K77&lt;&gt;"",K77&gt;=40)),"Y",OR(I77&lt;40,J77&lt;40,K77&lt;40),"N")</f>
        <v/>
      </c>
      <c r="S77" s="161" t="str" cm="1">
        <f t="array" ref="S77">_xlfn.IFS(OR(L77="Yes",M77="Yes",N77="Yes"),"Y",OR(L77="No",M77="No",N77="No"),"N",AND(L77="",M77="",N77=""),"")</f>
        <v/>
      </c>
      <c r="T77" s="161" t="str" cm="1">
        <f t="array" ref="T77">_xlfn.IFS(AND(NOT(ISNUMBER(O77)),NOT(ISNUMBER(P77)),NOT(ISNUMBER(Q77))),"",OR(AND(O77&lt;&gt;"",O77&gt;=40),AND(P77&lt;&gt;"",P77&gt;=40),AND(Q77&lt;&gt;"",Q77&gt;=40)),"Y",OR(O77&lt;40,P77&lt;40,Q77&lt;40),"N")</f>
        <v/>
      </c>
      <c r="U77" s="162" t="str" cm="1">
        <f t="array" ref="U77">_xlfn.IFS(OR(R77="Y",S77="Y",T77="Y"),"Y",OR(R77="N",S77="N",T77="N"),"N",OR(R77="",S77="",T77=""),"")</f>
        <v/>
      </c>
      <c r="V77" s="161" t="str">
        <f>IFERROR(IF(VLOOKUP(A77,'BOY to MOY-Reading'!$P$2:$U$400,6,FALSE)="","",VLOOKUP(A77,'BOY to MOY-Reading'!$P$2:$U$400,6,FALSE)),"")</f>
        <v/>
      </c>
      <c r="W77" s="162" t="str">
        <f>IFERROR(IF(VLOOKUP(A77,'BOY to MOY-Reading'!$P$2:$AA$400,12,FALSE)="","",VLOOKUP(A77,'BOY to MOY-Reading'!$P$2:$AA$400,12,FALSE)),"")</f>
        <v/>
      </c>
      <c r="X77" s="161" t="str">
        <f>IFERROR(IF(VLOOKUP(A77,'BOY to EOY-Reading'!$P$2:$AA$400,12,FALSE)="","",VLOOKUP(A77,'BOY to EOY-Reading'!$P$2:$AA$400,12,FALSE)),"")</f>
        <v/>
      </c>
      <c r="Y77" s="163" t="str">
        <f>IFERROR(IF(VLOOKUP(A77,'BOY to MOY-Reading'!$P$2:$AI$400,20,FALSE)="","",VLOOKUP(A77,'BOY to MOY-Reading'!$P$2:$AI$400,20,FALSE)),"")</f>
        <v/>
      </c>
      <c r="Z77" s="161" t="str">
        <f>IFERROR(IF(VLOOKUP(A77, 'MOY to EOY-Reading'!$P$2:$AI$400,20,FALSE)="","",VLOOKUP(A77,'MOY to EOY-Reading'!$P$2:$AI$400,20,FALSE)),"")</f>
        <v/>
      </c>
      <c r="AA77" s="161" t="str">
        <f>IFERROR(IF(VLOOKUP(A77,'BOY to EOY-Reading'!$P$2:$AI$400,20,FALSE)="","",VLOOKUP(A77,'BOY to EOY-Reading'!$P$2:$AI$400,20,FALSE)),"")</f>
        <v/>
      </c>
      <c r="AB77" s="161" t="str">
        <f>IFERROR(IF(VLOOKUP(A77,'BOY to MOY-Reading'!$P$2:$AK$400,22,FALSE)="","",VLOOKUP(A77,'BOY to MOY-Reading'!$P$2:$AK$400,22,FALSE)),"")</f>
        <v/>
      </c>
      <c r="AC77" s="161" t="str">
        <f>IFERROR(IF(VLOOKUP(A77, 'MOY to EOY-Reading'!$P$2:$AK$400,22,FALSE)="","",VLOOKUP(A77,'MOY to EOY-Reading'!$P$2:$AK$400,22,FALSE)),"")</f>
        <v/>
      </c>
      <c r="AD77" s="161" t="str">
        <f>IFERROR(IF(VLOOKUP(A77,'BOY to EOY-Reading'!$P$2:$AK$400,22,FALSE)="","",VLOOKUP(A77,'BOY to EOY-Reading'!$P$2:$AK$400,22,FALSE)),"")</f>
        <v/>
      </c>
      <c r="AE77" s="161" t="str" cm="1">
        <f t="array" ref="AE77">_xlfn.IFS(AND(NOT(ISNUMBER(V77)),NOT(ISNUMBER(W77)),NOT(ISNUMBER(X77))),"",OR(AND(V77&lt;&gt;"",V77&gt;=40),AND(W77&lt;&gt;"",W77&gt;=40),AND(X77&lt;&gt;"",X77&gt;=40)),"Y",OR(V77&lt;40,W77&lt;40,X77&lt;40),"N")</f>
        <v/>
      </c>
      <c r="AF77" s="161" t="str" cm="1">
        <f t="array" ref="AF77">_xlfn.IFS(OR(Y77="Yes",Z77="Yes",AA77="Yes"),"Y",OR(Y77="No",Z77="No",AA77="No"),"N",AND(Y77="",Z77="",AA77=""),"")</f>
        <v/>
      </c>
      <c r="AG77" s="161" t="str" cm="1">
        <f t="array" ref="AG77">_xlfn.IFS(AND(NOT(ISNUMBER(AB77)),NOT(ISNUMBER(AC77)),NOT(ISNUMBER(AD77))),"",OR(AND(AB77&lt;&gt;"",AB77&gt;=40),AND(AC77&lt;&gt;"",AC77&gt;=40),AND(AD77&lt;&gt;"",AD77&gt;=40)),"Y",OR(AB77&lt;40,AC77&lt;40,AD77&lt;40),"N")</f>
        <v/>
      </c>
      <c r="AH77" s="162" t="str" cm="1">
        <f t="array" ref="AH77">_xlfn.IFS(OR(AE77="Y",AF77="Y",AG77="Y"),"Y",OR(AE77="N",AF77="N",AG77="N"),"N",OR(AE77="",AF77="",AG77=""),"")</f>
        <v/>
      </c>
    </row>
    <row r="78" spans="1:34" x14ac:dyDescent="0.25">
      <c r="A78" s="157"/>
      <c r="B78" s="158"/>
      <c r="C78" s="158"/>
      <c r="D78" s="158"/>
      <c r="E78" s="158"/>
      <c r="F78" s="158"/>
      <c r="G78" s="158"/>
      <c r="H78" s="158"/>
      <c r="I78" s="161" t="str">
        <f>IFERROR(IF(VLOOKUP(A78,'BOY to MOY-Math'!$P$2:$U$400,6,FALSE)="","",VLOOKUP(A78,'BOY to MOY-Math'!$P$2:$U$400,6,FALSE)),"")</f>
        <v/>
      </c>
      <c r="J78" s="162" t="str">
        <f>IFERROR(IF(VLOOKUP(A78,'BOY to MOY-Math'!$P$2:$AA$400,12,FALSE)="","",VLOOKUP(A78,'BOY to MOY-Math'!$P$2:$AA$400,12,FALSE)),"")</f>
        <v/>
      </c>
      <c r="K78" s="161" t="str">
        <f>IFERROR(IF(VLOOKUP(A78,'BOY to EOY-Math'!$P$2:$AA$400,12,FALSE)="","",VLOOKUP(A78,'BOY to EOY-Math'!$P$2:$AA$400,12,FALSE)),"")</f>
        <v/>
      </c>
      <c r="L78" s="163" t="str">
        <f>IFERROR(IF(VLOOKUP(A78,'BOY to MOY-Math'!$P$2:$AI$400,20,FALSE)="","",VLOOKUP(A78,'BOY to MOY-Math'!$P$2:$AI$400,20,FALSE)),"")</f>
        <v/>
      </c>
      <c r="M78" s="161" t="str">
        <f>IFERROR(IF(VLOOKUP(A78, 'MOY to EOY-Math'!$P$2:$AI$400,20,FALSE)="","",VLOOKUP(A78,'MOY to EOY-Math'!$P$2:$AI$400,20,FALSE)),"")</f>
        <v/>
      </c>
      <c r="N78" s="161" t="str">
        <f>IFERROR(IF(VLOOKUP(A78,'BOY to EOY-Math'!$P$2:$AI$400,20,FALSE)="","",VLOOKUP(A78,'BOY to EOY-Math'!$P$2:$AI$400,20,FALSE)),"")</f>
        <v/>
      </c>
      <c r="O78" s="161" t="str">
        <f>IFERROR(IF(VLOOKUP(A78,'BOY to MOY-Math'!$P$2:$AK$400,22,FALSE)="","",VLOOKUP(A78,'BOY to MOY-Math'!$P$2:$AK$400,22,FALSE)),"")</f>
        <v/>
      </c>
      <c r="P78" s="161" t="str">
        <f>IFERROR(IF(VLOOKUP(A78, 'MOY to EOY-Math'!$P$2:$AK$400,22,FALSE)="","",VLOOKUP(A78,'MOY to EOY-Math'!$P$2:$AK$400,22,FALSE)),"")</f>
        <v/>
      </c>
      <c r="Q78" s="161" t="str">
        <f>IFERROR(IF(VLOOKUP(A78,'BOY to EOY-Math'!$P$2:$AK$400,22,FALSE)="","",VLOOKUP(A78,'BOY to EOY-Math'!$P$2:$AK$400,22,FALSE)),"")</f>
        <v/>
      </c>
      <c r="R78" s="161" t="str" cm="1">
        <f t="array" ref="R78">_xlfn.IFS(AND(NOT(ISNUMBER(I78)),NOT(ISNUMBER(J78)),NOT(ISNUMBER(K78))),"",OR(AND(I78&lt;&gt;"",I78&gt;=40),AND(J78&lt;&gt;"",J78&gt;=40),AND(K78&lt;&gt;"",K78&gt;=40)),"Y",OR(I78&lt;40,J78&lt;40,K78&lt;40),"N")</f>
        <v/>
      </c>
      <c r="S78" s="161" t="str" cm="1">
        <f t="array" ref="S78">_xlfn.IFS(OR(L78="Yes",M78="Yes",N78="Yes"),"Y",OR(L78="No",M78="No",N78="No"),"N",AND(L78="",M78="",N78=""),"")</f>
        <v/>
      </c>
      <c r="T78" s="161" t="str" cm="1">
        <f t="array" ref="T78">_xlfn.IFS(AND(NOT(ISNUMBER(O78)),NOT(ISNUMBER(P78)),NOT(ISNUMBER(Q78))),"",OR(AND(O78&lt;&gt;"",O78&gt;=40),AND(P78&lt;&gt;"",P78&gt;=40),AND(Q78&lt;&gt;"",Q78&gt;=40)),"Y",OR(O78&lt;40,P78&lt;40,Q78&lt;40),"N")</f>
        <v/>
      </c>
      <c r="U78" s="162" t="str" cm="1">
        <f t="array" ref="U78">_xlfn.IFS(OR(R78="Y",S78="Y",T78="Y"),"Y",OR(R78="N",S78="N",T78="N"),"N",OR(R78="",S78="",T78=""),"")</f>
        <v/>
      </c>
      <c r="V78" s="161" t="str">
        <f>IFERROR(IF(VLOOKUP(A78,'BOY to MOY-Reading'!$P$2:$U$400,6,FALSE)="","",VLOOKUP(A78,'BOY to MOY-Reading'!$P$2:$U$400,6,FALSE)),"")</f>
        <v/>
      </c>
      <c r="W78" s="162" t="str">
        <f>IFERROR(IF(VLOOKUP(A78,'BOY to MOY-Reading'!$P$2:$AA$400,12,FALSE)="","",VLOOKUP(A78,'BOY to MOY-Reading'!$P$2:$AA$400,12,FALSE)),"")</f>
        <v/>
      </c>
      <c r="X78" s="161" t="str">
        <f>IFERROR(IF(VLOOKUP(A78,'BOY to EOY-Reading'!$P$2:$AA$400,12,FALSE)="","",VLOOKUP(A78,'BOY to EOY-Reading'!$P$2:$AA$400,12,FALSE)),"")</f>
        <v/>
      </c>
      <c r="Y78" s="163" t="str">
        <f>IFERROR(IF(VLOOKUP(A78,'BOY to MOY-Reading'!$P$2:$AI$400,20,FALSE)="","",VLOOKUP(A78,'BOY to MOY-Reading'!$P$2:$AI$400,20,FALSE)),"")</f>
        <v/>
      </c>
      <c r="Z78" s="161" t="str">
        <f>IFERROR(IF(VLOOKUP(A78, 'MOY to EOY-Reading'!$P$2:$AI$400,20,FALSE)="","",VLOOKUP(A78,'MOY to EOY-Reading'!$P$2:$AI$400,20,FALSE)),"")</f>
        <v/>
      </c>
      <c r="AA78" s="161" t="str">
        <f>IFERROR(IF(VLOOKUP(A78,'BOY to EOY-Reading'!$P$2:$AI$400,20,FALSE)="","",VLOOKUP(A78,'BOY to EOY-Reading'!$P$2:$AI$400,20,FALSE)),"")</f>
        <v/>
      </c>
      <c r="AB78" s="161" t="str">
        <f>IFERROR(IF(VLOOKUP(A78,'BOY to MOY-Reading'!$P$2:$AK$400,22,FALSE)="","",VLOOKUP(A78,'BOY to MOY-Reading'!$P$2:$AK$400,22,FALSE)),"")</f>
        <v/>
      </c>
      <c r="AC78" s="161" t="str">
        <f>IFERROR(IF(VLOOKUP(A78, 'MOY to EOY-Reading'!$P$2:$AK$400,22,FALSE)="","",VLOOKUP(A78,'MOY to EOY-Reading'!$P$2:$AK$400,22,FALSE)),"")</f>
        <v/>
      </c>
      <c r="AD78" s="161" t="str">
        <f>IFERROR(IF(VLOOKUP(A78,'BOY to EOY-Reading'!$P$2:$AK$400,22,FALSE)="","",VLOOKUP(A78,'BOY to EOY-Reading'!$P$2:$AK$400,22,FALSE)),"")</f>
        <v/>
      </c>
      <c r="AE78" s="161" t="str" cm="1">
        <f t="array" ref="AE78">_xlfn.IFS(AND(NOT(ISNUMBER(V78)),NOT(ISNUMBER(W78)),NOT(ISNUMBER(X78))),"",OR(AND(V78&lt;&gt;"",V78&gt;=40),AND(W78&lt;&gt;"",W78&gt;=40),AND(X78&lt;&gt;"",X78&gt;=40)),"Y",OR(V78&lt;40,W78&lt;40,X78&lt;40),"N")</f>
        <v/>
      </c>
      <c r="AF78" s="161" t="str" cm="1">
        <f t="array" ref="AF78">_xlfn.IFS(OR(Y78="Yes",Z78="Yes",AA78="Yes"),"Y",OR(Y78="No",Z78="No",AA78="No"),"N",AND(Y78="",Z78="",AA78=""),"")</f>
        <v/>
      </c>
      <c r="AG78" s="161" t="str" cm="1">
        <f t="array" ref="AG78">_xlfn.IFS(AND(NOT(ISNUMBER(AB78)),NOT(ISNUMBER(AC78)),NOT(ISNUMBER(AD78))),"",OR(AND(AB78&lt;&gt;"",AB78&gt;=40),AND(AC78&lt;&gt;"",AC78&gt;=40),AND(AD78&lt;&gt;"",AD78&gt;=40)),"Y",OR(AB78&lt;40,AC78&lt;40,AD78&lt;40),"N")</f>
        <v/>
      </c>
      <c r="AH78" s="162" t="str" cm="1">
        <f t="array" ref="AH78">_xlfn.IFS(OR(AE78="Y",AF78="Y",AG78="Y"),"Y",OR(AE78="N",AF78="N",AG78="N"),"N",OR(AE78="",AF78="",AG78=""),"")</f>
        <v/>
      </c>
    </row>
    <row r="79" spans="1:34" x14ac:dyDescent="0.25">
      <c r="A79" s="157"/>
      <c r="B79" s="158"/>
      <c r="C79" s="158"/>
      <c r="D79" s="158"/>
      <c r="E79" s="158"/>
      <c r="F79" s="158"/>
      <c r="G79" s="158"/>
      <c r="H79" s="158"/>
      <c r="I79" s="161" t="str">
        <f>IFERROR(IF(VLOOKUP(A79,'BOY to MOY-Math'!$P$2:$U$400,6,FALSE)="","",VLOOKUP(A79,'BOY to MOY-Math'!$P$2:$U$400,6,FALSE)),"")</f>
        <v/>
      </c>
      <c r="J79" s="162" t="str">
        <f>IFERROR(IF(VLOOKUP(A79,'BOY to MOY-Math'!$P$2:$AA$400,12,FALSE)="","",VLOOKUP(A79,'BOY to MOY-Math'!$P$2:$AA$400,12,FALSE)),"")</f>
        <v/>
      </c>
      <c r="K79" s="161" t="str">
        <f>IFERROR(IF(VLOOKUP(A79,'BOY to EOY-Math'!$P$2:$AA$400,12,FALSE)="","",VLOOKUP(A79,'BOY to EOY-Math'!$P$2:$AA$400,12,FALSE)),"")</f>
        <v/>
      </c>
      <c r="L79" s="163" t="str">
        <f>IFERROR(IF(VLOOKUP(A79,'BOY to MOY-Math'!$P$2:$AI$400,20,FALSE)="","",VLOOKUP(A79,'BOY to MOY-Math'!$P$2:$AI$400,20,FALSE)),"")</f>
        <v/>
      </c>
      <c r="M79" s="161" t="str">
        <f>IFERROR(IF(VLOOKUP(A79, 'MOY to EOY-Math'!$P$2:$AI$400,20,FALSE)="","",VLOOKUP(A79,'MOY to EOY-Math'!$P$2:$AI$400,20,FALSE)),"")</f>
        <v/>
      </c>
      <c r="N79" s="161" t="str">
        <f>IFERROR(IF(VLOOKUP(A79,'BOY to EOY-Math'!$P$2:$AI$400,20,FALSE)="","",VLOOKUP(A79,'BOY to EOY-Math'!$P$2:$AI$400,20,FALSE)),"")</f>
        <v/>
      </c>
      <c r="O79" s="161" t="str">
        <f>IFERROR(IF(VLOOKUP(A79,'BOY to MOY-Math'!$P$2:$AK$400,22,FALSE)="","",VLOOKUP(A79,'BOY to MOY-Math'!$P$2:$AK$400,22,FALSE)),"")</f>
        <v/>
      </c>
      <c r="P79" s="161" t="str">
        <f>IFERROR(IF(VLOOKUP(A79, 'MOY to EOY-Math'!$P$2:$AK$400,22,FALSE)="","",VLOOKUP(A79,'MOY to EOY-Math'!$P$2:$AK$400,22,FALSE)),"")</f>
        <v/>
      </c>
      <c r="Q79" s="161" t="str">
        <f>IFERROR(IF(VLOOKUP(A79,'BOY to EOY-Math'!$P$2:$AK$400,22,FALSE)="","",VLOOKUP(A79,'BOY to EOY-Math'!$P$2:$AK$400,22,FALSE)),"")</f>
        <v/>
      </c>
      <c r="R79" s="161" t="str" cm="1">
        <f t="array" ref="R79">_xlfn.IFS(AND(NOT(ISNUMBER(I79)),NOT(ISNUMBER(J79)),NOT(ISNUMBER(K79))),"",OR(AND(I79&lt;&gt;"",I79&gt;=40),AND(J79&lt;&gt;"",J79&gt;=40),AND(K79&lt;&gt;"",K79&gt;=40)),"Y",OR(I79&lt;40,J79&lt;40,K79&lt;40),"N")</f>
        <v/>
      </c>
      <c r="S79" s="161" t="str" cm="1">
        <f t="array" ref="S79">_xlfn.IFS(OR(L79="Yes",M79="Yes",N79="Yes"),"Y",OR(L79="No",M79="No",N79="No"),"N",AND(L79="",M79="",N79=""),"")</f>
        <v/>
      </c>
      <c r="T79" s="161" t="str" cm="1">
        <f t="array" ref="T79">_xlfn.IFS(AND(NOT(ISNUMBER(O79)),NOT(ISNUMBER(P79)),NOT(ISNUMBER(Q79))),"",OR(AND(O79&lt;&gt;"",O79&gt;=40),AND(P79&lt;&gt;"",P79&gt;=40),AND(Q79&lt;&gt;"",Q79&gt;=40)),"Y",OR(O79&lt;40,P79&lt;40,Q79&lt;40),"N")</f>
        <v/>
      </c>
      <c r="U79" s="162" t="str" cm="1">
        <f t="array" ref="U79">_xlfn.IFS(OR(R79="Y",S79="Y",T79="Y"),"Y",OR(R79="N",S79="N",T79="N"),"N",OR(R79="",S79="",T79=""),"")</f>
        <v/>
      </c>
      <c r="V79" s="161" t="str">
        <f>IFERROR(IF(VLOOKUP(A79,'BOY to MOY-Reading'!$P$2:$U$400,6,FALSE)="","",VLOOKUP(A79,'BOY to MOY-Reading'!$P$2:$U$400,6,FALSE)),"")</f>
        <v/>
      </c>
      <c r="W79" s="162" t="str">
        <f>IFERROR(IF(VLOOKUP(A79,'BOY to MOY-Reading'!$P$2:$AA$400,12,FALSE)="","",VLOOKUP(A79,'BOY to MOY-Reading'!$P$2:$AA$400,12,FALSE)),"")</f>
        <v/>
      </c>
      <c r="X79" s="161" t="str">
        <f>IFERROR(IF(VLOOKUP(A79,'BOY to EOY-Reading'!$P$2:$AA$400,12,FALSE)="","",VLOOKUP(A79,'BOY to EOY-Reading'!$P$2:$AA$400,12,FALSE)),"")</f>
        <v/>
      </c>
      <c r="Y79" s="163" t="str">
        <f>IFERROR(IF(VLOOKUP(A79,'BOY to MOY-Reading'!$P$2:$AI$400,20,FALSE)="","",VLOOKUP(A79,'BOY to MOY-Reading'!$P$2:$AI$400,20,FALSE)),"")</f>
        <v/>
      </c>
      <c r="Z79" s="161" t="str">
        <f>IFERROR(IF(VLOOKUP(A79, 'MOY to EOY-Reading'!$P$2:$AI$400,20,FALSE)="","",VLOOKUP(A79,'MOY to EOY-Reading'!$P$2:$AI$400,20,FALSE)),"")</f>
        <v/>
      </c>
      <c r="AA79" s="161" t="str">
        <f>IFERROR(IF(VLOOKUP(A79,'BOY to EOY-Reading'!$P$2:$AI$400,20,FALSE)="","",VLOOKUP(A79,'BOY to EOY-Reading'!$P$2:$AI$400,20,FALSE)),"")</f>
        <v/>
      </c>
      <c r="AB79" s="161" t="str">
        <f>IFERROR(IF(VLOOKUP(A79,'BOY to MOY-Reading'!$P$2:$AK$400,22,FALSE)="","",VLOOKUP(A79,'BOY to MOY-Reading'!$P$2:$AK$400,22,FALSE)),"")</f>
        <v/>
      </c>
      <c r="AC79" s="161" t="str">
        <f>IFERROR(IF(VLOOKUP(A79, 'MOY to EOY-Reading'!$P$2:$AK$400,22,FALSE)="","",VLOOKUP(A79,'MOY to EOY-Reading'!$P$2:$AK$400,22,FALSE)),"")</f>
        <v/>
      </c>
      <c r="AD79" s="161" t="str">
        <f>IFERROR(IF(VLOOKUP(A79,'BOY to EOY-Reading'!$P$2:$AK$400,22,FALSE)="","",VLOOKUP(A79,'BOY to EOY-Reading'!$P$2:$AK$400,22,FALSE)),"")</f>
        <v/>
      </c>
      <c r="AE79" s="161" t="str" cm="1">
        <f t="array" ref="AE79">_xlfn.IFS(AND(NOT(ISNUMBER(V79)),NOT(ISNUMBER(W79)),NOT(ISNUMBER(X79))),"",OR(AND(V79&lt;&gt;"",V79&gt;=40),AND(W79&lt;&gt;"",W79&gt;=40),AND(X79&lt;&gt;"",X79&gt;=40)),"Y",OR(V79&lt;40,W79&lt;40,X79&lt;40),"N")</f>
        <v/>
      </c>
      <c r="AF79" s="161" t="str" cm="1">
        <f t="array" ref="AF79">_xlfn.IFS(OR(Y79="Yes",Z79="Yes",AA79="Yes"),"Y",OR(Y79="No",Z79="No",AA79="No"),"N",AND(Y79="",Z79="",AA79=""),"")</f>
        <v/>
      </c>
      <c r="AG79" s="161" t="str" cm="1">
        <f t="array" ref="AG79">_xlfn.IFS(AND(NOT(ISNUMBER(AB79)),NOT(ISNUMBER(AC79)),NOT(ISNUMBER(AD79))),"",OR(AND(AB79&lt;&gt;"",AB79&gt;=40),AND(AC79&lt;&gt;"",AC79&gt;=40),AND(AD79&lt;&gt;"",AD79&gt;=40)),"Y",OR(AB79&lt;40,AC79&lt;40,AD79&lt;40),"N")</f>
        <v/>
      </c>
      <c r="AH79" s="162" t="str" cm="1">
        <f t="array" ref="AH79">_xlfn.IFS(OR(AE79="Y",AF79="Y",AG79="Y"),"Y",OR(AE79="N",AF79="N",AG79="N"),"N",OR(AE79="",AF79="",AG79=""),"")</f>
        <v/>
      </c>
    </row>
    <row r="80" spans="1:34" x14ac:dyDescent="0.25">
      <c r="A80" s="157"/>
      <c r="B80" s="158"/>
      <c r="C80" s="158"/>
      <c r="D80" s="158"/>
      <c r="E80" s="158"/>
      <c r="F80" s="158"/>
      <c r="G80" s="158"/>
      <c r="H80" s="158"/>
      <c r="I80" s="161" t="str">
        <f>IFERROR(IF(VLOOKUP(A80,'BOY to MOY-Math'!$P$2:$U$400,6,FALSE)="","",VLOOKUP(A80,'BOY to MOY-Math'!$P$2:$U$400,6,FALSE)),"")</f>
        <v/>
      </c>
      <c r="J80" s="162" t="str">
        <f>IFERROR(IF(VLOOKUP(A80,'BOY to MOY-Math'!$P$2:$AA$400,12,FALSE)="","",VLOOKUP(A80,'BOY to MOY-Math'!$P$2:$AA$400,12,FALSE)),"")</f>
        <v/>
      </c>
      <c r="K80" s="161" t="str">
        <f>IFERROR(IF(VLOOKUP(A80,'BOY to EOY-Math'!$P$2:$AA$400,12,FALSE)="","",VLOOKUP(A80,'BOY to EOY-Math'!$P$2:$AA$400,12,FALSE)),"")</f>
        <v/>
      </c>
      <c r="L80" s="163" t="str">
        <f>IFERROR(IF(VLOOKUP(A80,'BOY to MOY-Math'!$P$2:$AI$400,20,FALSE)="","",VLOOKUP(A80,'BOY to MOY-Math'!$P$2:$AI$400,20,FALSE)),"")</f>
        <v/>
      </c>
      <c r="M80" s="161" t="str">
        <f>IFERROR(IF(VLOOKUP(A80, 'MOY to EOY-Math'!$P$2:$AI$400,20,FALSE)="","",VLOOKUP(A80,'MOY to EOY-Math'!$P$2:$AI$400,20,FALSE)),"")</f>
        <v/>
      </c>
      <c r="N80" s="161" t="str">
        <f>IFERROR(IF(VLOOKUP(A80,'BOY to EOY-Math'!$P$2:$AI$400,20,FALSE)="","",VLOOKUP(A80,'BOY to EOY-Math'!$P$2:$AI$400,20,FALSE)),"")</f>
        <v/>
      </c>
      <c r="O80" s="161" t="str">
        <f>IFERROR(IF(VLOOKUP(A80,'BOY to MOY-Math'!$P$2:$AK$400,22,FALSE)="","",VLOOKUP(A80,'BOY to MOY-Math'!$P$2:$AK$400,22,FALSE)),"")</f>
        <v/>
      </c>
      <c r="P80" s="161" t="str">
        <f>IFERROR(IF(VLOOKUP(A80, 'MOY to EOY-Math'!$P$2:$AK$400,22,FALSE)="","",VLOOKUP(A80,'MOY to EOY-Math'!$P$2:$AK$400,22,FALSE)),"")</f>
        <v/>
      </c>
      <c r="Q80" s="161" t="str">
        <f>IFERROR(IF(VLOOKUP(A80,'BOY to EOY-Math'!$P$2:$AK$400,22,FALSE)="","",VLOOKUP(A80,'BOY to EOY-Math'!$P$2:$AK$400,22,FALSE)),"")</f>
        <v/>
      </c>
      <c r="R80" s="161" t="str" cm="1">
        <f t="array" ref="R80">_xlfn.IFS(AND(NOT(ISNUMBER(I80)),NOT(ISNUMBER(J80)),NOT(ISNUMBER(K80))),"",OR(AND(I80&lt;&gt;"",I80&gt;=40),AND(J80&lt;&gt;"",J80&gt;=40),AND(K80&lt;&gt;"",K80&gt;=40)),"Y",OR(I80&lt;40,J80&lt;40,K80&lt;40),"N")</f>
        <v/>
      </c>
      <c r="S80" s="161" t="str" cm="1">
        <f t="array" ref="S80">_xlfn.IFS(OR(L80="Yes",M80="Yes",N80="Yes"),"Y",OR(L80="No",M80="No",N80="No"),"N",AND(L80="",M80="",N80=""),"")</f>
        <v/>
      </c>
      <c r="T80" s="161" t="str" cm="1">
        <f t="array" ref="T80">_xlfn.IFS(AND(NOT(ISNUMBER(O80)),NOT(ISNUMBER(P80)),NOT(ISNUMBER(Q80))),"",OR(AND(O80&lt;&gt;"",O80&gt;=40),AND(P80&lt;&gt;"",P80&gt;=40),AND(Q80&lt;&gt;"",Q80&gt;=40)),"Y",OR(O80&lt;40,P80&lt;40,Q80&lt;40),"N")</f>
        <v/>
      </c>
      <c r="U80" s="162" t="str" cm="1">
        <f t="array" ref="U80">_xlfn.IFS(OR(R80="Y",S80="Y",T80="Y"),"Y",OR(R80="N",S80="N",T80="N"),"N",OR(R80="",S80="",T80=""),"")</f>
        <v/>
      </c>
      <c r="V80" s="161" t="str">
        <f>IFERROR(IF(VLOOKUP(A80,'BOY to MOY-Reading'!$P$2:$U$400,6,FALSE)="","",VLOOKUP(A80,'BOY to MOY-Reading'!$P$2:$U$400,6,FALSE)),"")</f>
        <v/>
      </c>
      <c r="W80" s="162" t="str">
        <f>IFERROR(IF(VLOOKUP(A80,'BOY to MOY-Reading'!$P$2:$AA$400,12,FALSE)="","",VLOOKUP(A80,'BOY to MOY-Reading'!$P$2:$AA$400,12,FALSE)),"")</f>
        <v/>
      </c>
      <c r="X80" s="161" t="str">
        <f>IFERROR(IF(VLOOKUP(A80,'BOY to EOY-Reading'!$P$2:$AA$400,12,FALSE)="","",VLOOKUP(A80,'BOY to EOY-Reading'!$P$2:$AA$400,12,FALSE)),"")</f>
        <v/>
      </c>
      <c r="Y80" s="163" t="str">
        <f>IFERROR(IF(VLOOKUP(A80,'BOY to MOY-Reading'!$P$2:$AI$400,20,FALSE)="","",VLOOKUP(A80,'BOY to MOY-Reading'!$P$2:$AI$400,20,FALSE)),"")</f>
        <v/>
      </c>
      <c r="Z80" s="161" t="str">
        <f>IFERROR(IF(VLOOKUP(A80, 'MOY to EOY-Reading'!$P$2:$AI$400,20,FALSE)="","",VLOOKUP(A80,'MOY to EOY-Reading'!$P$2:$AI$400,20,FALSE)),"")</f>
        <v/>
      </c>
      <c r="AA80" s="161" t="str">
        <f>IFERROR(IF(VLOOKUP(A80,'BOY to EOY-Reading'!$P$2:$AI$400,20,FALSE)="","",VLOOKUP(A80,'BOY to EOY-Reading'!$P$2:$AI$400,20,FALSE)),"")</f>
        <v/>
      </c>
      <c r="AB80" s="161" t="str">
        <f>IFERROR(IF(VLOOKUP(A80,'BOY to MOY-Reading'!$P$2:$AK$400,22,FALSE)="","",VLOOKUP(A80,'BOY to MOY-Reading'!$P$2:$AK$400,22,FALSE)),"")</f>
        <v/>
      </c>
      <c r="AC80" s="161" t="str">
        <f>IFERROR(IF(VLOOKUP(A80, 'MOY to EOY-Reading'!$P$2:$AK$400,22,FALSE)="","",VLOOKUP(A80,'MOY to EOY-Reading'!$P$2:$AK$400,22,FALSE)),"")</f>
        <v/>
      </c>
      <c r="AD80" s="161" t="str">
        <f>IFERROR(IF(VLOOKUP(A80,'BOY to EOY-Reading'!$P$2:$AK$400,22,FALSE)="","",VLOOKUP(A80,'BOY to EOY-Reading'!$P$2:$AK$400,22,FALSE)),"")</f>
        <v/>
      </c>
      <c r="AE80" s="161" t="str" cm="1">
        <f t="array" ref="AE80">_xlfn.IFS(AND(NOT(ISNUMBER(V80)),NOT(ISNUMBER(W80)),NOT(ISNUMBER(X80))),"",OR(AND(V80&lt;&gt;"",V80&gt;=40),AND(W80&lt;&gt;"",W80&gt;=40),AND(X80&lt;&gt;"",X80&gt;=40)),"Y",OR(V80&lt;40,W80&lt;40,X80&lt;40),"N")</f>
        <v/>
      </c>
      <c r="AF80" s="161" t="str" cm="1">
        <f t="array" ref="AF80">_xlfn.IFS(OR(Y80="Yes",Z80="Yes",AA80="Yes"),"Y",OR(Y80="No",Z80="No",AA80="No"),"N",AND(Y80="",Z80="",AA80=""),"")</f>
        <v/>
      </c>
      <c r="AG80" s="161" t="str" cm="1">
        <f t="array" ref="AG80">_xlfn.IFS(AND(NOT(ISNUMBER(AB80)),NOT(ISNUMBER(AC80)),NOT(ISNUMBER(AD80))),"",OR(AND(AB80&lt;&gt;"",AB80&gt;=40),AND(AC80&lt;&gt;"",AC80&gt;=40),AND(AD80&lt;&gt;"",AD80&gt;=40)),"Y",OR(AB80&lt;40,AC80&lt;40,AD80&lt;40),"N")</f>
        <v/>
      </c>
      <c r="AH80" s="162" t="str" cm="1">
        <f t="array" ref="AH80">_xlfn.IFS(OR(AE80="Y",AF80="Y",AG80="Y"),"Y",OR(AE80="N",AF80="N",AG80="N"),"N",OR(AE80="",AF80="",AG80=""),"")</f>
        <v/>
      </c>
    </row>
    <row r="81" spans="1:34" x14ac:dyDescent="0.25">
      <c r="A81" s="157"/>
      <c r="B81" s="158"/>
      <c r="C81" s="158"/>
      <c r="D81" s="158"/>
      <c r="E81" s="158"/>
      <c r="F81" s="158"/>
      <c r="G81" s="158"/>
      <c r="H81" s="158"/>
      <c r="I81" s="161" t="str">
        <f>IFERROR(IF(VLOOKUP(A81,'BOY to MOY-Math'!$P$2:$U$400,6,FALSE)="","",VLOOKUP(A81,'BOY to MOY-Math'!$P$2:$U$400,6,FALSE)),"")</f>
        <v/>
      </c>
      <c r="J81" s="162" t="str">
        <f>IFERROR(IF(VLOOKUP(A81,'BOY to MOY-Math'!$P$2:$AA$400,12,FALSE)="","",VLOOKUP(A81,'BOY to MOY-Math'!$P$2:$AA$400,12,FALSE)),"")</f>
        <v/>
      </c>
      <c r="K81" s="161" t="str">
        <f>IFERROR(IF(VLOOKUP(A81,'BOY to EOY-Math'!$P$2:$AA$400,12,FALSE)="","",VLOOKUP(A81,'BOY to EOY-Math'!$P$2:$AA$400,12,FALSE)),"")</f>
        <v/>
      </c>
      <c r="L81" s="163" t="str">
        <f>IFERROR(IF(VLOOKUP(A81,'BOY to MOY-Math'!$P$2:$AI$400,20,FALSE)="","",VLOOKUP(A81,'BOY to MOY-Math'!$P$2:$AI$400,20,FALSE)),"")</f>
        <v/>
      </c>
      <c r="M81" s="161" t="str">
        <f>IFERROR(IF(VLOOKUP(A81, 'MOY to EOY-Math'!$P$2:$AI$400,20,FALSE)="","",VLOOKUP(A81,'MOY to EOY-Math'!$P$2:$AI$400,20,FALSE)),"")</f>
        <v/>
      </c>
      <c r="N81" s="161" t="str">
        <f>IFERROR(IF(VLOOKUP(A81,'BOY to EOY-Math'!$P$2:$AI$400,20,FALSE)="","",VLOOKUP(A81,'BOY to EOY-Math'!$P$2:$AI$400,20,FALSE)),"")</f>
        <v/>
      </c>
      <c r="O81" s="161" t="str">
        <f>IFERROR(IF(VLOOKUP(A81,'BOY to MOY-Math'!$P$2:$AK$400,22,FALSE)="","",VLOOKUP(A81,'BOY to MOY-Math'!$P$2:$AK$400,22,FALSE)),"")</f>
        <v/>
      </c>
      <c r="P81" s="161" t="str">
        <f>IFERROR(IF(VLOOKUP(A81, 'MOY to EOY-Math'!$P$2:$AK$400,22,FALSE)="","",VLOOKUP(A81,'MOY to EOY-Math'!$P$2:$AK$400,22,FALSE)),"")</f>
        <v/>
      </c>
      <c r="Q81" s="161" t="str">
        <f>IFERROR(IF(VLOOKUP(A81,'BOY to EOY-Math'!$P$2:$AK$400,22,FALSE)="","",VLOOKUP(A81,'BOY to EOY-Math'!$P$2:$AK$400,22,FALSE)),"")</f>
        <v/>
      </c>
      <c r="R81" s="161" t="str" cm="1">
        <f t="array" ref="R81">_xlfn.IFS(AND(NOT(ISNUMBER(I81)),NOT(ISNUMBER(J81)),NOT(ISNUMBER(K81))),"",OR(AND(I81&lt;&gt;"",I81&gt;=40),AND(J81&lt;&gt;"",J81&gt;=40),AND(K81&lt;&gt;"",K81&gt;=40)),"Y",OR(I81&lt;40,J81&lt;40,K81&lt;40),"N")</f>
        <v/>
      </c>
      <c r="S81" s="161" t="str" cm="1">
        <f t="array" ref="S81">_xlfn.IFS(OR(L81="Yes",M81="Yes",N81="Yes"),"Y",OR(L81="No",M81="No",N81="No"),"N",AND(L81="",M81="",N81=""),"")</f>
        <v/>
      </c>
      <c r="T81" s="161" t="str" cm="1">
        <f t="array" ref="T81">_xlfn.IFS(AND(NOT(ISNUMBER(O81)),NOT(ISNUMBER(P81)),NOT(ISNUMBER(Q81))),"",OR(AND(O81&lt;&gt;"",O81&gt;=40),AND(P81&lt;&gt;"",P81&gt;=40),AND(Q81&lt;&gt;"",Q81&gt;=40)),"Y",OR(O81&lt;40,P81&lt;40,Q81&lt;40),"N")</f>
        <v/>
      </c>
      <c r="U81" s="162" t="str" cm="1">
        <f t="array" ref="U81">_xlfn.IFS(OR(R81="Y",S81="Y",T81="Y"),"Y",OR(R81="N",S81="N",T81="N"),"N",OR(R81="",S81="",T81=""),"")</f>
        <v/>
      </c>
      <c r="V81" s="161" t="str">
        <f>IFERROR(IF(VLOOKUP(A81,'BOY to MOY-Reading'!$P$2:$U$400,6,FALSE)="","",VLOOKUP(A81,'BOY to MOY-Reading'!$P$2:$U$400,6,FALSE)),"")</f>
        <v/>
      </c>
      <c r="W81" s="162" t="str">
        <f>IFERROR(IF(VLOOKUP(A81,'BOY to MOY-Reading'!$P$2:$AA$400,12,FALSE)="","",VLOOKUP(A81,'BOY to MOY-Reading'!$P$2:$AA$400,12,FALSE)),"")</f>
        <v/>
      </c>
      <c r="X81" s="161" t="str">
        <f>IFERROR(IF(VLOOKUP(A81,'BOY to EOY-Reading'!$P$2:$AA$400,12,FALSE)="","",VLOOKUP(A81,'BOY to EOY-Reading'!$P$2:$AA$400,12,FALSE)),"")</f>
        <v/>
      </c>
      <c r="Y81" s="163" t="str">
        <f>IFERROR(IF(VLOOKUP(A81,'BOY to MOY-Reading'!$P$2:$AI$400,20,FALSE)="","",VLOOKUP(A81,'BOY to MOY-Reading'!$P$2:$AI$400,20,FALSE)),"")</f>
        <v/>
      </c>
      <c r="Z81" s="161" t="str">
        <f>IFERROR(IF(VLOOKUP(A81, 'MOY to EOY-Reading'!$P$2:$AI$400,20,FALSE)="","",VLOOKUP(A81,'MOY to EOY-Reading'!$P$2:$AI$400,20,FALSE)),"")</f>
        <v/>
      </c>
      <c r="AA81" s="161" t="str">
        <f>IFERROR(IF(VLOOKUP(A81,'BOY to EOY-Reading'!$P$2:$AI$400,20,FALSE)="","",VLOOKUP(A81,'BOY to EOY-Reading'!$P$2:$AI$400,20,FALSE)),"")</f>
        <v/>
      </c>
      <c r="AB81" s="161" t="str">
        <f>IFERROR(IF(VLOOKUP(A81,'BOY to MOY-Reading'!$P$2:$AK$400,22,FALSE)="","",VLOOKUP(A81,'BOY to MOY-Reading'!$P$2:$AK$400,22,FALSE)),"")</f>
        <v/>
      </c>
      <c r="AC81" s="161" t="str">
        <f>IFERROR(IF(VLOOKUP(A81, 'MOY to EOY-Reading'!$P$2:$AK$400,22,FALSE)="","",VLOOKUP(A81,'MOY to EOY-Reading'!$P$2:$AK$400,22,FALSE)),"")</f>
        <v/>
      </c>
      <c r="AD81" s="161" t="str">
        <f>IFERROR(IF(VLOOKUP(A81,'BOY to EOY-Reading'!$P$2:$AK$400,22,FALSE)="","",VLOOKUP(A81,'BOY to EOY-Reading'!$P$2:$AK$400,22,FALSE)),"")</f>
        <v/>
      </c>
      <c r="AE81" s="161" t="str" cm="1">
        <f t="array" ref="AE81">_xlfn.IFS(AND(NOT(ISNUMBER(V81)),NOT(ISNUMBER(W81)),NOT(ISNUMBER(X81))),"",OR(AND(V81&lt;&gt;"",V81&gt;=40),AND(W81&lt;&gt;"",W81&gt;=40),AND(X81&lt;&gt;"",X81&gt;=40)),"Y",OR(V81&lt;40,W81&lt;40,X81&lt;40),"N")</f>
        <v/>
      </c>
      <c r="AF81" s="161" t="str" cm="1">
        <f t="array" ref="AF81">_xlfn.IFS(OR(Y81="Yes",Z81="Yes",AA81="Yes"),"Y",OR(Y81="No",Z81="No",AA81="No"),"N",AND(Y81="",Z81="",AA81=""),"")</f>
        <v/>
      </c>
      <c r="AG81" s="161" t="str" cm="1">
        <f t="array" ref="AG81">_xlfn.IFS(AND(NOT(ISNUMBER(AB81)),NOT(ISNUMBER(AC81)),NOT(ISNUMBER(AD81))),"",OR(AND(AB81&lt;&gt;"",AB81&gt;=40),AND(AC81&lt;&gt;"",AC81&gt;=40),AND(AD81&lt;&gt;"",AD81&gt;=40)),"Y",OR(AB81&lt;40,AC81&lt;40,AD81&lt;40),"N")</f>
        <v/>
      </c>
      <c r="AH81" s="162" t="str" cm="1">
        <f t="array" ref="AH81">_xlfn.IFS(OR(AE81="Y",AF81="Y",AG81="Y"),"Y",OR(AE81="N",AF81="N",AG81="N"),"N",OR(AE81="",AF81="",AG81=""),"")</f>
        <v/>
      </c>
    </row>
    <row r="82" spans="1:34" x14ac:dyDescent="0.25">
      <c r="A82" s="157"/>
      <c r="B82" s="158"/>
      <c r="C82" s="158"/>
      <c r="D82" s="158"/>
      <c r="E82" s="158"/>
      <c r="F82" s="158"/>
      <c r="G82" s="158"/>
      <c r="H82" s="158"/>
      <c r="I82" s="161" t="str">
        <f>IFERROR(IF(VLOOKUP(A82,'BOY to MOY-Math'!$P$2:$U$400,6,FALSE)="","",VLOOKUP(A82,'BOY to MOY-Math'!$P$2:$U$400,6,FALSE)),"")</f>
        <v/>
      </c>
      <c r="J82" s="162" t="str">
        <f>IFERROR(IF(VLOOKUP(A82,'BOY to MOY-Math'!$P$2:$AA$400,12,FALSE)="","",VLOOKUP(A82,'BOY to MOY-Math'!$P$2:$AA$400,12,FALSE)),"")</f>
        <v/>
      </c>
      <c r="K82" s="161" t="str">
        <f>IFERROR(IF(VLOOKUP(A82,'BOY to EOY-Math'!$P$2:$AA$400,12,FALSE)="","",VLOOKUP(A82,'BOY to EOY-Math'!$P$2:$AA$400,12,FALSE)),"")</f>
        <v/>
      </c>
      <c r="L82" s="163" t="str">
        <f>IFERROR(IF(VLOOKUP(A82,'BOY to MOY-Math'!$P$2:$AI$400,20,FALSE)="","",VLOOKUP(A82,'BOY to MOY-Math'!$P$2:$AI$400,20,FALSE)),"")</f>
        <v/>
      </c>
      <c r="M82" s="161" t="str">
        <f>IFERROR(IF(VLOOKUP(A82, 'MOY to EOY-Math'!$P$2:$AI$400,20,FALSE)="","",VLOOKUP(A82,'MOY to EOY-Math'!$P$2:$AI$400,20,FALSE)),"")</f>
        <v/>
      </c>
      <c r="N82" s="161" t="str">
        <f>IFERROR(IF(VLOOKUP(A82,'BOY to EOY-Math'!$P$2:$AI$400,20,FALSE)="","",VLOOKUP(A82,'BOY to EOY-Math'!$P$2:$AI$400,20,FALSE)),"")</f>
        <v/>
      </c>
      <c r="O82" s="161" t="str">
        <f>IFERROR(IF(VLOOKUP(A82,'BOY to MOY-Math'!$P$2:$AK$400,22,FALSE)="","",VLOOKUP(A82,'BOY to MOY-Math'!$P$2:$AK$400,22,FALSE)),"")</f>
        <v/>
      </c>
      <c r="P82" s="161" t="str">
        <f>IFERROR(IF(VLOOKUP(A82, 'MOY to EOY-Math'!$P$2:$AK$400,22,FALSE)="","",VLOOKUP(A82,'MOY to EOY-Math'!$P$2:$AK$400,22,FALSE)),"")</f>
        <v/>
      </c>
      <c r="Q82" s="161" t="str">
        <f>IFERROR(IF(VLOOKUP(A82,'BOY to EOY-Math'!$P$2:$AK$400,22,FALSE)="","",VLOOKUP(A82,'BOY to EOY-Math'!$P$2:$AK$400,22,FALSE)),"")</f>
        <v/>
      </c>
      <c r="R82" s="161" t="str" cm="1">
        <f t="array" ref="R82">_xlfn.IFS(AND(NOT(ISNUMBER(I82)),NOT(ISNUMBER(J82)),NOT(ISNUMBER(K82))),"",OR(AND(I82&lt;&gt;"",I82&gt;=40),AND(J82&lt;&gt;"",J82&gt;=40),AND(K82&lt;&gt;"",K82&gt;=40)),"Y",OR(I82&lt;40,J82&lt;40,K82&lt;40),"N")</f>
        <v/>
      </c>
      <c r="S82" s="161" t="str" cm="1">
        <f t="array" ref="S82">_xlfn.IFS(OR(L82="Yes",M82="Yes",N82="Yes"),"Y",OR(L82="No",M82="No",N82="No"),"N",AND(L82="",M82="",N82=""),"")</f>
        <v/>
      </c>
      <c r="T82" s="161" t="str" cm="1">
        <f t="array" ref="T82">_xlfn.IFS(AND(NOT(ISNUMBER(O82)),NOT(ISNUMBER(P82)),NOT(ISNUMBER(Q82))),"",OR(AND(O82&lt;&gt;"",O82&gt;=40),AND(P82&lt;&gt;"",P82&gt;=40),AND(Q82&lt;&gt;"",Q82&gt;=40)),"Y",OR(O82&lt;40,P82&lt;40,Q82&lt;40),"N")</f>
        <v/>
      </c>
      <c r="U82" s="162" t="str" cm="1">
        <f t="array" ref="U82">_xlfn.IFS(OR(R82="Y",S82="Y",T82="Y"),"Y",OR(R82="N",S82="N",T82="N"),"N",OR(R82="",S82="",T82=""),"")</f>
        <v/>
      </c>
      <c r="V82" s="161" t="str">
        <f>IFERROR(IF(VLOOKUP(A82,'BOY to MOY-Reading'!$P$2:$U$400,6,FALSE)="","",VLOOKUP(A82,'BOY to MOY-Reading'!$P$2:$U$400,6,FALSE)),"")</f>
        <v/>
      </c>
      <c r="W82" s="162" t="str">
        <f>IFERROR(IF(VLOOKUP(A82,'BOY to MOY-Reading'!$P$2:$AA$400,12,FALSE)="","",VLOOKUP(A82,'BOY to MOY-Reading'!$P$2:$AA$400,12,FALSE)),"")</f>
        <v/>
      </c>
      <c r="X82" s="161" t="str">
        <f>IFERROR(IF(VLOOKUP(A82,'BOY to EOY-Reading'!$P$2:$AA$400,12,FALSE)="","",VLOOKUP(A82,'BOY to EOY-Reading'!$P$2:$AA$400,12,FALSE)),"")</f>
        <v/>
      </c>
      <c r="Y82" s="163" t="str">
        <f>IFERROR(IF(VLOOKUP(A82,'BOY to MOY-Reading'!$P$2:$AI$400,20,FALSE)="","",VLOOKUP(A82,'BOY to MOY-Reading'!$P$2:$AI$400,20,FALSE)),"")</f>
        <v/>
      </c>
      <c r="Z82" s="161" t="str">
        <f>IFERROR(IF(VLOOKUP(A82, 'MOY to EOY-Reading'!$P$2:$AI$400,20,FALSE)="","",VLOOKUP(A82,'MOY to EOY-Reading'!$P$2:$AI$400,20,FALSE)),"")</f>
        <v/>
      </c>
      <c r="AA82" s="161" t="str">
        <f>IFERROR(IF(VLOOKUP(A82,'BOY to EOY-Reading'!$P$2:$AI$400,20,FALSE)="","",VLOOKUP(A82,'BOY to EOY-Reading'!$P$2:$AI$400,20,FALSE)),"")</f>
        <v/>
      </c>
      <c r="AB82" s="161" t="str">
        <f>IFERROR(IF(VLOOKUP(A82,'BOY to MOY-Reading'!$P$2:$AK$400,22,FALSE)="","",VLOOKUP(A82,'BOY to MOY-Reading'!$P$2:$AK$400,22,FALSE)),"")</f>
        <v/>
      </c>
      <c r="AC82" s="161" t="str">
        <f>IFERROR(IF(VLOOKUP(A82, 'MOY to EOY-Reading'!$P$2:$AK$400,22,FALSE)="","",VLOOKUP(A82,'MOY to EOY-Reading'!$P$2:$AK$400,22,FALSE)),"")</f>
        <v/>
      </c>
      <c r="AD82" s="161" t="str">
        <f>IFERROR(IF(VLOOKUP(A82,'BOY to EOY-Reading'!$P$2:$AK$400,22,FALSE)="","",VLOOKUP(A82,'BOY to EOY-Reading'!$P$2:$AK$400,22,FALSE)),"")</f>
        <v/>
      </c>
      <c r="AE82" s="161" t="str" cm="1">
        <f t="array" ref="AE82">_xlfn.IFS(AND(NOT(ISNUMBER(V82)),NOT(ISNUMBER(W82)),NOT(ISNUMBER(X82))),"",OR(AND(V82&lt;&gt;"",V82&gt;=40),AND(W82&lt;&gt;"",W82&gt;=40),AND(X82&lt;&gt;"",X82&gt;=40)),"Y",OR(V82&lt;40,W82&lt;40,X82&lt;40),"N")</f>
        <v/>
      </c>
      <c r="AF82" s="161" t="str" cm="1">
        <f t="array" ref="AF82">_xlfn.IFS(OR(Y82="Yes",Z82="Yes",AA82="Yes"),"Y",OR(Y82="No",Z82="No",AA82="No"),"N",AND(Y82="",Z82="",AA82=""),"")</f>
        <v/>
      </c>
      <c r="AG82" s="161" t="str" cm="1">
        <f t="array" ref="AG82">_xlfn.IFS(AND(NOT(ISNUMBER(AB82)),NOT(ISNUMBER(AC82)),NOT(ISNUMBER(AD82))),"",OR(AND(AB82&lt;&gt;"",AB82&gt;=40),AND(AC82&lt;&gt;"",AC82&gt;=40),AND(AD82&lt;&gt;"",AD82&gt;=40)),"Y",OR(AB82&lt;40,AC82&lt;40,AD82&lt;40),"N")</f>
        <v/>
      </c>
      <c r="AH82" s="162" t="str" cm="1">
        <f t="array" ref="AH82">_xlfn.IFS(OR(AE82="Y",AF82="Y",AG82="Y"),"Y",OR(AE82="N",AF82="N",AG82="N"),"N",OR(AE82="",AF82="",AG82=""),"")</f>
        <v/>
      </c>
    </row>
    <row r="83" spans="1:34" x14ac:dyDescent="0.25">
      <c r="A83" s="157"/>
      <c r="B83" s="158"/>
      <c r="C83" s="158"/>
      <c r="D83" s="158"/>
      <c r="E83" s="158"/>
      <c r="F83" s="158"/>
      <c r="G83" s="158"/>
      <c r="H83" s="158"/>
      <c r="I83" s="161" t="str">
        <f>IFERROR(IF(VLOOKUP(A83,'BOY to MOY-Math'!$P$2:$U$400,6,FALSE)="","",VLOOKUP(A83,'BOY to MOY-Math'!$P$2:$U$400,6,FALSE)),"")</f>
        <v/>
      </c>
      <c r="J83" s="162" t="str">
        <f>IFERROR(IF(VLOOKUP(A83,'BOY to MOY-Math'!$P$2:$AA$400,12,FALSE)="","",VLOOKUP(A83,'BOY to MOY-Math'!$P$2:$AA$400,12,FALSE)),"")</f>
        <v/>
      </c>
      <c r="K83" s="161" t="str">
        <f>IFERROR(IF(VLOOKUP(A83,'BOY to EOY-Math'!$P$2:$AA$400,12,FALSE)="","",VLOOKUP(A83,'BOY to EOY-Math'!$P$2:$AA$400,12,FALSE)),"")</f>
        <v/>
      </c>
      <c r="L83" s="163" t="str">
        <f>IFERROR(IF(VLOOKUP(A83,'BOY to MOY-Math'!$P$2:$AI$400,20,FALSE)="","",VLOOKUP(A83,'BOY to MOY-Math'!$P$2:$AI$400,20,FALSE)),"")</f>
        <v/>
      </c>
      <c r="M83" s="161" t="str">
        <f>IFERROR(IF(VLOOKUP(A83, 'MOY to EOY-Math'!$P$2:$AI$400,20,FALSE)="","",VLOOKUP(A83,'MOY to EOY-Math'!$P$2:$AI$400,20,FALSE)),"")</f>
        <v/>
      </c>
      <c r="N83" s="161" t="str">
        <f>IFERROR(IF(VLOOKUP(A83,'BOY to EOY-Math'!$P$2:$AI$400,20,FALSE)="","",VLOOKUP(A83,'BOY to EOY-Math'!$P$2:$AI$400,20,FALSE)),"")</f>
        <v/>
      </c>
      <c r="O83" s="161" t="str">
        <f>IFERROR(IF(VLOOKUP(A83,'BOY to MOY-Math'!$P$2:$AK$400,22,FALSE)="","",VLOOKUP(A83,'BOY to MOY-Math'!$P$2:$AK$400,22,FALSE)),"")</f>
        <v/>
      </c>
      <c r="P83" s="161" t="str">
        <f>IFERROR(IF(VLOOKUP(A83, 'MOY to EOY-Math'!$P$2:$AK$400,22,FALSE)="","",VLOOKUP(A83,'MOY to EOY-Math'!$P$2:$AK$400,22,FALSE)),"")</f>
        <v/>
      </c>
      <c r="Q83" s="161" t="str">
        <f>IFERROR(IF(VLOOKUP(A83,'BOY to EOY-Math'!$P$2:$AK$400,22,FALSE)="","",VLOOKUP(A83,'BOY to EOY-Math'!$P$2:$AK$400,22,FALSE)),"")</f>
        <v/>
      </c>
      <c r="R83" s="161" t="str" cm="1">
        <f t="array" ref="R83">_xlfn.IFS(AND(NOT(ISNUMBER(I83)),NOT(ISNUMBER(J83)),NOT(ISNUMBER(K83))),"",OR(AND(I83&lt;&gt;"",I83&gt;=40),AND(J83&lt;&gt;"",J83&gt;=40),AND(K83&lt;&gt;"",K83&gt;=40)),"Y",OR(I83&lt;40,J83&lt;40,K83&lt;40),"N")</f>
        <v/>
      </c>
      <c r="S83" s="161" t="str" cm="1">
        <f t="array" ref="S83">_xlfn.IFS(OR(L83="Yes",M83="Yes",N83="Yes"),"Y",OR(L83="No",M83="No",N83="No"),"N",AND(L83="",M83="",N83=""),"")</f>
        <v/>
      </c>
      <c r="T83" s="161" t="str" cm="1">
        <f t="array" ref="T83">_xlfn.IFS(AND(NOT(ISNUMBER(O83)),NOT(ISNUMBER(P83)),NOT(ISNUMBER(Q83))),"",OR(AND(O83&lt;&gt;"",O83&gt;=40),AND(P83&lt;&gt;"",P83&gt;=40),AND(Q83&lt;&gt;"",Q83&gt;=40)),"Y",OR(O83&lt;40,P83&lt;40,Q83&lt;40),"N")</f>
        <v/>
      </c>
      <c r="U83" s="162" t="str" cm="1">
        <f t="array" ref="U83">_xlfn.IFS(OR(R83="Y",S83="Y",T83="Y"),"Y",OR(R83="N",S83="N",T83="N"),"N",OR(R83="",S83="",T83=""),"")</f>
        <v/>
      </c>
      <c r="V83" s="161" t="str">
        <f>IFERROR(IF(VLOOKUP(A83,'BOY to MOY-Reading'!$P$2:$U$400,6,FALSE)="","",VLOOKUP(A83,'BOY to MOY-Reading'!$P$2:$U$400,6,FALSE)),"")</f>
        <v/>
      </c>
      <c r="W83" s="162" t="str">
        <f>IFERROR(IF(VLOOKUP(A83,'BOY to MOY-Reading'!$P$2:$AA$400,12,FALSE)="","",VLOOKUP(A83,'BOY to MOY-Reading'!$P$2:$AA$400,12,FALSE)),"")</f>
        <v/>
      </c>
      <c r="X83" s="161" t="str">
        <f>IFERROR(IF(VLOOKUP(A83,'BOY to EOY-Reading'!$P$2:$AA$400,12,FALSE)="","",VLOOKUP(A83,'BOY to EOY-Reading'!$P$2:$AA$400,12,FALSE)),"")</f>
        <v/>
      </c>
      <c r="Y83" s="163" t="str">
        <f>IFERROR(IF(VLOOKUP(A83,'BOY to MOY-Reading'!$P$2:$AI$400,20,FALSE)="","",VLOOKUP(A83,'BOY to MOY-Reading'!$P$2:$AI$400,20,FALSE)),"")</f>
        <v/>
      </c>
      <c r="Z83" s="161" t="str">
        <f>IFERROR(IF(VLOOKUP(A83, 'MOY to EOY-Reading'!$P$2:$AI$400,20,FALSE)="","",VLOOKUP(A83,'MOY to EOY-Reading'!$P$2:$AI$400,20,FALSE)),"")</f>
        <v/>
      </c>
      <c r="AA83" s="161" t="str">
        <f>IFERROR(IF(VLOOKUP(A83,'BOY to EOY-Reading'!$P$2:$AI$400,20,FALSE)="","",VLOOKUP(A83,'BOY to EOY-Reading'!$P$2:$AI$400,20,FALSE)),"")</f>
        <v/>
      </c>
      <c r="AB83" s="161" t="str">
        <f>IFERROR(IF(VLOOKUP(A83,'BOY to MOY-Reading'!$P$2:$AK$400,22,FALSE)="","",VLOOKUP(A83,'BOY to MOY-Reading'!$P$2:$AK$400,22,FALSE)),"")</f>
        <v/>
      </c>
      <c r="AC83" s="161" t="str">
        <f>IFERROR(IF(VLOOKUP(A83, 'MOY to EOY-Reading'!$P$2:$AK$400,22,FALSE)="","",VLOOKUP(A83,'MOY to EOY-Reading'!$P$2:$AK$400,22,FALSE)),"")</f>
        <v/>
      </c>
      <c r="AD83" s="161" t="str">
        <f>IFERROR(IF(VLOOKUP(A83,'BOY to EOY-Reading'!$P$2:$AK$400,22,FALSE)="","",VLOOKUP(A83,'BOY to EOY-Reading'!$P$2:$AK$400,22,FALSE)),"")</f>
        <v/>
      </c>
      <c r="AE83" s="161" t="str" cm="1">
        <f t="array" ref="AE83">_xlfn.IFS(AND(NOT(ISNUMBER(V83)),NOT(ISNUMBER(W83)),NOT(ISNUMBER(X83))),"",OR(AND(V83&lt;&gt;"",V83&gt;=40),AND(W83&lt;&gt;"",W83&gt;=40),AND(X83&lt;&gt;"",X83&gt;=40)),"Y",OR(V83&lt;40,W83&lt;40,X83&lt;40),"N")</f>
        <v/>
      </c>
      <c r="AF83" s="161" t="str" cm="1">
        <f t="array" ref="AF83">_xlfn.IFS(OR(Y83="Yes",Z83="Yes",AA83="Yes"),"Y",OR(Y83="No",Z83="No",AA83="No"),"N",AND(Y83="",Z83="",AA83=""),"")</f>
        <v/>
      </c>
      <c r="AG83" s="161" t="str" cm="1">
        <f t="array" ref="AG83">_xlfn.IFS(AND(NOT(ISNUMBER(AB83)),NOT(ISNUMBER(AC83)),NOT(ISNUMBER(AD83))),"",OR(AND(AB83&lt;&gt;"",AB83&gt;=40),AND(AC83&lt;&gt;"",AC83&gt;=40),AND(AD83&lt;&gt;"",AD83&gt;=40)),"Y",OR(AB83&lt;40,AC83&lt;40,AD83&lt;40),"N")</f>
        <v/>
      </c>
      <c r="AH83" s="162" t="str" cm="1">
        <f t="array" ref="AH83">_xlfn.IFS(OR(AE83="Y",AF83="Y",AG83="Y"),"Y",OR(AE83="N",AF83="N",AG83="N"),"N",OR(AE83="",AF83="",AG83=""),"")</f>
        <v/>
      </c>
    </row>
    <row r="84" spans="1:34" x14ac:dyDescent="0.25">
      <c r="A84" s="157"/>
      <c r="B84" s="158"/>
      <c r="C84" s="158"/>
      <c r="D84" s="158"/>
      <c r="E84" s="158"/>
      <c r="F84" s="158"/>
      <c r="G84" s="158"/>
      <c r="H84" s="158"/>
      <c r="I84" s="161" t="str">
        <f>IFERROR(IF(VLOOKUP(A84,'BOY to MOY-Math'!$P$2:$U$400,6,FALSE)="","",VLOOKUP(A84,'BOY to MOY-Math'!$P$2:$U$400,6,FALSE)),"")</f>
        <v/>
      </c>
      <c r="J84" s="162" t="str">
        <f>IFERROR(IF(VLOOKUP(A84,'BOY to MOY-Math'!$P$2:$AA$400,12,FALSE)="","",VLOOKUP(A84,'BOY to MOY-Math'!$P$2:$AA$400,12,FALSE)),"")</f>
        <v/>
      </c>
      <c r="K84" s="161" t="str">
        <f>IFERROR(IF(VLOOKUP(A84,'BOY to EOY-Math'!$P$2:$AA$400,12,FALSE)="","",VLOOKUP(A84,'BOY to EOY-Math'!$P$2:$AA$400,12,FALSE)),"")</f>
        <v/>
      </c>
      <c r="L84" s="163" t="str">
        <f>IFERROR(IF(VLOOKUP(A84,'BOY to MOY-Math'!$P$2:$AI$400,20,FALSE)="","",VLOOKUP(A84,'BOY to MOY-Math'!$P$2:$AI$400,20,FALSE)),"")</f>
        <v/>
      </c>
      <c r="M84" s="161" t="str">
        <f>IFERROR(IF(VLOOKUP(A84, 'MOY to EOY-Math'!$P$2:$AI$400,20,FALSE)="","",VLOOKUP(A84,'MOY to EOY-Math'!$P$2:$AI$400,20,FALSE)),"")</f>
        <v/>
      </c>
      <c r="N84" s="161" t="str">
        <f>IFERROR(IF(VLOOKUP(A84,'BOY to EOY-Math'!$P$2:$AI$400,20,FALSE)="","",VLOOKUP(A84,'BOY to EOY-Math'!$P$2:$AI$400,20,FALSE)),"")</f>
        <v/>
      </c>
      <c r="O84" s="161" t="str">
        <f>IFERROR(IF(VLOOKUP(A84,'BOY to MOY-Math'!$P$2:$AK$400,22,FALSE)="","",VLOOKUP(A84,'BOY to MOY-Math'!$P$2:$AK$400,22,FALSE)),"")</f>
        <v/>
      </c>
      <c r="P84" s="161" t="str">
        <f>IFERROR(IF(VLOOKUP(A84, 'MOY to EOY-Math'!$P$2:$AK$400,22,FALSE)="","",VLOOKUP(A84,'MOY to EOY-Math'!$P$2:$AK$400,22,FALSE)),"")</f>
        <v/>
      </c>
      <c r="Q84" s="161" t="str">
        <f>IFERROR(IF(VLOOKUP(A84,'BOY to EOY-Math'!$P$2:$AK$400,22,FALSE)="","",VLOOKUP(A84,'BOY to EOY-Math'!$P$2:$AK$400,22,FALSE)),"")</f>
        <v/>
      </c>
      <c r="R84" s="161" t="str" cm="1">
        <f t="array" ref="R84">_xlfn.IFS(AND(NOT(ISNUMBER(I84)),NOT(ISNUMBER(J84)),NOT(ISNUMBER(K84))),"",OR(AND(I84&lt;&gt;"",I84&gt;=40),AND(J84&lt;&gt;"",J84&gt;=40),AND(K84&lt;&gt;"",K84&gt;=40)),"Y",OR(I84&lt;40,J84&lt;40,K84&lt;40),"N")</f>
        <v/>
      </c>
      <c r="S84" s="161" t="str" cm="1">
        <f t="array" ref="S84">_xlfn.IFS(OR(L84="Yes",M84="Yes",N84="Yes"),"Y",OR(L84="No",M84="No",N84="No"),"N",AND(L84="",M84="",N84=""),"")</f>
        <v/>
      </c>
      <c r="T84" s="161" t="str" cm="1">
        <f t="array" ref="T84">_xlfn.IFS(AND(NOT(ISNUMBER(O84)),NOT(ISNUMBER(P84)),NOT(ISNUMBER(Q84))),"",OR(AND(O84&lt;&gt;"",O84&gt;=40),AND(P84&lt;&gt;"",P84&gt;=40),AND(Q84&lt;&gt;"",Q84&gt;=40)),"Y",OR(O84&lt;40,P84&lt;40,Q84&lt;40),"N")</f>
        <v/>
      </c>
      <c r="U84" s="162" t="str" cm="1">
        <f t="array" ref="U84">_xlfn.IFS(OR(R84="Y",S84="Y",T84="Y"),"Y",OR(R84="N",S84="N",T84="N"),"N",OR(R84="",S84="",T84=""),"")</f>
        <v/>
      </c>
      <c r="V84" s="161" t="str">
        <f>IFERROR(IF(VLOOKUP(A84,'BOY to MOY-Reading'!$P$2:$U$400,6,FALSE)="","",VLOOKUP(A84,'BOY to MOY-Reading'!$P$2:$U$400,6,FALSE)),"")</f>
        <v/>
      </c>
      <c r="W84" s="162" t="str">
        <f>IFERROR(IF(VLOOKUP(A84,'BOY to MOY-Reading'!$P$2:$AA$400,12,FALSE)="","",VLOOKUP(A84,'BOY to MOY-Reading'!$P$2:$AA$400,12,FALSE)),"")</f>
        <v/>
      </c>
      <c r="X84" s="161" t="str">
        <f>IFERROR(IF(VLOOKUP(A84,'BOY to EOY-Reading'!$P$2:$AA$400,12,FALSE)="","",VLOOKUP(A84,'BOY to EOY-Reading'!$P$2:$AA$400,12,FALSE)),"")</f>
        <v/>
      </c>
      <c r="Y84" s="163" t="str">
        <f>IFERROR(IF(VLOOKUP(A84,'BOY to MOY-Reading'!$P$2:$AI$400,20,FALSE)="","",VLOOKUP(A84,'BOY to MOY-Reading'!$P$2:$AI$400,20,FALSE)),"")</f>
        <v/>
      </c>
      <c r="Z84" s="161" t="str">
        <f>IFERROR(IF(VLOOKUP(A84, 'MOY to EOY-Reading'!$P$2:$AI$400,20,FALSE)="","",VLOOKUP(A84,'MOY to EOY-Reading'!$P$2:$AI$400,20,FALSE)),"")</f>
        <v/>
      </c>
      <c r="AA84" s="161" t="str">
        <f>IFERROR(IF(VLOOKUP(A84,'BOY to EOY-Reading'!$P$2:$AI$400,20,FALSE)="","",VLOOKUP(A84,'BOY to EOY-Reading'!$P$2:$AI$400,20,FALSE)),"")</f>
        <v/>
      </c>
      <c r="AB84" s="161" t="str">
        <f>IFERROR(IF(VLOOKUP(A84,'BOY to MOY-Reading'!$P$2:$AK$400,22,FALSE)="","",VLOOKUP(A84,'BOY to MOY-Reading'!$P$2:$AK$400,22,FALSE)),"")</f>
        <v/>
      </c>
      <c r="AC84" s="161" t="str">
        <f>IFERROR(IF(VLOOKUP(A84, 'MOY to EOY-Reading'!$P$2:$AK$400,22,FALSE)="","",VLOOKUP(A84,'MOY to EOY-Reading'!$P$2:$AK$400,22,FALSE)),"")</f>
        <v/>
      </c>
      <c r="AD84" s="161" t="str">
        <f>IFERROR(IF(VLOOKUP(A84,'BOY to EOY-Reading'!$P$2:$AK$400,22,FALSE)="","",VLOOKUP(A84,'BOY to EOY-Reading'!$P$2:$AK$400,22,FALSE)),"")</f>
        <v/>
      </c>
      <c r="AE84" s="161" t="str" cm="1">
        <f t="array" ref="AE84">_xlfn.IFS(AND(NOT(ISNUMBER(V84)),NOT(ISNUMBER(W84)),NOT(ISNUMBER(X84))),"",OR(AND(V84&lt;&gt;"",V84&gt;=40),AND(W84&lt;&gt;"",W84&gt;=40),AND(X84&lt;&gt;"",X84&gt;=40)),"Y",OR(V84&lt;40,W84&lt;40,X84&lt;40),"N")</f>
        <v/>
      </c>
      <c r="AF84" s="161" t="str" cm="1">
        <f t="array" ref="AF84">_xlfn.IFS(OR(Y84="Yes",Z84="Yes",AA84="Yes"),"Y",OR(Y84="No",Z84="No",AA84="No"),"N",AND(Y84="",Z84="",AA84=""),"")</f>
        <v/>
      </c>
      <c r="AG84" s="161" t="str" cm="1">
        <f t="array" ref="AG84">_xlfn.IFS(AND(NOT(ISNUMBER(AB84)),NOT(ISNUMBER(AC84)),NOT(ISNUMBER(AD84))),"",OR(AND(AB84&lt;&gt;"",AB84&gt;=40),AND(AC84&lt;&gt;"",AC84&gt;=40),AND(AD84&lt;&gt;"",AD84&gt;=40)),"Y",OR(AB84&lt;40,AC84&lt;40,AD84&lt;40),"N")</f>
        <v/>
      </c>
      <c r="AH84" s="162" t="str" cm="1">
        <f t="array" ref="AH84">_xlfn.IFS(OR(AE84="Y",AF84="Y",AG84="Y"),"Y",OR(AE84="N",AF84="N",AG84="N"),"N",OR(AE84="",AF84="",AG84=""),"")</f>
        <v/>
      </c>
    </row>
    <row r="85" spans="1:34" x14ac:dyDescent="0.25">
      <c r="A85" s="157"/>
      <c r="B85" s="158"/>
      <c r="C85" s="158"/>
      <c r="D85" s="158"/>
      <c r="E85" s="158"/>
      <c r="F85" s="158"/>
      <c r="G85" s="158"/>
      <c r="H85" s="158"/>
      <c r="I85" s="161" t="str">
        <f>IFERROR(IF(VLOOKUP(A85,'BOY to MOY-Math'!$P$2:$U$400,6,FALSE)="","",VLOOKUP(A85,'BOY to MOY-Math'!$P$2:$U$400,6,FALSE)),"")</f>
        <v/>
      </c>
      <c r="J85" s="162" t="str">
        <f>IFERROR(IF(VLOOKUP(A85,'BOY to MOY-Math'!$P$2:$AA$400,12,FALSE)="","",VLOOKUP(A85,'BOY to MOY-Math'!$P$2:$AA$400,12,FALSE)),"")</f>
        <v/>
      </c>
      <c r="K85" s="161" t="str">
        <f>IFERROR(IF(VLOOKUP(A85,'BOY to EOY-Math'!$P$2:$AA$400,12,FALSE)="","",VLOOKUP(A85,'BOY to EOY-Math'!$P$2:$AA$400,12,FALSE)),"")</f>
        <v/>
      </c>
      <c r="L85" s="163" t="str">
        <f>IFERROR(IF(VLOOKUP(A85,'BOY to MOY-Math'!$P$2:$AI$400,20,FALSE)="","",VLOOKUP(A85,'BOY to MOY-Math'!$P$2:$AI$400,20,FALSE)),"")</f>
        <v/>
      </c>
      <c r="M85" s="161" t="str">
        <f>IFERROR(IF(VLOOKUP(A85, 'MOY to EOY-Math'!$P$2:$AI$400,20,FALSE)="","",VLOOKUP(A85,'MOY to EOY-Math'!$P$2:$AI$400,20,FALSE)),"")</f>
        <v/>
      </c>
      <c r="N85" s="161" t="str">
        <f>IFERROR(IF(VLOOKUP(A85,'BOY to EOY-Math'!$P$2:$AI$400,20,FALSE)="","",VLOOKUP(A85,'BOY to EOY-Math'!$P$2:$AI$400,20,FALSE)),"")</f>
        <v/>
      </c>
      <c r="O85" s="161" t="str">
        <f>IFERROR(IF(VLOOKUP(A85,'BOY to MOY-Math'!$P$2:$AK$400,22,FALSE)="","",VLOOKUP(A85,'BOY to MOY-Math'!$P$2:$AK$400,22,FALSE)),"")</f>
        <v/>
      </c>
      <c r="P85" s="161" t="str">
        <f>IFERROR(IF(VLOOKUP(A85, 'MOY to EOY-Math'!$P$2:$AK$400,22,FALSE)="","",VLOOKUP(A85,'MOY to EOY-Math'!$P$2:$AK$400,22,FALSE)),"")</f>
        <v/>
      </c>
      <c r="Q85" s="161" t="str">
        <f>IFERROR(IF(VLOOKUP(A85,'BOY to EOY-Math'!$P$2:$AK$400,22,FALSE)="","",VLOOKUP(A85,'BOY to EOY-Math'!$P$2:$AK$400,22,FALSE)),"")</f>
        <v/>
      </c>
      <c r="R85" s="161" t="str" cm="1">
        <f t="array" ref="R85">_xlfn.IFS(AND(NOT(ISNUMBER(I85)),NOT(ISNUMBER(J85)),NOT(ISNUMBER(K85))),"",OR(AND(I85&lt;&gt;"",I85&gt;=40),AND(J85&lt;&gt;"",J85&gt;=40),AND(K85&lt;&gt;"",K85&gt;=40)),"Y",OR(I85&lt;40,J85&lt;40,K85&lt;40),"N")</f>
        <v/>
      </c>
      <c r="S85" s="161" t="str" cm="1">
        <f t="array" ref="S85">_xlfn.IFS(OR(L85="Yes",M85="Yes",N85="Yes"),"Y",OR(L85="No",M85="No",N85="No"),"N",AND(L85="",M85="",N85=""),"")</f>
        <v/>
      </c>
      <c r="T85" s="161" t="str" cm="1">
        <f t="array" ref="T85">_xlfn.IFS(AND(NOT(ISNUMBER(O85)),NOT(ISNUMBER(P85)),NOT(ISNUMBER(Q85))),"",OR(AND(O85&lt;&gt;"",O85&gt;=40),AND(P85&lt;&gt;"",P85&gt;=40),AND(Q85&lt;&gt;"",Q85&gt;=40)),"Y",OR(O85&lt;40,P85&lt;40,Q85&lt;40),"N")</f>
        <v/>
      </c>
      <c r="U85" s="162" t="str" cm="1">
        <f t="array" ref="U85">_xlfn.IFS(OR(R85="Y",S85="Y",T85="Y"),"Y",OR(R85="N",S85="N",T85="N"),"N",OR(R85="",S85="",T85=""),"")</f>
        <v/>
      </c>
      <c r="V85" s="161" t="str">
        <f>IFERROR(IF(VLOOKUP(A85,'BOY to MOY-Reading'!$P$2:$U$400,6,FALSE)="","",VLOOKUP(A85,'BOY to MOY-Reading'!$P$2:$U$400,6,FALSE)),"")</f>
        <v/>
      </c>
      <c r="W85" s="162" t="str">
        <f>IFERROR(IF(VLOOKUP(A85,'BOY to MOY-Reading'!$P$2:$AA$400,12,FALSE)="","",VLOOKUP(A85,'BOY to MOY-Reading'!$P$2:$AA$400,12,FALSE)),"")</f>
        <v/>
      </c>
      <c r="X85" s="161" t="str">
        <f>IFERROR(IF(VLOOKUP(A85,'BOY to EOY-Reading'!$P$2:$AA$400,12,FALSE)="","",VLOOKUP(A85,'BOY to EOY-Reading'!$P$2:$AA$400,12,FALSE)),"")</f>
        <v/>
      </c>
      <c r="Y85" s="163" t="str">
        <f>IFERROR(IF(VLOOKUP(A85,'BOY to MOY-Reading'!$P$2:$AI$400,20,FALSE)="","",VLOOKUP(A85,'BOY to MOY-Reading'!$P$2:$AI$400,20,FALSE)),"")</f>
        <v/>
      </c>
      <c r="Z85" s="161" t="str">
        <f>IFERROR(IF(VLOOKUP(A85, 'MOY to EOY-Reading'!$P$2:$AI$400,20,FALSE)="","",VLOOKUP(A85,'MOY to EOY-Reading'!$P$2:$AI$400,20,FALSE)),"")</f>
        <v/>
      </c>
      <c r="AA85" s="161" t="str">
        <f>IFERROR(IF(VLOOKUP(A85,'BOY to EOY-Reading'!$P$2:$AI$400,20,FALSE)="","",VLOOKUP(A85,'BOY to EOY-Reading'!$P$2:$AI$400,20,FALSE)),"")</f>
        <v/>
      </c>
      <c r="AB85" s="161" t="str">
        <f>IFERROR(IF(VLOOKUP(A85,'BOY to MOY-Reading'!$P$2:$AK$400,22,FALSE)="","",VLOOKUP(A85,'BOY to MOY-Reading'!$P$2:$AK$400,22,FALSE)),"")</f>
        <v/>
      </c>
      <c r="AC85" s="161" t="str">
        <f>IFERROR(IF(VLOOKUP(A85, 'MOY to EOY-Reading'!$P$2:$AK$400,22,FALSE)="","",VLOOKUP(A85,'MOY to EOY-Reading'!$P$2:$AK$400,22,FALSE)),"")</f>
        <v/>
      </c>
      <c r="AD85" s="161" t="str">
        <f>IFERROR(IF(VLOOKUP(A85,'BOY to EOY-Reading'!$P$2:$AK$400,22,FALSE)="","",VLOOKUP(A85,'BOY to EOY-Reading'!$P$2:$AK$400,22,FALSE)),"")</f>
        <v/>
      </c>
      <c r="AE85" s="161" t="str" cm="1">
        <f t="array" ref="AE85">_xlfn.IFS(AND(NOT(ISNUMBER(V85)),NOT(ISNUMBER(W85)),NOT(ISNUMBER(X85))),"",OR(AND(V85&lt;&gt;"",V85&gt;=40),AND(W85&lt;&gt;"",W85&gt;=40),AND(X85&lt;&gt;"",X85&gt;=40)),"Y",OR(V85&lt;40,W85&lt;40,X85&lt;40),"N")</f>
        <v/>
      </c>
      <c r="AF85" s="161" t="str" cm="1">
        <f t="array" ref="AF85">_xlfn.IFS(OR(Y85="Yes",Z85="Yes",AA85="Yes"),"Y",OR(Y85="No",Z85="No",AA85="No"),"N",AND(Y85="",Z85="",AA85=""),"")</f>
        <v/>
      </c>
      <c r="AG85" s="161" t="str" cm="1">
        <f t="array" ref="AG85">_xlfn.IFS(AND(NOT(ISNUMBER(AB85)),NOT(ISNUMBER(AC85)),NOT(ISNUMBER(AD85))),"",OR(AND(AB85&lt;&gt;"",AB85&gt;=40),AND(AC85&lt;&gt;"",AC85&gt;=40),AND(AD85&lt;&gt;"",AD85&gt;=40)),"Y",OR(AB85&lt;40,AC85&lt;40,AD85&lt;40),"N")</f>
        <v/>
      </c>
      <c r="AH85" s="162" t="str" cm="1">
        <f t="array" ref="AH85">_xlfn.IFS(OR(AE85="Y",AF85="Y",AG85="Y"),"Y",OR(AE85="N",AF85="N",AG85="N"),"N",OR(AE85="",AF85="",AG85=""),"")</f>
        <v/>
      </c>
    </row>
    <row r="86" spans="1:34" x14ac:dyDescent="0.25">
      <c r="A86" s="157"/>
      <c r="B86" s="158"/>
      <c r="C86" s="158"/>
      <c r="D86" s="158"/>
      <c r="E86" s="158"/>
      <c r="F86" s="158"/>
      <c r="G86" s="158"/>
      <c r="H86" s="158"/>
      <c r="I86" s="161" t="str">
        <f>IFERROR(IF(VLOOKUP(A86,'BOY to MOY-Math'!$P$2:$U$400,6,FALSE)="","",VLOOKUP(A86,'BOY to MOY-Math'!$P$2:$U$400,6,FALSE)),"")</f>
        <v/>
      </c>
      <c r="J86" s="162" t="str">
        <f>IFERROR(IF(VLOOKUP(A86,'BOY to MOY-Math'!$P$2:$AA$400,12,FALSE)="","",VLOOKUP(A86,'BOY to MOY-Math'!$P$2:$AA$400,12,FALSE)),"")</f>
        <v/>
      </c>
      <c r="K86" s="161" t="str">
        <f>IFERROR(IF(VLOOKUP(A86,'BOY to EOY-Math'!$P$2:$AA$400,12,FALSE)="","",VLOOKUP(A86,'BOY to EOY-Math'!$P$2:$AA$400,12,FALSE)),"")</f>
        <v/>
      </c>
      <c r="L86" s="163" t="str">
        <f>IFERROR(IF(VLOOKUP(A86,'BOY to MOY-Math'!$P$2:$AI$400,20,FALSE)="","",VLOOKUP(A86,'BOY to MOY-Math'!$P$2:$AI$400,20,FALSE)),"")</f>
        <v/>
      </c>
      <c r="M86" s="161" t="str">
        <f>IFERROR(IF(VLOOKUP(A86, 'MOY to EOY-Math'!$P$2:$AI$400,20,FALSE)="","",VLOOKUP(A86,'MOY to EOY-Math'!$P$2:$AI$400,20,FALSE)),"")</f>
        <v/>
      </c>
      <c r="N86" s="161" t="str">
        <f>IFERROR(IF(VLOOKUP(A86,'BOY to EOY-Math'!$P$2:$AI$400,20,FALSE)="","",VLOOKUP(A86,'BOY to EOY-Math'!$P$2:$AI$400,20,FALSE)),"")</f>
        <v/>
      </c>
      <c r="O86" s="161" t="str">
        <f>IFERROR(IF(VLOOKUP(A86,'BOY to MOY-Math'!$P$2:$AK$400,22,FALSE)="","",VLOOKUP(A86,'BOY to MOY-Math'!$P$2:$AK$400,22,FALSE)),"")</f>
        <v/>
      </c>
      <c r="P86" s="161" t="str">
        <f>IFERROR(IF(VLOOKUP(A86, 'MOY to EOY-Math'!$P$2:$AK$400,22,FALSE)="","",VLOOKUP(A86,'MOY to EOY-Math'!$P$2:$AK$400,22,FALSE)),"")</f>
        <v/>
      </c>
      <c r="Q86" s="161" t="str">
        <f>IFERROR(IF(VLOOKUP(A86,'BOY to EOY-Math'!$P$2:$AK$400,22,FALSE)="","",VLOOKUP(A86,'BOY to EOY-Math'!$P$2:$AK$400,22,FALSE)),"")</f>
        <v/>
      </c>
      <c r="R86" s="161" t="str" cm="1">
        <f t="array" ref="R86">_xlfn.IFS(AND(NOT(ISNUMBER(I86)),NOT(ISNUMBER(J86)),NOT(ISNUMBER(K86))),"",OR(AND(I86&lt;&gt;"",I86&gt;=40),AND(J86&lt;&gt;"",J86&gt;=40),AND(K86&lt;&gt;"",K86&gt;=40)),"Y",OR(I86&lt;40,J86&lt;40,K86&lt;40),"N")</f>
        <v/>
      </c>
      <c r="S86" s="161" t="str" cm="1">
        <f t="array" ref="S86">_xlfn.IFS(OR(L86="Yes",M86="Yes",N86="Yes"),"Y",OR(L86="No",M86="No",N86="No"),"N",AND(L86="",M86="",N86=""),"")</f>
        <v/>
      </c>
      <c r="T86" s="161" t="str" cm="1">
        <f t="array" ref="T86">_xlfn.IFS(AND(NOT(ISNUMBER(O86)),NOT(ISNUMBER(P86)),NOT(ISNUMBER(Q86))),"",OR(AND(O86&lt;&gt;"",O86&gt;=40),AND(P86&lt;&gt;"",P86&gt;=40),AND(Q86&lt;&gt;"",Q86&gt;=40)),"Y",OR(O86&lt;40,P86&lt;40,Q86&lt;40),"N")</f>
        <v/>
      </c>
      <c r="U86" s="162" t="str" cm="1">
        <f t="array" ref="U86">_xlfn.IFS(OR(R86="Y",S86="Y",T86="Y"),"Y",OR(R86="N",S86="N",T86="N"),"N",OR(R86="",S86="",T86=""),"")</f>
        <v/>
      </c>
      <c r="V86" s="161" t="str">
        <f>IFERROR(IF(VLOOKUP(A86,'BOY to MOY-Reading'!$P$2:$U$400,6,FALSE)="","",VLOOKUP(A86,'BOY to MOY-Reading'!$P$2:$U$400,6,FALSE)),"")</f>
        <v/>
      </c>
      <c r="W86" s="162" t="str">
        <f>IFERROR(IF(VLOOKUP(A86,'BOY to MOY-Reading'!$P$2:$AA$400,12,FALSE)="","",VLOOKUP(A86,'BOY to MOY-Reading'!$P$2:$AA$400,12,FALSE)),"")</f>
        <v/>
      </c>
      <c r="X86" s="161" t="str">
        <f>IFERROR(IF(VLOOKUP(A86,'BOY to EOY-Reading'!$P$2:$AA$400,12,FALSE)="","",VLOOKUP(A86,'BOY to EOY-Reading'!$P$2:$AA$400,12,FALSE)),"")</f>
        <v/>
      </c>
      <c r="Y86" s="163" t="str">
        <f>IFERROR(IF(VLOOKUP(A86,'BOY to MOY-Reading'!$P$2:$AI$400,20,FALSE)="","",VLOOKUP(A86,'BOY to MOY-Reading'!$P$2:$AI$400,20,FALSE)),"")</f>
        <v/>
      </c>
      <c r="Z86" s="161" t="str">
        <f>IFERROR(IF(VLOOKUP(A86, 'MOY to EOY-Reading'!$P$2:$AI$400,20,FALSE)="","",VLOOKUP(A86,'MOY to EOY-Reading'!$P$2:$AI$400,20,FALSE)),"")</f>
        <v/>
      </c>
      <c r="AA86" s="161" t="str">
        <f>IFERROR(IF(VLOOKUP(A86,'BOY to EOY-Reading'!$P$2:$AI$400,20,FALSE)="","",VLOOKUP(A86,'BOY to EOY-Reading'!$P$2:$AI$400,20,FALSE)),"")</f>
        <v/>
      </c>
      <c r="AB86" s="161" t="str">
        <f>IFERROR(IF(VLOOKUP(A86,'BOY to MOY-Reading'!$P$2:$AK$400,22,FALSE)="","",VLOOKUP(A86,'BOY to MOY-Reading'!$P$2:$AK$400,22,FALSE)),"")</f>
        <v/>
      </c>
      <c r="AC86" s="161" t="str">
        <f>IFERROR(IF(VLOOKUP(A86, 'MOY to EOY-Reading'!$P$2:$AK$400,22,FALSE)="","",VLOOKUP(A86,'MOY to EOY-Reading'!$P$2:$AK$400,22,FALSE)),"")</f>
        <v/>
      </c>
      <c r="AD86" s="161" t="str">
        <f>IFERROR(IF(VLOOKUP(A86,'BOY to EOY-Reading'!$P$2:$AK$400,22,FALSE)="","",VLOOKUP(A86,'BOY to EOY-Reading'!$P$2:$AK$400,22,FALSE)),"")</f>
        <v/>
      </c>
      <c r="AE86" s="161" t="str" cm="1">
        <f t="array" ref="AE86">_xlfn.IFS(AND(NOT(ISNUMBER(V86)),NOT(ISNUMBER(W86)),NOT(ISNUMBER(X86))),"",OR(AND(V86&lt;&gt;"",V86&gt;=40),AND(W86&lt;&gt;"",W86&gt;=40),AND(X86&lt;&gt;"",X86&gt;=40)),"Y",OR(V86&lt;40,W86&lt;40,X86&lt;40),"N")</f>
        <v/>
      </c>
      <c r="AF86" s="161" t="str" cm="1">
        <f t="array" ref="AF86">_xlfn.IFS(OR(Y86="Yes",Z86="Yes",AA86="Yes"),"Y",OR(Y86="No",Z86="No",AA86="No"),"N",AND(Y86="",Z86="",AA86=""),"")</f>
        <v/>
      </c>
      <c r="AG86" s="161" t="str" cm="1">
        <f t="array" ref="AG86">_xlfn.IFS(AND(NOT(ISNUMBER(AB86)),NOT(ISNUMBER(AC86)),NOT(ISNUMBER(AD86))),"",OR(AND(AB86&lt;&gt;"",AB86&gt;=40),AND(AC86&lt;&gt;"",AC86&gt;=40),AND(AD86&lt;&gt;"",AD86&gt;=40)),"Y",OR(AB86&lt;40,AC86&lt;40,AD86&lt;40),"N")</f>
        <v/>
      </c>
      <c r="AH86" s="162" t="str" cm="1">
        <f t="array" ref="AH86">_xlfn.IFS(OR(AE86="Y",AF86="Y",AG86="Y"),"Y",OR(AE86="N",AF86="N",AG86="N"),"N",OR(AE86="",AF86="",AG86=""),"")</f>
        <v/>
      </c>
    </row>
    <row r="87" spans="1:34" x14ac:dyDescent="0.25">
      <c r="A87" s="157"/>
      <c r="B87" s="158"/>
      <c r="C87" s="158"/>
      <c r="D87" s="158"/>
      <c r="E87" s="158"/>
      <c r="F87" s="158"/>
      <c r="G87" s="158"/>
      <c r="H87" s="158"/>
      <c r="I87" s="161" t="str">
        <f>IFERROR(IF(VLOOKUP(A87,'BOY to MOY-Math'!$P$2:$U$400,6,FALSE)="","",VLOOKUP(A87,'BOY to MOY-Math'!$P$2:$U$400,6,FALSE)),"")</f>
        <v/>
      </c>
      <c r="J87" s="162" t="str">
        <f>IFERROR(IF(VLOOKUP(A87,'BOY to MOY-Math'!$P$2:$AA$400,12,FALSE)="","",VLOOKUP(A87,'BOY to MOY-Math'!$P$2:$AA$400,12,FALSE)),"")</f>
        <v/>
      </c>
      <c r="K87" s="161" t="str">
        <f>IFERROR(IF(VLOOKUP(A87,'BOY to EOY-Math'!$P$2:$AA$400,12,FALSE)="","",VLOOKUP(A87,'BOY to EOY-Math'!$P$2:$AA$400,12,FALSE)),"")</f>
        <v/>
      </c>
      <c r="L87" s="163" t="str">
        <f>IFERROR(IF(VLOOKUP(A87,'BOY to MOY-Math'!$P$2:$AI$400,20,FALSE)="","",VLOOKUP(A87,'BOY to MOY-Math'!$P$2:$AI$400,20,FALSE)),"")</f>
        <v/>
      </c>
      <c r="M87" s="161" t="str">
        <f>IFERROR(IF(VLOOKUP(A87, 'MOY to EOY-Math'!$P$2:$AI$400,20,FALSE)="","",VLOOKUP(A87,'MOY to EOY-Math'!$P$2:$AI$400,20,FALSE)),"")</f>
        <v/>
      </c>
      <c r="N87" s="161" t="str">
        <f>IFERROR(IF(VLOOKUP(A87,'BOY to EOY-Math'!$P$2:$AI$400,20,FALSE)="","",VLOOKUP(A87,'BOY to EOY-Math'!$P$2:$AI$400,20,FALSE)),"")</f>
        <v/>
      </c>
      <c r="O87" s="161" t="str">
        <f>IFERROR(IF(VLOOKUP(A87,'BOY to MOY-Math'!$P$2:$AK$400,22,FALSE)="","",VLOOKUP(A87,'BOY to MOY-Math'!$P$2:$AK$400,22,FALSE)),"")</f>
        <v/>
      </c>
      <c r="P87" s="161" t="str">
        <f>IFERROR(IF(VLOOKUP(A87, 'MOY to EOY-Math'!$P$2:$AK$400,22,FALSE)="","",VLOOKUP(A87,'MOY to EOY-Math'!$P$2:$AK$400,22,FALSE)),"")</f>
        <v/>
      </c>
      <c r="Q87" s="161" t="str">
        <f>IFERROR(IF(VLOOKUP(A87,'BOY to EOY-Math'!$P$2:$AK$400,22,FALSE)="","",VLOOKUP(A87,'BOY to EOY-Math'!$P$2:$AK$400,22,FALSE)),"")</f>
        <v/>
      </c>
      <c r="R87" s="161" t="str" cm="1">
        <f t="array" ref="R87">_xlfn.IFS(AND(NOT(ISNUMBER(I87)),NOT(ISNUMBER(J87)),NOT(ISNUMBER(K87))),"",OR(AND(I87&lt;&gt;"",I87&gt;=40),AND(J87&lt;&gt;"",J87&gt;=40),AND(K87&lt;&gt;"",K87&gt;=40)),"Y",OR(I87&lt;40,J87&lt;40,K87&lt;40),"N")</f>
        <v/>
      </c>
      <c r="S87" s="161" t="str" cm="1">
        <f t="array" ref="S87">_xlfn.IFS(OR(L87="Yes",M87="Yes",N87="Yes"),"Y",OR(L87="No",M87="No",N87="No"),"N",AND(L87="",M87="",N87=""),"")</f>
        <v/>
      </c>
      <c r="T87" s="161" t="str" cm="1">
        <f t="array" ref="T87">_xlfn.IFS(AND(NOT(ISNUMBER(O87)),NOT(ISNUMBER(P87)),NOT(ISNUMBER(Q87))),"",OR(AND(O87&lt;&gt;"",O87&gt;=40),AND(P87&lt;&gt;"",P87&gt;=40),AND(Q87&lt;&gt;"",Q87&gt;=40)),"Y",OR(O87&lt;40,P87&lt;40,Q87&lt;40),"N")</f>
        <v/>
      </c>
      <c r="U87" s="162" t="str" cm="1">
        <f t="array" ref="U87">_xlfn.IFS(OR(R87="Y",S87="Y",T87="Y"),"Y",OR(R87="N",S87="N",T87="N"),"N",OR(R87="",S87="",T87=""),"")</f>
        <v/>
      </c>
      <c r="V87" s="161" t="str">
        <f>IFERROR(IF(VLOOKUP(A87,'BOY to MOY-Reading'!$P$2:$U$400,6,FALSE)="","",VLOOKUP(A87,'BOY to MOY-Reading'!$P$2:$U$400,6,FALSE)),"")</f>
        <v/>
      </c>
      <c r="W87" s="162" t="str">
        <f>IFERROR(IF(VLOOKUP(A87,'BOY to MOY-Reading'!$P$2:$AA$400,12,FALSE)="","",VLOOKUP(A87,'BOY to MOY-Reading'!$P$2:$AA$400,12,FALSE)),"")</f>
        <v/>
      </c>
      <c r="X87" s="161" t="str">
        <f>IFERROR(IF(VLOOKUP(A87,'BOY to EOY-Reading'!$P$2:$AA$400,12,FALSE)="","",VLOOKUP(A87,'BOY to EOY-Reading'!$P$2:$AA$400,12,FALSE)),"")</f>
        <v/>
      </c>
      <c r="Y87" s="163" t="str">
        <f>IFERROR(IF(VLOOKUP(A87,'BOY to MOY-Reading'!$P$2:$AI$400,20,FALSE)="","",VLOOKUP(A87,'BOY to MOY-Reading'!$P$2:$AI$400,20,FALSE)),"")</f>
        <v/>
      </c>
      <c r="Z87" s="161" t="str">
        <f>IFERROR(IF(VLOOKUP(A87, 'MOY to EOY-Reading'!$P$2:$AI$400,20,FALSE)="","",VLOOKUP(A87,'MOY to EOY-Reading'!$P$2:$AI$400,20,FALSE)),"")</f>
        <v/>
      </c>
      <c r="AA87" s="161" t="str">
        <f>IFERROR(IF(VLOOKUP(A87,'BOY to EOY-Reading'!$P$2:$AI$400,20,FALSE)="","",VLOOKUP(A87,'BOY to EOY-Reading'!$P$2:$AI$400,20,FALSE)),"")</f>
        <v/>
      </c>
      <c r="AB87" s="161" t="str">
        <f>IFERROR(IF(VLOOKUP(A87,'BOY to MOY-Reading'!$P$2:$AK$400,22,FALSE)="","",VLOOKUP(A87,'BOY to MOY-Reading'!$P$2:$AK$400,22,FALSE)),"")</f>
        <v/>
      </c>
      <c r="AC87" s="161" t="str">
        <f>IFERROR(IF(VLOOKUP(A87, 'MOY to EOY-Reading'!$P$2:$AK$400,22,FALSE)="","",VLOOKUP(A87,'MOY to EOY-Reading'!$P$2:$AK$400,22,FALSE)),"")</f>
        <v/>
      </c>
      <c r="AD87" s="161" t="str">
        <f>IFERROR(IF(VLOOKUP(A87,'BOY to EOY-Reading'!$P$2:$AK$400,22,FALSE)="","",VLOOKUP(A87,'BOY to EOY-Reading'!$P$2:$AK$400,22,FALSE)),"")</f>
        <v/>
      </c>
      <c r="AE87" s="161" t="str" cm="1">
        <f t="array" ref="AE87">_xlfn.IFS(AND(NOT(ISNUMBER(V87)),NOT(ISNUMBER(W87)),NOT(ISNUMBER(X87))),"",OR(AND(V87&lt;&gt;"",V87&gt;=40),AND(W87&lt;&gt;"",W87&gt;=40),AND(X87&lt;&gt;"",X87&gt;=40)),"Y",OR(V87&lt;40,W87&lt;40,X87&lt;40),"N")</f>
        <v/>
      </c>
      <c r="AF87" s="161" t="str" cm="1">
        <f t="array" ref="AF87">_xlfn.IFS(OR(Y87="Yes",Z87="Yes",AA87="Yes"),"Y",OR(Y87="No",Z87="No",AA87="No"),"N",AND(Y87="",Z87="",AA87=""),"")</f>
        <v/>
      </c>
      <c r="AG87" s="161" t="str" cm="1">
        <f t="array" ref="AG87">_xlfn.IFS(AND(NOT(ISNUMBER(AB87)),NOT(ISNUMBER(AC87)),NOT(ISNUMBER(AD87))),"",OR(AND(AB87&lt;&gt;"",AB87&gt;=40),AND(AC87&lt;&gt;"",AC87&gt;=40),AND(AD87&lt;&gt;"",AD87&gt;=40)),"Y",OR(AB87&lt;40,AC87&lt;40,AD87&lt;40),"N")</f>
        <v/>
      </c>
      <c r="AH87" s="162" t="str" cm="1">
        <f t="array" ref="AH87">_xlfn.IFS(OR(AE87="Y",AF87="Y",AG87="Y"),"Y",OR(AE87="N",AF87="N",AG87="N"),"N",OR(AE87="",AF87="",AG87=""),"")</f>
        <v/>
      </c>
    </row>
    <row r="88" spans="1:34" x14ac:dyDescent="0.25">
      <c r="A88" s="157"/>
      <c r="B88" s="158"/>
      <c r="C88" s="158"/>
      <c r="D88" s="158"/>
      <c r="E88" s="158"/>
      <c r="F88" s="158"/>
      <c r="G88" s="158"/>
      <c r="H88" s="158"/>
      <c r="I88" s="161" t="str">
        <f>IFERROR(IF(VLOOKUP(A88,'BOY to MOY-Math'!$P$2:$U$400,6,FALSE)="","",VLOOKUP(A88,'BOY to MOY-Math'!$P$2:$U$400,6,FALSE)),"")</f>
        <v/>
      </c>
      <c r="J88" s="162" t="str">
        <f>IFERROR(IF(VLOOKUP(A88,'BOY to MOY-Math'!$P$2:$AA$400,12,FALSE)="","",VLOOKUP(A88,'BOY to MOY-Math'!$P$2:$AA$400,12,FALSE)),"")</f>
        <v/>
      </c>
      <c r="K88" s="161" t="str">
        <f>IFERROR(IF(VLOOKUP(A88,'BOY to EOY-Math'!$P$2:$AA$400,12,FALSE)="","",VLOOKUP(A88,'BOY to EOY-Math'!$P$2:$AA$400,12,FALSE)),"")</f>
        <v/>
      </c>
      <c r="L88" s="163" t="str">
        <f>IFERROR(IF(VLOOKUP(A88,'BOY to MOY-Math'!$P$2:$AI$400,20,FALSE)="","",VLOOKUP(A88,'BOY to MOY-Math'!$P$2:$AI$400,20,FALSE)),"")</f>
        <v/>
      </c>
      <c r="M88" s="161" t="str">
        <f>IFERROR(IF(VLOOKUP(A88, 'MOY to EOY-Math'!$P$2:$AI$400,20,FALSE)="","",VLOOKUP(A88,'MOY to EOY-Math'!$P$2:$AI$400,20,FALSE)),"")</f>
        <v/>
      </c>
      <c r="N88" s="161" t="str">
        <f>IFERROR(IF(VLOOKUP(A88,'BOY to EOY-Math'!$P$2:$AI$400,20,FALSE)="","",VLOOKUP(A88,'BOY to EOY-Math'!$P$2:$AI$400,20,FALSE)),"")</f>
        <v/>
      </c>
      <c r="O88" s="161" t="str">
        <f>IFERROR(IF(VLOOKUP(A88,'BOY to MOY-Math'!$P$2:$AK$400,22,FALSE)="","",VLOOKUP(A88,'BOY to MOY-Math'!$P$2:$AK$400,22,FALSE)),"")</f>
        <v/>
      </c>
      <c r="P88" s="161" t="str">
        <f>IFERROR(IF(VLOOKUP(A88, 'MOY to EOY-Math'!$P$2:$AK$400,22,FALSE)="","",VLOOKUP(A88,'MOY to EOY-Math'!$P$2:$AK$400,22,FALSE)),"")</f>
        <v/>
      </c>
      <c r="Q88" s="161" t="str">
        <f>IFERROR(IF(VLOOKUP(A88,'BOY to EOY-Math'!$P$2:$AK$400,22,FALSE)="","",VLOOKUP(A88,'BOY to EOY-Math'!$P$2:$AK$400,22,FALSE)),"")</f>
        <v/>
      </c>
      <c r="R88" s="161" t="str" cm="1">
        <f t="array" ref="R88">_xlfn.IFS(AND(NOT(ISNUMBER(I88)),NOT(ISNUMBER(J88)),NOT(ISNUMBER(K88))),"",OR(AND(I88&lt;&gt;"",I88&gt;=40),AND(J88&lt;&gt;"",J88&gt;=40),AND(K88&lt;&gt;"",K88&gt;=40)),"Y",OR(I88&lt;40,J88&lt;40,K88&lt;40),"N")</f>
        <v/>
      </c>
      <c r="S88" s="161" t="str" cm="1">
        <f t="array" ref="S88">_xlfn.IFS(OR(L88="Yes",M88="Yes",N88="Yes"),"Y",OR(L88="No",M88="No",N88="No"),"N",AND(L88="",M88="",N88=""),"")</f>
        <v/>
      </c>
      <c r="T88" s="161" t="str" cm="1">
        <f t="array" ref="T88">_xlfn.IFS(AND(NOT(ISNUMBER(O88)),NOT(ISNUMBER(P88)),NOT(ISNUMBER(Q88))),"",OR(AND(O88&lt;&gt;"",O88&gt;=40),AND(P88&lt;&gt;"",P88&gt;=40),AND(Q88&lt;&gt;"",Q88&gt;=40)),"Y",OR(O88&lt;40,P88&lt;40,Q88&lt;40),"N")</f>
        <v/>
      </c>
      <c r="U88" s="162" t="str" cm="1">
        <f t="array" ref="U88">_xlfn.IFS(OR(R88="Y",S88="Y",T88="Y"),"Y",OR(R88="N",S88="N",T88="N"),"N",OR(R88="",S88="",T88=""),"")</f>
        <v/>
      </c>
      <c r="V88" s="161" t="str">
        <f>IFERROR(IF(VLOOKUP(A88,'BOY to MOY-Reading'!$P$2:$U$400,6,FALSE)="","",VLOOKUP(A88,'BOY to MOY-Reading'!$P$2:$U$400,6,FALSE)),"")</f>
        <v/>
      </c>
      <c r="W88" s="162" t="str">
        <f>IFERROR(IF(VLOOKUP(A88,'BOY to MOY-Reading'!$P$2:$AA$400,12,FALSE)="","",VLOOKUP(A88,'BOY to MOY-Reading'!$P$2:$AA$400,12,FALSE)),"")</f>
        <v/>
      </c>
      <c r="X88" s="161" t="str">
        <f>IFERROR(IF(VLOOKUP(A88,'BOY to EOY-Reading'!$P$2:$AA$400,12,FALSE)="","",VLOOKUP(A88,'BOY to EOY-Reading'!$P$2:$AA$400,12,FALSE)),"")</f>
        <v/>
      </c>
      <c r="Y88" s="163" t="str">
        <f>IFERROR(IF(VLOOKUP(A88,'BOY to MOY-Reading'!$P$2:$AI$400,20,FALSE)="","",VLOOKUP(A88,'BOY to MOY-Reading'!$P$2:$AI$400,20,FALSE)),"")</f>
        <v/>
      </c>
      <c r="Z88" s="161" t="str">
        <f>IFERROR(IF(VLOOKUP(A88, 'MOY to EOY-Reading'!$P$2:$AI$400,20,FALSE)="","",VLOOKUP(A88,'MOY to EOY-Reading'!$P$2:$AI$400,20,FALSE)),"")</f>
        <v/>
      </c>
      <c r="AA88" s="161" t="str">
        <f>IFERROR(IF(VLOOKUP(A88,'BOY to EOY-Reading'!$P$2:$AI$400,20,FALSE)="","",VLOOKUP(A88,'BOY to EOY-Reading'!$P$2:$AI$400,20,FALSE)),"")</f>
        <v/>
      </c>
      <c r="AB88" s="161" t="str">
        <f>IFERROR(IF(VLOOKUP(A88,'BOY to MOY-Reading'!$P$2:$AK$400,22,FALSE)="","",VLOOKUP(A88,'BOY to MOY-Reading'!$P$2:$AK$400,22,FALSE)),"")</f>
        <v/>
      </c>
      <c r="AC88" s="161" t="str">
        <f>IFERROR(IF(VLOOKUP(A88, 'MOY to EOY-Reading'!$P$2:$AK$400,22,FALSE)="","",VLOOKUP(A88,'MOY to EOY-Reading'!$P$2:$AK$400,22,FALSE)),"")</f>
        <v/>
      </c>
      <c r="AD88" s="161" t="str">
        <f>IFERROR(IF(VLOOKUP(A88,'BOY to EOY-Reading'!$P$2:$AK$400,22,FALSE)="","",VLOOKUP(A88,'BOY to EOY-Reading'!$P$2:$AK$400,22,FALSE)),"")</f>
        <v/>
      </c>
      <c r="AE88" s="161" t="str" cm="1">
        <f t="array" ref="AE88">_xlfn.IFS(AND(NOT(ISNUMBER(V88)),NOT(ISNUMBER(W88)),NOT(ISNUMBER(X88))),"",OR(AND(V88&lt;&gt;"",V88&gt;=40),AND(W88&lt;&gt;"",W88&gt;=40),AND(X88&lt;&gt;"",X88&gt;=40)),"Y",OR(V88&lt;40,W88&lt;40,X88&lt;40),"N")</f>
        <v/>
      </c>
      <c r="AF88" s="161" t="str" cm="1">
        <f t="array" ref="AF88">_xlfn.IFS(OR(Y88="Yes",Z88="Yes",AA88="Yes"),"Y",OR(Y88="No",Z88="No",AA88="No"),"N",AND(Y88="",Z88="",AA88=""),"")</f>
        <v/>
      </c>
      <c r="AG88" s="161" t="str" cm="1">
        <f t="array" ref="AG88">_xlfn.IFS(AND(NOT(ISNUMBER(AB88)),NOT(ISNUMBER(AC88)),NOT(ISNUMBER(AD88))),"",OR(AND(AB88&lt;&gt;"",AB88&gt;=40),AND(AC88&lt;&gt;"",AC88&gt;=40),AND(AD88&lt;&gt;"",AD88&gt;=40)),"Y",OR(AB88&lt;40,AC88&lt;40,AD88&lt;40),"N")</f>
        <v/>
      </c>
      <c r="AH88" s="162" t="str" cm="1">
        <f t="array" ref="AH88">_xlfn.IFS(OR(AE88="Y",AF88="Y",AG88="Y"),"Y",OR(AE88="N",AF88="N",AG88="N"),"N",OR(AE88="",AF88="",AG88=""),"")</f>
        <v/>
      </c>
    </row>
    <row r="89" spans="1:34" x14ac:dyDescent="0.25">
      <c r="A89" s="157"/>
      <c r="B89" s="158"/>
      <c r="C89" s="158"/>
      <c r="D89" s="158"/>
      <c r="E89" s="158"/>
      <c r="F89" s="158"/>
      <c r="G89" s="158"/>
      <c r="H89" s="158"/>
      <c r="I89" s="161" t="str">
        <f>IFERROR(IF(VLOOKUP(A89,'BOY to MOY-Math'!$P$2:$U$400,6,FALSE)="","",VLOOKUP(A89,'BOY to MOY-Math'!$P$2:$U$400,6,FALSE)),"")</f>
        <v/>
      </c>
      <c r="J89" s="162" t="str">
        <f>IFERROR(IF(VLOOKUP(A89,'BOY to MOY-Math'!$P$2:$AA$400,12,FALSE)="","",VLOOKUP(A89,'BOY to MOY-Math'!$P$2:$AA$400,12,FALSE)),"")</f>
        <v/>
      </c>
      <c r="K89" s="161" t="str">
        <f>IFERROR(IF(VLOOKUP(A89,'BOY to EOY-Math'!$P$2:$AA$400,12,FALSE)="","",VLOOKUP(A89,'BOY to EOY-Math'!$P$2:$AA$400,12,FALSE)),"")</f>
        <v/>
      </c>
      <c r="L89" s="163" t="str">
        <f>IFERROR(IF(VLOOKUP(A89,'BOY to MOY-Math'!$P$2:$AI$400,20,FALSE)="","",VLOOKUP(A89,'BOY to MOY-Math'!$P$2:$AI$400,20,FALSE)),"")</f>
        <v/>
      </c>
      <c r="M89" s="161" t="str">
        <f>IFERROR(IF(VLOOKUP(A89, 'MOY to EOY-Math'!$P$2:$AI$400,20,FALSE)="","",VLOOKUP(A89,'MOY to EOY-Math'!$P$2:$AI$400,20,FALSE)),"")</f>
        <v/>
      </c>
      <c r="N89" s="161" t="str">
        <f>IFERROR(IF(VLOOKUP(A89,'BOY to EOY-Math'!$P$2:$AI$400,20,FALSE)="","",VLOOKUP(A89,'BOY to EOY-Math'!$P$2:$AI$400,20,FALSE)),"")</f>
        <v/>
      </c>
      <c r="O89" s="161" t="str">
        <f>IFERROR(IF(VLOOKUP(A89,'BOY to MOY-Math'!$P$2:$AK$400,22,FALSE)="","",VLOOKUP(A89,'BOY to MOY-Math'!$P$2:$AK$400,22,FALSE)),"")</f>
        <v/>
      </c>
      <c r="P89" s="161" t="str">
        <f>IFERROR(IF(VLOOKUP(A89, 'MOY to EOY-Math'!$P$2:$AK$400,22,FALSE)="","",VLOOKUP(A89,'MOY to EOY-Math'!$P$2:$AK$400,22,FALSE)),"")</f>
        <v/>
      </c>
      <c r="Q89" s="161" t="str">
        <f>IFERROR(IF(VLOOKUP(A89,'BOY to EOY-Math'!$P$2:$AK$400,22,FALSE)="","",VLOOKUP(A89,'BOY to EOY-Math'!$P$2:$AK$400,22,FALSE)),"")</f>
        <v/>
      </c>
      <c r="R89" s="161" t="str" cm="1">
        <f t="array" ref="R89">_xlfn.IFS(AND(NOT(ISNUMBER(I89)),NOT(ISNUMBER(J89)),NOT(ISNUMBER(K89))),"",OR(AND(I89&lt;&gt;"",I89&gt;=40),AND(J89&lt;&gt;"",J89&gt;=40),AND(K89&lt;&gt;"",K89&gt;=40)),"Y",OR(I89&lt;40,J89&lt;40,K89&lt;40),"N")</f>
        <v/>
      </c>
      <c r="S89" s="161" t="str" cm="1">
        <f t="array" ref="S89">_xlfn.IFS(OR(L89="Yes",M89="Yes",N89="Yes"),"Y",OR(L89="No",M89="No",N89="No"),"N",AND(L89="",M89="",N89=""),"")</f>
        <v/>
      </c>
      <c r="T89" s="161" t="str" cm="1">
        <f t="array" ref="T89">_xlfn.IFS(AND(NOT(ISNUMBER(O89)),NOT(ISNUMBER(P89)),NOT(ISNUMBER(Q89))),"",OR(AND(O89&lt;&gt;"",O89&gt;=40),AND(P89&lt;&gt;"",P89&gt;=40),AND(Q89&lt;&gt;"",Q89&gt;=40)),"Y",OR(O89&lt;40,P89&lt;40,Q89&lt;40),"N")</f>
        <v/>
      </c>
      <c r="U89" s="162" t="str" cm="1">
        <f t="array" ref="U89">_xlfn.IFS(OR(R89="Y",S89="Y",T89="Y"),"Y",OR(R89="N",S89="N",T89="N"),"N",OR(R89="",S89="",T89=""),"")</f>
        <v/>
      </c>
      <c r="V89" s="161" t="str">
        <f>IFERROR(IF(VLOOKUP(A89,'BOY to MOY-Reading'!$P$2:$U$400,6,FALSE)="","",VLOOKUP(A89,'BOY to MOY-Reading'!$P$2:$U$400,6,FALSE)),"")</f>
        <v/>
      </c>
      <c r="W89" s="162" t="str">
        <f>IFERROR(IF(VLOOKUP(A89,'BOY to MOY-Reading'!$P$2:$AA$400,12,FALSE)="","",VLOOKUP(A89,'BOY to MOY-Reading'!$P$2:$AA$400,12,FALSE)),"")</f>
        <v/>
      </c>
      <c r="X89" s="161" t="str">
        <f>IFERROR(IF(VLOOKUP(A89,'BOY to EOY-Reading'!$P$2:$AA$400,12,FALSE)="","",VLOOKUP(A89,'BOY to EOY-Reading'!$P$2:$AA$400,12,FALSE)),"")</f>
        <v/>
      </c>
      <c r="Y89" s="163" t="str">
        <f>IFERROR(IF(VLOOKUP(A89,'BOY to MOY-Reading'!$P$2:$AI$400,20,FALSE)="","",VLOOKUP(A89,'BOY to MOY-Reading'!$P$2:$AI$400,20,FALSE)),"")</f>
        <v/>
      </c>
      <c r="Z89" s="161" t="str">
        <f>IFERROR(IF(VLOOKUP(A89, 'MOY to EOY-Reading'!$P$2:$AI$400,20,FALSE)="","",VLOOKUP(A89,'MOY to EOY-Reading'!$P$2:$AI$400,20,FALSE)),"")</f>
        <v/>
      </c>
      <c r="AA89" s="161" t="str">
        <f>IFERROR(IF(VLOOKUP(A89,'BOY to EOY-Reading'!$P$2:$AI$400,20,FALSE)="","",VLOOKUP(A89,'BOY to EOY-Reading'!$P$2:$AI$400,20,FALSE)),"")</f>
        <v/>
      </c>
      <c r="AB89" s="161" t="str">
        <f>IFERROR(IF(VLOOKUP(A89,'BOY to MOY-Reading'!$P$2:$AK$400,22,FALSE)="","",VLOOKUP(A89,'BOY to MOY-Reading'!$P$2:$AK$400,22,FALSE)),"")</f>
        <v/>
      </c>
      <c r="AC89" s="161" t="str">
        <f>IFERROR(IF(VLOOKUP(A89, 'MOY to EOY-Reading'!$P$2:$AK$400,22,FALSE)="","",VLOOKUP(A89,'MOY to EOY-Reading'!$P$2:$AK$400,22,FALSE)),"")</f>
        <v/>
      </c>
      <c r="AD89" s="161" t="str">
        <f>IFERROR(IF(VLOOKUP(A89,'BOY to EOY-Reading'!$P$2:$AK$400,22,FALSE)="","",VLOOKUP(A89,'BOY to EOY-Reading'!$P$2:$AK$400,22,FALSE)),"")</f>
        <v/>
      </c>
      <c r="AE89" s="161" t="str" cm="1">
        <f t="array" ref="AE89">_xlfn.IFS(AND(NOT(ISNUMBER(V89)),NOT(ISNUMBER(W89)),NOT(ISNUMBER(X89))),"",OR(AND(V89&lt;&gt;"",V89&gt;=40),AND(W89&lt;&gt;"",W89&gt;=40),AND(X89&lt;&gt;"",X89&gt;=40)),"Y",OR(V89&lt;40,W89&lt;40,X89&lt;40),"N")</f>
        <v/>
      </c>
      <c r="AF89" s="161" t="str" cm="1">
        <f t="array" ref="AF89">_xlfn.IFS(OR(Y89="Yes",Z89="Yes",AA89="Yes"),"Y",OR(Y89="No",Z89="No",AA89="No"),"N",AND(Y89="",Z89="",AA89=""),"")</f>
        <v/>
      </c>
      <c r="AG89" s="161" t="str" cm="1">
        <f t="array" ref="AG89">_xlfn.IFS(AND(NOT(ISNUMBER(AB89)),NOT(ISNUMBER(AC89)),NOT(ISNUMBER(AD89))),"",OR(AND(AB89&lt;&gt;"",AB89&gt;=40),AND(AC89&lt;&gt;"",AC89&gt;=40),AND(AD89&lt;&gt;"",AD89&gt;=40)),"Y",OR(AB89&lt;40,AC89&lt;40,AD89&lt;40),"N")</f>
        <v/>
      </c>
      <c r="AH89" s="162" t="str" cm="1">
        <f t="array" ref="AH89">_xlfn.IFS(OR(AE89="Y",AF89="Y",AG89="Y"),"Y",OR(AE89="N",AF89="N",AG89="N"),"N",OR(AE89="",AF89="",AG89=""),"")</f>
        <v/>
      </c>
    </row>
    <row r="90" spans="1:34" x14ac:dyDescent="0.25">
      <c r="A90" s="157"/>
      <c r="B90" s="158"/>
      <c r="C90" s="158"/>
      <c r="D90" s="158"/>
      <c r="E90" s="158"/>
      <c r="F90" s="158"/>
      <c r="G90" s="158"/>
      <c r="H90" s="158"/>
      <c r="I90" s="161" t="str">
        <f>IFERROR(IF(VLOOKUP(A90,'BOY to MOY-Math'!$P$2:$U$400,6,FALSE)="","",VLOOKUP(A90,'BOY to MOY-Math'!$P$2:$U$400,6,FALSE)),"")</f>
        <v/>
      </c>
      <c r="J90" s="162" t="str">
        <f>IFERROR(IF(VLOOKUP(A90,'BOY to MOY-Math'!$P$2:$AA$400,12,FALSE)="","",VLOOKUP(A90,'BOY to MOY-Math'!$P$2:$AA$400,12,FALSE)),"")</f>
        <v/>
      </c>
      <c r="K90" s="161" t="str">
        <f>IFERROR(IF(VLOOKUP(A90,'BOY to EOY-Math'!$P$2:$AA$400,12,FALSE)="","",VLOOKUP(A90,'BOY to EOY-Math'!$P$2:$AA$400,12,FALSE)),"")</f>
        <v/>
      </c>
      <c r="L90" s="163" t="str">
        <f>IFERROR(IF(VLOOKUP(A90,'BOY to MOY-Math'!$P$2:$AI$400,20,FALSE)="","",VLOOKUP(A90,'BOY to MOY-Math'!$P$2:$AI$400,20,FALSE)),"")</f>
        <v/>
      </c>
      <c r="M90" s="161" t="str">
        <f>IFERROR(IF(VLOOKUP(A90, 'MOY to EOY-Math'!$P$2:$AI$400,20,FALSE)="","",VLOOKUP(A90,'MOY to EOY-Math'!$P$2:$AI$400,20,FALSE)),"")</f>
        <v/>
      </c>
      <c r="N90" s="161" t="str">
        <f>IFERROR(IF(VLOOKUP(A90,'BOY to EOY-Math'!$P$2:$AI$400,20,FALSE)="","",VLOOKUP(A90,'BOY to EOY-Math'!$P$2:$AI$400,20,FALSE)),"")</f>
        <v/>
      </c>
      <c r="O90" s="161" t="str">
        <f>IFERROR(IF(VLOOKUP(A90,'BOY to MOY-Math'!$P$2:$AK$400,22,FALSE)="","",VLOOKUP(A90,'BOY to MOY-Math'!$P$2:$AK$400,22,FALSE)),"")</f>
        <v/>
      </c>
      <c r="P90" s="161" t="str">
        <f>IFERROR(IF(VLOOKUP(A90, 'MOY to EOY-Math'!$P$2:$AK$400,22,FALSE)="","",VLOOKUP(A90,'MOY to EOY-Math'!$P$2:$AK$400,22,FALSE)),"")</f>
        <v/>
      </c>
      <c r="Q90" s="161" t="str">
        <f>IFERROR(IF(VLOOKUP(A90,'BOY to EOY-Math'!$P$2:$AK$400,22,FALSE)="","",VLOOKUP(A90,'BOY to EOY-Math'!$P$2:$AK$400,22,FALSE)),"")</f>
        <v/>
      </c>
      <c r="R90" s="161" t="str" cm="1">
        <f t="array" ref="R90">_xlfn.IFS(AND(NOT(ISNUMBER(I90)),NOT(ISNUMBER(J90)),NOT(ISNUMBER(K90))),"",OR(AND(I90&lt;&gt;"",I90&gt;=40),AND(J90&lt;&gt;"",J90&gt;=40),AND(K90&lt;&gt;"",K90&gt;=40)),"Y",OR(I90&lt;40,J90&lt;40,K90&lt;40),"N")</f>
        <v/>
      </c>
      <c r="S90" s="161" t="str" cm="1">
        <f t="array" ref="S90">_xlfn.IFS(OR(L90="Yes",M90="Yes",N90="Yes"),"Y",OR(L90="No",M90="No",N90="No"),"N",AND(L90="",M90="",N90=""),"")</f>
        <v/>
      </c>
      <c r="T90" s="161" t="str" cm="1">
        <f t="array" ref="T90">_xlfn.IFS(AND(NOT(ISNUMBER(O90)),NOT(ISNUMBER(P90)),NOT(ISNUMBER(Q90))),"",OR(AND(O90&lt;&gt;"",O90&gt;=40),AND(P90&lt;&gt;"",P90&gt;=40),AND(Q90&lt;&gt;"",Q90&gt;=40)),"Y",OR(O90&lt;40,P90&lt;40,Q90&lt;40),"N")</f>
        <v/>
      </c>
      <c r="U90" s="162" t="str" cm="1">
        <f t="array" ref="U90">_xlfn.IFS(OR(R90="Y",S90="Y",T90="Y"),"Y",OR(R90="N",S90="N",T90="N"),"N",OR(R90="",S90="",T90=""),"")</f>
        <v/>
      </c>
      <c r="V90" s="161" t="str">
        <f>IFERROR(IF(VLOOKUP(A90,'BOY to MOY-Reading'!$P$2:$U$400,6,FALSE)="","",VLOOKUP(A90,'BOY to MOY-Reading'!$P$2:$U$400,6,FALSE)),"")</f>
        <v/>
      </c>
      <c r="W90" s="162" t="str">
        <f>IFERROR(IF(VLOOKUP(A90,'BOY to MOY-Reading'!$P$2:$AA$400,12,FALSE)="","",VLOOKUP(A90,'BOY to MOY-Reading'!$P$2:$AA$400,12,FALSE)),"")</f>
        <v/>
      </c>
      <c r="X90" s="161" t="str">
        <f>IFERROR(IF(VLOOKUP(A90,'BOY to EOY-Reading'!$P$2:$AA$400,12,FALSE)="","",VLOOKUP(A90,'BOY to EOY-Reading'!$P$2:$AA$400,12,FALSE)),"")</f>
        <v/>
      </c>
      <c r="Y90" s="163" t="str">
        <f>IFERROR(IF(VLOOKUP(A90,'BOY to MOY-Reading'!$P$2:$AI$400,20,FALSE)="","",VLOOKUP(A90,'BOY to MOY-Reading'!$P$2:$AI$400,20,FALSE)),"")</f>
        <v/>
      </c>
      <c r="Z90" s="161" t="str">
        <f>IFERROR(IF(VLOOKUP(A90, 'MOY to EOY-Reading'!$P$2:$AI$400,20,FALSE)="","",VLOOKUP(A90,'MOY to EOY-Reading'!$P$2:$AI$400,20,FALSE)),"")</f>
        <v/>
      </c>
      <c r="AA90" s="161" t="str">
        <f>IFERROR(IF(VLOOKUP(A90,'BOY to EOY-Reading'!$P$2:$AI$400,20,FALSE)="","",VLOOKUP(A90,'BOY to EOY-Reading'!$P$2:$AI$400,20,FALSE)),"")</f>
        <v/>
      </c>
      <c r="AB90" s="161" t="str">
        <f>IFERROR(IF(VLOOKUP(A90,'BOY to MOY-Reading'!$P$2:$AK$400,22,FALSE)="","",VLOOKUP(A90,'BOY to MOY-Reading'!$P$2:$AK$400,22,FALSE)),"")</f>
        <v/>
      </c>
      <c r="AC90" s="161" t="str">
        <f>IFERROR(IF(VLOOKUP(A90, 'MOY to EOY-Reading'!$P$2:$AK$400,22,FALSE)="","",VLOOKUP(A90,'MOY to EOY-Reading'!$P$2:$AK$400,22,FALSE)),"")</f>
        <v/>
      </c>
      <c r="AD90" s="161" t="str">
        <f>IFERROR(IF(VLOOKUP(A90,'BOY to EOY-Reading'!$P$2:$AK$400,22,FALSE)="","",VLOOKUP(A90,'BOY to EOY-Reading'!$P$2:$AK$400,22,FALSE)),"")</f>
        <v/>
      </c>
      <c r="AE90" s="161" t="str" cm="1">
        <f t="array" ref="AE90">_xlfn.IFS(AND(NOT(ISNUMBER(V90)),NOT(ISNUMBER(W90)),NOT(ISNUMBER(X90))),"",OR(AND(V90&lt;&gt;"",V90&gt;=40),AND(W90&lt;&gt;"",W90&gt;=40),AND(X90&lt;&gt;"",X90&gt;=40)),"Y",OR(V90&lt;40,W90&lt;40,X90&lt;40),"N")</f>
        <v/>
      </c>
      <c r="AF90" s="161" t="str" cm="1">
        <f t="array" ref="AF90">_xlfn.IFS(OR(Y90="Yes",Z90="Yes",AA90="Yes"),"Y",OR(Y90="No",Z90="No",AA90="No"),"N",AND(Y90="",Z90="",AA90=""),"")</f>
        <v/>
      </c>
      <c r="AG90" s="161" t="str" cm="1">
        <f t="array" ref="AG90">_xlfn.IFS(AND(NOT(ISNUMBER(AB90)),NOT(ISNUMBER(AC90)),NOT(ISNUMBER(AD90))),"",OR(AND(AB90&lt;&gt;"",AB90&gt;=40),AND(AC90&lt;&gt;"",AC90&gt;=40),AND(AD90&lt;&gt;"",AD90&gt;=40)),"Y",OR(AB90&lt;40,AC90&lt;40,AD90&lt;40),"N")</f>
        <v/>
      </c>
      <c r="AH90" s="162" t="str" cm="1">
        <f t="array" ref="AH90">_xlfn.IFS(OR(AE90="Y",AF90="Y",AG90="Y"),"Y",OR(AE90="N",AF90="N",AG90="N"),"N",OR(AE90="",AF90="",AG90=""),"")</f>
        <v/>
      </c>
    </row>
    <row r="91" spans="1:34" x14ac:dyDescent="0.25">
      <c r="A91" s="157"/>
      <c r="B91" s="158"/>
      <c r="C91" s="158"/>
      <c r="D91" s="158"/>
      <c r="E91" s="158"/>
      <c r="F91" s="158"/>
      <c r="G91" s="158"/>
      <c r="H91" s="158"/>
      <c r="I91" s="161" t="str">
        <f>IFERROR(IF(VLOOKUP(A91,'BOY to MOY-Math'!$P$2:$U$400,6,FALSE)="","",VLOOKUP(A91,'BOY to MOY-Math'!$P$2:$U$400,6,FALSE)),"")</f>
        <v/>
      </c>
      <c r="J91" s="162" t="str">
        <f>IFERROR(IF(VLOOKUP(A91,'BOY to MOY-Math'!$P$2:$AA$400,12,FALSE)="","",VLOOKUP(A91,'BOY to MOY-Math'!$P$2:$AA$400,12,FALSE)),"")</f>
        <v/>
      </c>
      <c r="K91" s="161" t="str">
        <f>IFERROR(IF(VLOOKUP(A91,'BOY to EOY-Math'!$P$2:$AA$400,12,FALSE)="","",VLOOKUP(A91,'BOY to EOY-Math'!$P$2:$AA$400,12,FALSE)),"")</f>
        <v/>
      </c>
      <c r="L91" s="163" t="str">
        <f>IFERROR(IF(VLOOKUP(A91,'BOY to MOY-Math'!$P$2:$AI$400,20,FALSE)="","",VLOOKUP(A91,'BOY to MOY-Math'!$P$2:$AI$400,20,FALSE)),"")</f>
        <v/>
      </c>
      <c r="M91" s="161" t="str">
        <f>IFERROR(IF(VLOOKUP(A91, 'MOY to EOY-Math'!$P$2:$AI$400,20,FALSE)="","",VLOOKUP(A91,'MOY to EOY-Math'!$P$2:$AI$400,20,FALSE)),"")</f>
        <v/>
      </c>
      <c r="N91" s="161" t="str">
        <f>IFERROR(IF(VLOOKUP(A91,'BOY to EOY-Math'!$P$2:$AI$400,20,FALSE)="","",VLOOKUP(A91,'BOY to EOY-Math'!$P$2:$AI$400,20,FALSE)),"")</f>
        <v/>
      </c>
      <c r="O91" s="161" t="str">
        <f>IFERROR(IF(VLOOKUP(A91,'BOY to MOY-Math'!$P$2:$AK$400,22,FALSE)="","",VLOOKUP(A91,'BOY to MOY-Math'!$P$2:$AK$400,22,FALSE)),"")</f>
        <v/>
      </c>
      <c r="P91" s="161" t="str">
        <f>IFERROR(IF(VLOOKUP(A91, 'MOY to EOY-Math'!$P$2:$AK$400,22,FALSE)="","",VLOOKUP(A91,'MOY to EOY-Math'!$P$2:$AK$400,22,FALSE)),"")</f>
        <v/>
      </c>
      <c r="Q91" s="161" t="str">
        <f>IFERROR(IF(VLOOKUP(A91,'BOY to EOY-Math'!$P$2:$AK$400,22,FALSE)="","",VLOOKUP(A91,'BOY to EOY-Math'!$P$2:$AK$400,22,FALSE)),"")</f>
        <v/>
      </c>
      <c r="R91" s="161" t="str" cm="1">
        <f t="array" ref="R91">_xlfn.IFS(AND(NOT(ISNUMBER(I91)),NOT(ISNUMBER(J91)),NOT(ISNUMBER(K91))),"",OR(AND(I91&lt;&gt;"",I91&gt;=40),AND(J91&lt;&gt;"",J91&gt;=40),AND(K91&lt;&gt;"",K91&gt;=40)),"Y",OR(I91&lt;40,J91&lt;40,K91&lt;40),"N")</f>
        <v/>
      </c>
      <c r="S91" s="161" t="str" cm="1">
        <f t="array" ref="S91">_xlfn.IFS(OR(L91="Yes",M91="Yes",N91="Yes"),"Y",OR(L91="No",M91="No",N91="No"),"N",AND(L91="",M91="",N91=""),"")</f>
        <v/>
      </c>
      <c r="T91" s="161" t="str" cm="1">
        <f t="array" ref="T91">_xlfn.IFS(AND(NOT(ISNUMBER(O91)),NOT(ISNUMBER(P91)),NOT(ISNUMBER(Q91))),"",OR(AND(O91&lt;&gt;"",O91&gt;=40),AND(P91&lt;&gt;"",P91&gt;=40),AND(Q91&lt;&gt;"",Q91&gt;=40)),"Y",OR(O91&lt;40,P91&lt;40,Q91&lt;40),"N")</f>
        <v/>
      </c>
      <c r="U91" s="162" t="str" cm="1">
        <f t="array" ref="U91">_xlfn.IFS(OR(R91="Y",S91="Y",T91="Y"),"Y",OR(R91="N",S91="N",T91="N"),"N",OR(R91="",S91="",T91=""),"")</f>
        <v/>
      </c>
      <c r="V91" s="161" t="str">
        <f>IFERROR(IF(VLOOKUP(A91,'BOY to MOY-Reading'!$P$2:$U$400,6,FALSE)="","",VLOOKUP(A91,'BOY to MOY-Reading'!$P$2:$U$400,6,FALSE)),"")</f>
        <v/>
      </c>
      <c r="W91" s="162" t="str">
        <f>IFERROR(IF(VLOOKUP(A91,'BOY to MOY-Reading'!$P$2:$AA$400,12,FALSE)="","",VLOOKUP(A91,'BOY to MOY-Reading'!$P$2:$AA$400,12,FALSE)),"")</f>
        <v/>
      </c>
      <c r="X91" s="161" t="str">
        <f>IFERROR(IF(VLOOKUP(A91,'BOY to EOY-Reading'!$P$2:$AA$400,12,FALSE)="","",VLOOKUP(A91,'BOY to EOY-Reading'!$P$2:$AA$400,12,FALSE)),"")</f>
        <v/>
      </c>
      <c r="Y91" s="163" t="str">
        <f>IFERROR(IF(VLOOKUP(A91,'BOY to MOY-Reading'!$P$2:$AI$400,20,FALSE)="","",VLOOKUP(A91,'BOY to MOY-Reading'!$P$2:$AI$400,20,FALSE)),"")</f>
        <v/>
      </c>
      <c r="Z91" s="161" t="str">
        <f>IFERROR(IF(VLOOKUP(A91, 'MOY to EOY-Reading'!$P$2:$AI$400,20,FALSE)="","",VLOOKUP(A91,'MOY to EOY-Reading'!$P$2:$AI$400,20,FALSE)),"")</f>
        <v/>
      </c>
      <c r="AA91" s="161" t="str">
        <f>IFERROR(IF(VLOOKUP(A91,'BOY to EOY-Reading'!$P$2:$AI$400,20,FALSE)="","",VLOOKUP(A91,'BOY to EOY-Reading'!$P$2:$AI$400,20,FALSE)),"")</f>
        <v/>
      </c>
      <c r="AB91" s="161" t="str">
        <f>IFERROR(IF(VLOOKUP(A91,'BOY to MOY-Reading'!$P$2:$AK$400,22,FALSE)="","",VLOOKUP(A91,'BOY to MOY-Reading'!$P$2:$AK$400,22,FALSE)),"")</f>
        <v/>
      </c>
      <c r="AC91" s="161" t="str">
        <f>IFERROR(IF(VLOOKUP(A91, 'MOY to EOY-Reading'!$P$2:$AK$400,22,FALSE)="","",VLOOKUP(A91,'MOY to EOY-Reading'!$P$2:$AK$400,22,FALSE)),"")</f>
        <v/>
      </c>
      <c r="AD91" s="161" t="str">
        <f>IFERROR(IF(VLOOKUP(A91,'BOY to EOY-Reading'!$P$2:$AK$400,22,FALSE)="","",VLOOKUP(A91,'BOY to EOY-Reading'!$P$2:$AK$400,22,FALSE)),"")</f>
        <v/>
      </c>
      <c r="AE91" s="161" t="str" cm="1">
        <f t="array" ref="AE91">_xlfn.IFS(AND(NOT(ISNUMBER(V91)),NOT(ISNUMBER(W91)),NOT(ISNUMBER(X91))),"",OR(AND(V91&lt;&gt;"",V91&gt;=40),AND(W91&lt;&gt;"",W91&gt;=40),AND(X91&lt;&gt;"",X91&gt;=40)),"Y",OR(V91&lt;40,W91&lt;40,X91&lt;40),"N")</f>
        <v/>
      </c>
      <c r="AF91" s="161" t="str" cm="1">
        <f t="array" ref="AF91">_xlfn.IFS(OR(Y91="Yes",Z91="Yes",AA91="Yes"),"Y",OR(Y91="No",Z91="No",AA91="No"),"N",AND(Y91="",Z91="",AA91=""),"")</f>
        <v/>
      </c>
      <c r="AG91" s="161" t="str" cm="1">
        <f t="array" ref="AG91">_xlfn.IFS(AND(NOT(ISNUMBER(AB91)),NOT(ISNUMBER(AC91)),NOT(ISNUMBER(AD91))),"",OR(AND(AB91&lt;&gt;"",AB91&gt;=40),AND(AC91&lt;&gt;"",AC91&gt;=40),AND(AD91&lt;&gt;"",AD91&gt;=40)),"Y",OR(AB91&lt;40,AC91&lt;40,AD91&lt;40),"N")</f>
        <v/>
      </c>
      <c r="AH91" s="162" t="str" cm="1">
        <f t="array" ref="AH91">_xlfn.IFS(OR(AE91="Y",AF91="Y",AG91="Y"),"Y",OR(AE91="N",AF91="N",AG91="N"),"N",OR(AE91="",AF91="",AG91=""),"")</f>
        <v/>
      </c>
    </row>
    <row r="92" spans="1:34" x14ac:dyDescent="0.25">
      <c r="A92" s="157"/>
      <c r="B92" s="158"/>
      <c r="C92" s="158"/>
      <c r="D92" s="158"/>
      <c r="E92" s="158"/>
      <c r="F92" s="158"/>
      <c r="G92" s="158"/>
      <c r="H92" s="158"/>
      <c r="I92" s="161" t="str">
        <f>IFERROR(IF(VLOOKUP(A92,'BOY to MOY-Math'!$P$2:$U$400,6,FALSE)="","",VLOOKUP(A92,'BOY to MOY-Math'!$P$2:$U$400,6,FALSE)),"")</f>
        <v/>
      </c>
      <c r="J92" s="162" t="str">
        <f>IFERROR(IF(VLOOKUP(A92,'BOY to MOY-Math'!$P$2:$AA$400,12,FALSE)="","",VLOOKUP(A92,'BOY to MOY-Math'!$P$2:$AA$400,12,FALSE)),"")</f>
        <v/>
      </c>
      <c r="K92" s="161" t="str">
        <f>IFERROR(IF(VLOOKUP(A92,'BOY to EOY-Math'!$P$2:$AA$400,12,FALSE)="","",VLOOKUP(A92,'BOY to EOY-Math'!$P$2:$AA$400,12,FALSE)),"")</f>
        <v/>
      </c>
      <c r="L92" s="163" t="str">
        <f>IFERROR(IF(VLOOKUP(A92,'BOY to MOY-Math'!$P$2:$AI$400,20,FALSE)="","",VLOOKUP(A92,'BOY to MOY-Math'!$P$2:$AI$400,20,FALSE)),"")</f>
        <v/>
      </c>
      <c r="M92" s="161" t="str">
        <f>IFERROR(IF(VLOOKUP(A92, 'MOY to EOY-Math'!$P$2:$AI$400,20,FALSE)="","",VLOOKUP(A92,'MOY to EOY-Math'!$P$2:$AI$400,20,FALSE)),"")</f>
        <v/>
      </c>
      <c r="N92" s="161" t="str">
        <f>IFERROR(IF(VLOOKUP(A92,'BOY to EOY-Math'!$P$2:$AI$400,20,FALSE)="","",VLOOKUP(A92,'BOY to EOY-Math'!$P$2:$AI$400,20,FALSE)),"")</f>
        <v/>
      </c>
      <c r="O92" s="161" t="str">
        <f>IFERROR(IF(VLOOKUP(A92,'BOY to MOY-Math'!$P$2:$AK$400,22,FALSE)="","",VLOOKUP(A92,'BOY to MOY-Math'!$P$2:$AK$400,22,FALSE)),"")</f>
        <v/>
      </c>
      <c r="P92" s="161" t="str">
        <f>IFERROR(IF(VLOOKUP(A92, 'MOY to EOY-Math'!$P$2:$AK$400,22,FALSE)="","",VLOOKUP(A92,'MOY to EOY-Math'!$P$2:$AK$400,22,FALSE)),"")</f>
        <v/>
      </c>
      <c r="Q92" s="161" t="str">
        <f>IFERROR(IF(VLOOKUP(A92,'BOY to EOY-Math'!$P$2:$AK$400,22,FALSE)="","",VLOOKUP(A92,'BOY to EOY-Math'!$P$2:$AK$400,22,FALSE)),"")</f>
        <v/>
      </c>
      <c r="R92" s="161" t="str" cm="1">
        <f t="array" ref="R92">_xlfn.IFS(AND(NOT(ISNUMBER(I92)),NOT(ISNUMBER(J92)),NOT(ISNUMBER(K92))),"",OR(AND(I92&lt;&gt;"",I92&gt;=40),AND(J92&lt;&gt;"",J92&gt;=40),AND(K92&lt;&gt;"",K92&gt;=40)),"Y",OR(I92&lt;40,J92&lt;40,K92&lt;40),"N")</f>
        <v/>
      </c>
      <c r="S92" s="161" t="str" cm="1">
        <f t="array" ref="S92">_xlfn.IFS(OR(L92="Yes",M92="Yes",N92="Yes"),"Y",OR(L92="No",M92="No",N92="No"),"N",AND(L92="",M92="",N92=""),"")</f>
        <v/>
      </c>
      <c r="T92" s="161" t="str" cm="1">
        <f t="array" ref="T92">_xlfn.IFS(AND(NOT(ISNUMBER(O92)),NOT(ISNUMBER(P92)),NOT(ISNUMBER(Q92))),"",OR(AND(O92&lt;&gt;"",O92&gt;=40),AND(P92&lt;&gt;"",P92&gt;=40),AND(Q92&lt;&gt;"",Q92&gt;=40)),"Y",OR(O92&lt;40,P92&lt;40,Q92&lt;40),"N")</f>
        <v/>
      </c>
      <c r="U92" s="162" t="str" cm="1">
        <f t="array" ref="U92">_xlfn.IFS(OR(R92="Y",S92="Y",T92="Y"),"Y",OR(R92="N",S92="N",T92="N"),"N",OR(R92="",S92="",T92=""),"")</f>
        <v/>
      </c>
      <c r="V92" s="161" t="str">
        <f>IFERROR(IF(VLOOKUP(A92,'BOY to MOY-Reading'!$P$2:$U$400,6,FALSE)="","",VLOOKUP(A92,'BOY to MOY-Reading'!$P$2:$U$400,6,FALSE)),"")</f>
        <v/>
      </c>
      <c r="W92" s="162" t="str">
        <f>IFERROR(IF(VLOOKUP(A92,'BOY to MOY-Reading'!$P$2:$AA$400,12,FALSE)="","",VLOOKUP(A92,'BOY to MOY-Reading'!$P$2:$AA$400,12,FALSE)),"")</f>
        <v/>
      </c>
      <c r="X92" s="161" t="str">
        <f>IFERROR(IF(VLOOKUP(A92,'BOY to EOY-Reading'!$P$2:$AA$400,12,FALSE)="","",VLOOKUP(A92,'BOY to EOY-Reading'!$P$2:$AA$400,12,FALSE)),"")</f>
        <v/>
      </c>
      <c r="Y92" s="163" t="str">
        <f>IFERROR(IF(VLOOKUP(A92,'BOY to MOY-Reading'!$P$2:$AI$400,20,FALSE)="","",VLOOKUP(A92,'BOY to MOY-Reading'!$P$2:$AI$400,20,FALSE)),"")</f>
        <v/>
      </c>
      <c r="Z92" s="161" t="str">
        <f>IFERROR(IF(VLOOKUP(A92, 'MOY to EOY-Reading'!$P$2:$AI$400,20,FALSE)="","",VLOOKUP(A92,'MOY to EOY-Reading'!$P$2:$AI$400,20,FALSE)),"")</f>
        <v/>
      </c>
      <c r="AA92" s="161" t="str">
        <f>IFERROR(IF(VLOOKUP(A92,'BOY to EOY-Reading'!$P$2:$AI$400,20,FALSE)="","",VLOOKUP(A92,'BOY to EOY-Reading'!$P$2:$AI$400,20,FALSE)),"")</f>
        <v/>
      </c>
      <c r="AB92" s="161" t="str">
        <f>IFERROR(IF(VLOOKUP(A92,'BOY to MOY-Reading'!$P$2:$AK$400,22,FALSE)="","",VLOOKUP(A92,'BOY to MOY-Reading'!$P$2:$AK$400,22,FALSE)),"")</f>
        <v/>
      </c>
      <c r="AC92" s="161" t="str">
        <f>IFERROR(IF(VLOOKUP(A92, 'MOY to EOY-Reading'!$P$2:$AK$400,22,FALSE)="","",VLOOKUP(A92,'MOY to EOY-Reading'!$P$2:$AK$400,22,FALSE)),"")</f>
        <v/>
      </c>
      <c r="AD92" s="161" t="str">
        <f>IFERROR(IF(VLOOKUP(A92,'BOY to EOY-Reading'!$P$2:$AK$400,22,FALSE)="","",VLOOKUP(A92,'BOY to EOY-Reading'!$P$2:$AK$400,22,FALSE)),"")</f>
        <v/>
      </c>
      <c r="AE92" s="161" t="str" cm="1">
        <f t="array" ref="AE92">_xlfn.IFS(AND(NOT(ISNUMBER(V92)),NOT(ISNUMBER(W92)),NOT(ISNUMBER(X92))),"",OR(AND(V92&lt;&gt;"",V92&gt;=40),AND(W92&lt;&gt;"",W92&gt;=40),AND(X92&lt;&gt;"",X92&gt;=40)),"Y",OR(V92&lt;40,W92&lt;40,X92&lt;40),"N")</f>
        <v/>
      </c>
      <c r="AF92" s="161" t="str" cm="1">
        <f t="array" ref="AF92">_xlfn.IFS(OR(Y92="Yes",Z92="Yes",AA92="Yes"),"Y",OR(Y92="No",Z92="No",AA92="No"),"N",AND(Y92="",Z92="",AA92=""),"")</f>
        <v/>
      </c>
      <c r="AG92" s="161" t="str" cm="1">
        <f t="array" ref="AG92">_xlfn.IFS(AND(NOT(ISNUMBER(AB92)),NOT(ISNUMBER(AC92)),NOT(ISNUMBER(AD92))),"",OR(AND(AB92&lt;&gt;"",AB92&gt;=40),AND(AC92&lt;&gt;"",AC92&gt;=40),AND(AD92&lt;&gt;"",AD92&gt;=40)),"Y",OR(AB92&lt;40,AC92&lt;40,AD92&lt;40),"N")</f>
        <v/>
      </c>
      <c r="AH92" s="162" t="str" cm="1">
        <f t="array" ref="AH92">_xlfn.IFS(OR(AE92="Y",AF92="Y",AG92="Y"),"Y",OR(AE92="N",AF92="N",AG92="N"),"N",OR(AE92="",AF92="",AG92=""),"")</f>
        <v/>
      </c>
    </row>
    <row r="93" spans="1:34" x14ac:dyDescent="0.25">
      <c r="A93" s="157"/>
      <c r="B93" s="158"/>
      <c r="C93" s="158"/>
      <c r="D93" s="158"/>
      <c r="E93" s="158"/>
      <c r="F93" s="158"/>
      <c r="G93" s="158"/>
      <c r="H93" s="158"/>
      <c r="I93" s="161" t="str">
        <f>IFERROR(IF(VLOOKUP(A93,'BOY to MOY-Math'!$P$2:$U$400,6,FALSE)="","",VLOOKUP(A93,'BOY to MOY-Math'!$P$2:$U$400,6,FALSE)),"")</f>
        <v/>
      </c>
      <c r="J93" s="162" t="str">
        <f>IFERROR(IF(VLOOKUP(A93,'BOY to MOY-Math'!$P$2:$AA$400,12,FALSE)="","",VLOOKUP(A93,'BOY to MOY-Math'!$P$2:$AA$400,12,FALSE)),"")</f>
        <v/>
      </c>
      <c r="K93" s="161" t="str">
        <f>IFERROR(IF(VLOOKUP(A93,'BOY to EOY-Math'!$P$2:$AA$400,12,FALSE)="","",VLOOKUP(A93,'BOY to EOY-Math'!$P$2:$AA$400,12,FALSE)),"")</f>
        <v/>
      </c>
      <c r="L93" s="163" t="str">
        <f>IFERROR(IF(VLOOKUP(A93,'BOY to MOY-Math'!$P$2:$AI$400,20,FALSE)="","",VLOOKUP(A93,'BOY to MOY-Math'!$P$2:$AI$400,20,FALSE)),"")</f>
        <v/>
      </c>
      <c r="M93" s="161" t="str">
        <f>IFERROR(IF(VLOOKUP(A93, 'MOY to EOY-Math'!$P$2:$AI$400,20,FALSE)="","",VLOOKUP(A93,'MOY to EOY-Math'!$P$2:$AI$400,20,FALSE)),"")</f>
        <v/>
      </c>
      <c r="N93" s="161" t="str">
        <f>IFERROR(IF(VLOOKUP(A93,'BOY to EOY-Math'!$P$2:$AI$400,20,FALSE)="","",VLOOKUP(A93,'BOY to EOY-Math'!$P$2:$AI$400,20,FALSE)),"")</f>
        <v/>
      </c>
      <c r="O93" s="161" t="str">
        <f>IFERROR(IF(VLOOKUP(A93,'BOY to MOY-Math'!$P$2:$AK$400,22,FALSE)="","",VLOOKUP(A93,'BOY to MOY-Math'!$P$2:$AK$400,22,FALSE)),"")</f>
        <v/>
      </c>
      <c r="P93" s="161" t="str">
        <f>IFERROR(IF(VLOOKUP(A93, 'MOY to EOY-Math'!$P$2:$AK$400,22,FALSE)="","",VLOOKUP(A93,'MOY to EOY-Math'!$P$2:$AK$400,22,FALSE)),"")</f>
        <v/>
      </c>
      <c r="Q93" s="161" t="str">
        <f>IFERROR(IF(VLOOKUP(A93,'BOY to EOY-Math'!$P$2:$AK$400,22,FALSE)="","",VLOOKUP(A93,'BOY to EOY-Math'!$P$2:$AK$400,22,FALSE)),"")</f>
        <v/>
      </c>
      <c r="R93" s="161" t="str" cm="1">
        <f t="array" ref="R93">_xlfn.IFS(AND(NOT(ISNUMBER(I93)),NOT(ISNUMBER(J93)),NOT(ISNUMBER(K93))),"",OR(AND(I93&lt;&gt;"",I93&gt;=40),AND(J93&lt;&gt;"",J93&gt;=40),AND(K93&lt;&gt;"",K93&gt;=40)),"Y",OR(I93&lt;40,J93&lt;40,K93&lt;40),"N")</f>
        <v/>
      </c>
      <c r="S93" s="161" t="str" cm="1">
        <f t="array" ref="S93">_xlfn.IFS(OR(L93="Yes",M93="Yes",N93="Yes"),"Y",OR(L93="No",M93="No",N93="No"),"N",AND(L93="",M93="",N93=""),"")</f>
        <v/>
      </c>
      <c r="T93" s="161" t="str" cm="1">
        <f t="array" ref="T93">_xlfn.IFS(AND(NOT(ISNUMBER(O93)),NOT(ISNUMBER(P93)),NOT(ISNUMBER(Q93))),"",OR(AND(O93&lt;&gt;"",O93&gt;=40),AND(P93&lt;&gt;"",P93&gt;=40),AND(Q93&lt;&gt;"",Q93&gt;=40)),"Y",OR(O93&lt;40,P93&lt;40,Q93&lt;40),"N")</f>
        <v/>
      </c>
      <c r="U93" s="162" t="str" cm="1">
        <f t="array" ref="U93">_xlfn.IFS(OR(R93="Y",S93="Y",T93="Y"),"Y",OR(R93="N",S93="N",T93="N"),"N",OR(R93="",S93="",T93=""),"")</f>
        <v/>
      </c>
      <c r="V93" s="161" t="str">
        <f>IFERROR(IF(VLOOKUP(A93,'BOY to MOY-Reading'!$P$2:$U$400,6,FALSE)="","",VLOOKUP(A93,'BOY to MOY-Reading'!$P$2:$U$400,6,FALSE)),"")</f>
        <v/>
      </c>
      <c r="W93" s="162" t="str">
        <f>IFERROR(IF(VLOOKUP(A93,'BOY to MOY-Reading'!$P$2:$AA$400,12,FALSE)="","",VLOOKUP(A93,'BOY to MOY-Reading'!$P$2:$AA$400,12,FALSE)),"")</f>
        <v/>
      </c>
      <c r="X93" s="161" t="str">
        <f>IFERROR(IF(VLOOKUP(A93,'BOY to EOY-Reading'!$P$2:$AA$400,12,FALSE)="","",VLOOKUP(A93,'BOY to EOY-Reading'!$P$2:$AA$400,12,FALSE)),"")</f>
        <v/>
      </c>
      <c r="Y93" s="163" t="str">
        <f>IFERROR(IF(VLOOKUP(A93,'BOY to MOY-Reading'!$P$2:$AI$400,20,FALSE)="","",VLOOKUP(A93,'BOY to MOY-Reading'!$P$2:$AI$400,20,FALSE)),"")</f>
        <v/>
      </c>
      <c r="Z93" s="161" t="str">
        <f>IFERROR(IF(VLOOKUP(A93, 'MOY to EOY-Reading'!$P$2:$AI$400,20,FALSE)="","",VLOOKUP(A93,'MOY to EOY-Reading'!$P$2:$AI$400,20,FALSE)),"")</f>
        <v/>
      </c>
      <c r="AA93" s="161" t="str">
        <f>IFERROR(IF(VLOOKUP(A93,'BOY to EOY-Reading'!$P$2:$AI$400,20,FALSE)="","",VLOOKUP(A93,'BOY to EOY-Reading'!$P$2:$AI$400,20,FALSE)),"")</f>
        <v/>
      </c>
      <c r="AB93" s="161" t="str">
        <f>IFERROR(IF(VLOOKUP(A93,'BOY to MOY-Reading'!$P$2:$AK$400,22,FALSE)="","",VLOOKUP(A93,'BOY to MOY-Reading'!$P$2:$AK$400,22,FALSE)),"")</f>
        <v/>
      </c>
      <c r="AC93" s="161" t="str">
        <f>IFERROR(IF(VLOOKUP(A93, 'MOY to EOY-Reading'!$P$2:$AK$400,22,FALSE)="","",VLOOKUP(A93,'MOY to EOY-Reading'!$P$2:$AK$400,22,FALSE)),"")</f>
        <v/>
      </c>
      <c r="AD93" s="161" t="str">
        <f>IFERROR(IF(VLOOKUP(A93,'BOY to EOY-Reading'!$P$2:$AK$400,22,FALSE)="","",VLOOKUP(A93,'BOY to EOY-Reading'!$P$2:$AK$400,22,FALSE)),"")</f>
        <v/>
      </c>
      <c r="AE93" s="161" t="str" cm="1">
        <f t="array" ref="AE93">_xlfn.IFS(AND(NOT(ISNUMBER(V93)),NOT(ISNUMBER(W93)),NOT(ISNUMBER(X93))),"",OR(AND(V93&lt;&gt;"",V93&gt;=40),AND(W93&lt;&gt;"",W93&gt;=40),AND(X93&lt;&gt;"",X93&gt;=40)),"Y",OR(V93&lt;40,W93&lt;40,X93&lt;40),"N")</f>
        <v/>
      </c>
      <c r="AF93" s="161" t="str" cm="1">
        <f t="array" ref="AF93">_xlfn.IFS(OR(Y93="Yes",Z93="Yes",AA93="Yes"),"Y",OR(Y93="No",Z93="No",AA93="No"),"N",AND(Y93="",Z93="",AA93=""),"")</f>
        <v/>
      </c>
      <c r="AG93" s="161" t="str" cm="1">
        <f t="array" ref="AG93">_xlfn.IFS(AND(NOT(ISNUMBER(AB93)),NOT(ISNUMBER(AC93)),NOT(ISNUMBER(AD93))),"",OR(AND(AB93&lt;&gt;"",AB93&gt;=40),AND(AC93&lt;&gt;"",AC93&gt;=40),AND(AD93&lt;&gt;"",AD93&gt;=40)),"Y",OR(AB93&lt;40,AC93&lt;40,AD93&lt;40),"N")</f>
        <v/>
      </c>
      <c r="AH93" s="162" t="str" cm="1">
        <f t="array" ref="AH93">_xlfn.IFS(OR(AE93="Y",AF93="Y",AG93="Y"),"Y",OR(AE93="N",AF93="N",AG93="N"),"N",OR(AE93="",AF93="",AG93=""),"")</f>
        <v/>
      </c>
    </row>
    <row r="94" spans="1:34" x14ac:dyDescent="0.25">
      <c r="A94" s="157"/>
      <c r="B94" s="158"/>
      <c r="C94" s="158"/>
      <c r="D94" s="158"/>
      <c r="E94" s="158"/>
      <c r="F94" s="158"/>
      <c r="G94" s="158"/>
      <c r="H94" s="158"/>
      <c r="I94" s="161" t="str">
        <f>IFERROR(IF(VLOOKUP(A94,'BOY to MOY-Math'!$P$2:$U$400,6,FALSE)="","",VLOOKUP(A94,'BOY to MOY-Math'!$P$2:$U$400,6,FALSE)),"")</f>
        <v/>
      </c>
      <c r="J94" s="162" t="str">
        <f>IFERROR(IF(VLOOKUP(A94,'BOY to MOY-Math'!$P$2:$AA$400,12,FALSE)="","",VLOOKUP(A94,'BOY to MOY-Math'!$P$2:$AA$400,12,FALSE)),"")</f>
        <v/>
      </c>
      <c r="K94" s="161" t="str">
        <f>IFERROR(IF(VLOOKUP(A94,'BOY to EOY-Math'!$P$2:$AA$400,12,FALSE)="","",VLOOKUP(A94,'BOY to EOY-Math'!$P$2:$AA$400,12,FALSE)),"")</f>
        <v/>
      </c>
      <c r="L94" s="163" t="str">
        <f>IFERROR(IF(VLOOKUP(A94,'BOY to MOY-Math'!$P$2:$AI$400,20,FALSE)="","",VLOOKUP(A94,'BOY to MOY-Math'!$P$2:$AI$400,20,FALSE)),"")</f>
        <v/>
      </c>
      <c r="M94" s="161" t="str">
        <f>IFERROR(IF(VLOOKUP(A94, 'MOY to EOY-Math'!$P$2:$AI$400,20,FALSE)="","",VLOOKUP(A94,'MOY to EOY-Math'!$P$2:$AI$400,20,FALSE)),"")</f>
        <v/>
      </c>
      <c r="N94" s="161" t="str">
        <f>IFERROR(IF(VLOOKUP(A94,'BOY to EOY-Math'!$P$2:$AI$400,20,FALSE)="","",VLOOKUP(A94,'BOY to EOY-Math'!$P$2:$AI$400,20,FALSE)),"")</f>
        <v/>
      </c>
      <c r="O94" s="161" t="str">
        <f>IFERROR(IF(VLOOKUP(A94,'BOY to MOY-Math'!$P$2:$AK$400,22,FALSE)="","",VLOOKUP(A94,'BOY to MOY-Math'!$P$2:$AK$400,22,FALSE)),"")</f>
        <v/>
      </c>
      <c r="P94" s="161" t="str">
        <f>IFERROR(IF(VLOOKUP(A94, 'MOY to EOY-Math'!$P$2:$AK$400,22,FALSE)="","",VLOOKUP(A94,'MOY to EOY-Math'!$P$2:$AK$400,22,FALSE)),"")</f>
        <v/>
      </c>
      <c r="Q94" s="161" t="str">
        <f>IFERROR(IF(VLOOKUP(A94,'BOY to EOY-Math'!$P$2:$AK$400,22,FALSE)="","",VLOOKUP(A94,'BOY to EOY-Math'!$P$2:$AK$400,22,FALSE)),"")</f>
        <v/>
      </c>
      <c r="R94" s="161" t="str" cm="1">
        <f t="array" ref="R94">_xlfn.IFS(AND(NOT(ISNUMBER(I94)),NOT(ISNUMBER(J94)),NOT(ISNUMBER(K94))),"",OR(AND(I94&lt;&gt;"",I94&gt;=40),AND(J94&lt;&gt;"",J94&gt;=40),AND(K94&lt;&gt;"",K94&gt;=40)),"Y",OR(I94&lt;40,J94&lt;40,K94&lt;40),"N")</f>
        <v/>
      </c>
      <c r="S94" s="161" t="str" cm="1">
        <f t="array" ref="S94">_xlfn.IFS(OR(L94="Yes",M94="Yes",N94="Yes"),"Y",OR(L94="No",M94="No",N94="No"),"N",AND(L94="",M94="",N94=""),"")</f>
        <v/>
      </c>
      <c r="T94" s="161" t="str" cm="1">
        <f t="array" ref="T94">_xlfn.IFS(AND(NOT(ISNUMBER(O94)),NOT(ISNUMBER(P94)),NOT(ISNUMBER(Q94))),"",OR(AND(O94&lt;&gt;"",O94&gt;=40),AND(P94&lt;&gt;"",P94&gt;=40),AND(Q94&lt;&gt;"",Q94&gt;=40)),"Y",OR(O94&lt;40,P94&lt;40,Q94&lt;40),"N")</f>
        <v/>
      </c>
      <c r="U94" s="162" t="str" cm="1">
        <f t="array" ref="U94">_xlfn.IFS(OR(R94="Y",S94="Y",T94="Y"),"Y",OR(R94="N",S94="N",T94="N"),"N",OR(R94="",S94="",T94=""),"")</f>
        <v/>
      </c>
      <c r="V94" s="161" t="str">
        <f>IFERROR(IF(VLOOKUP(A94,'BOY to MOY-Reading'!$P$2:$U$400,6,FALSE)="","",VLOOKUP(A94,'BOY to MOY-Reading'!$P$2:$U$400,6,FALSE)),"")</f>
        <v/>
      </c>
      <c r="W94" s="162" t="str">
        <f>IFERROR(IF(VLOOKUP(A94,'BOY to MOY-Reading'!$P$2:$AA$400,12,FALSE)="","",VLOOKUP(A94,'BOY to MOY-Reading'!$P$2:$AA$400,12,FALSE)),"")</f>
        <v/>
      </c>
      <c r="X94" s="161" t="str">
        <f>IFERROR(IF(VLOOKUP(A94,'BOY to EOY-Reading'!$P$2:$AA$400,12,FALSE)="","",VLOOKUP(A94,'BOY to EOY-Reading'!$P$2:$AA$400,12,FALSE)),"")</f>
        <v/>
      </c>
      <c r="Y94" s="163" t="str">
        <f>IFERROR(IF(VLOOKUP(A94,'BOY to MOY-Reading'!$P$2:$AI$400,20,FALSE)="","",VLOOKUP(A94,'BOY to MOY-Reading'!$P$2:$AI$400,20,FALSE)),"")</f>
        <v/>
      </c>
      <c r="Z94" s="161" t="str">
        <f>IFERROR(IF(VLOOKUP(A94, 'MOY to EOY-Reading'!$P$2:$AI$400,20,FALSE)="","",VLOOKUP(A94,'MOY to EOY-Reading'!$P$2:$AI$400,20,FALSE)),"")</f>
        <v/>
      </c>
      <c r="AA94" s="161" t="str">
        <f>IFERROR(IF(VLOOKUP(A94,'BOY to EOY-Reading'!$P$2:$AI$400,20,FALSE)="","",VLOOKUP(A94,'BOY to EOY-Reading'!$P$2:$AI$400,20,FALSE)),"")</f>
        <v/>
      </c>
      <c r="AB94" s="161" t="str">
        <f>IFERROR(IF(VLOOKUP(A94,'BOY to MOY-Reading'!$P$2:$AK$400,22,FALSE)="","",VLOOKUP(A94,'BOY to MOY-Reading'!$P$2:$AK$400,22,FALSE)),"")</f>
        <v/>
      </c>
      <c r="AC94" s="161" t="str">
        <f>IFERROR(IF(VLOOKUP(A94, 'MOY to EOY-Reading'!$P$2:$AK$400,22,FALSE)="","",VLOOKUP(A94,'MOY to EOY-Reading'!$P$2:$AK$400,22,FALSE)),"")</f>
        <v/>
      </c>
      <c r="AD94" s="161" t="str">
        <f>IFERROR(IF(VLOOKUP(A94,'BOY to EOY-Reading'!$P$2:$AK$400,22,FALSE)="","",VLOOKUP(A94,'BOY to EOY-Reading'!$P$2:$AK$400,22,FALSE)),"")</f>
        <v/>
      </c>
      <c r="AE94" s="161" t="str" cm="1">
        <f t="array" ref="AE94">_xlfn.IFS(AND(NOT(ISNUMBER(V94)),NOT(ISNUMBER(W94)),NOT(ISNUMBER(X94))),"",OR(AND(V94&lt;&gt;"",V94&gt;=40),AND(W94&lt;&gt;"",W94&gt;=40),AND(X94&lt;&gt;"",X94&gt;=40)),"Y",OR(V94&lt;40,W94&lt;40,X94&lt;40),"N")</f>
        <v/>
      </c>
      <c r="AF94" s="161" t="str" cm="1">
        <f t="array" ref="AF94">_xlfn.IFS(OR(Y94="Yes",Z94="Yes",AA94="Yes"),"Y",OR(Y94="No",Z94="No",AA94="No"),"N",AND(Y94="",Z94="",AA94=""),"")</f>
        <v/>
      </c>
      <c r="AG94" s="161" t="str" cm="1">
        <f t="array" ref="AG94">_xlfn.IFS(AND(NOT(ISNUMBER(AB94)),NOT(ISNUMBER(AC94)),NOT(ISNUMBER(AD94))),"",OR(AND(AB94&lt;&gt;"",AB94&gt;=40),AND(AC94&lt;&gt;"",AC94&gt;=40),AND(AD94&lt;&gt;"",AD94&gt;=40)),"Y",OR(AB94&lt;40,AC94&lt;40,AD94&lt;40),"N")</f>
        <v/>
      </c>
      <c r="AH94" s="162" t="str" cm="1">
        <f t="array" ref="AH94">_xlfn.IFS(OR(AE94="Y",AF94="Y",AG94="Y"),"Y",OR(AE94="N",AF94="N",AG94="N"),"N",OR(AE94="",AF94="",AG94=""),"")</f>
        <v/>
      </c>
    </row>
    <row r="95" spans="1:34" x14ac:dyDescent="0.25">
      <c r="A95" s="157"/>
      <c r="B95" s="158"/>
      <c r="C95" s="158"/>
      <c r="D95" s="158"/>
      <c r="E95" s="158"/>
      <c r="F95" s="158"/>
      <c r="G95" s="158"/>
      <c r="H95" s="158"/>
      <c r="I95" s="161" t="str">
        <f>IFERROR(IF(VLOOKUP(A95,'BOY to MOY-Math'!$P$2:$U$400,6,FALSE)="","",VLOOKUP(A95,'BOY to MOY-Math'!$P$2:$U$400,6,FALSE)),"")</f>
        <v/>
      </c>
      <c r="J95" s="162" t="str">
        <f>IFERROR(IF(VLOOKUP(A95,'BOY to MOY-Math'!$P$2:$AA$400,12,FALSE)="","",VLOOKUP(A95,'BOY to MOY-Math'!$P$2:$AA$400,12,FALSE)),"")</f>
        <v/>
      </c>
      <c r="K95" s="161" t="str">
        <f>IFERROR(IF(VLOOKUP(A95,'BOY to EOY-Math'!$P$2:$AA$400,12,FALSE)="","",VLOOKUP(A95,'BOY to EOY-Math'!$P$2:$AA$400,12,FALSE)),"")</f>
        <v/>
      </c>
      <c r="L95" s="163" t="str">
        <f>IFERROR(IF(VLOOKUP(A95,'BOY to MOY-Math'!$P$2:$AI$400,20,FALSE)="","",VLOOKUP(A95,'BOY to MOY-Math'!$P$2:$AI$400,20,FALSE)),"")</f>
        <v/>
      </c>
      <c r="M95" s="161" t="str">
        <f>IFERROR(IF(VLOOKUP(A95, 'MOY to EOY-Math'!$P$2:$AI$400,20,FALSE)="","",VLOOKUP(A95,'MOY to EOY-Math'!$P$2:$AI$400,20,FALSE)),"")</f>
        <v/>
      </c>
      <c r="N95" s="161" t="str">
        <f>IFERROR(IF(VLOOKUP(A95,'BOY to EOY-Math'!$P$2:$AI$400,20,FALSE)="","",VLOOKUP(A95,'BOY to EOY-Math'!$P$2:$AI$400,20,FALSE)),"")</f>
        <v/>
      </c>
      <c r="O95" s="161" t="str">
        <f>IFERROR(IF(VLOOKUP(A95,'BOY to MOY-Math'!$P$2:$AK$400,22,FALSE)="","",VLOOKUP(A95,'BOY to MOY-Math'!$P$2:$AK$400,22,FALSE)),"")</f>
        <v/>
      </c>
      <c r="P95" s="161" t="str">
        <f>IFERROR(IF(VLOOKUP(A95, 'MOY to EOY-Math'!$P$2:$AK$400,22,FALSE)="","",VLOOKUP(A95,'MOY to EOY-Math'!$P$2:$AK$400,22,FALSE)),"")</f>
        <v/>
      </c>
      <c r="Q95" s="161" t="str">
        <f>IFERROR(IF(VLOOKUP(A95,'BOY to EOY-Math'!$P$2:$AK$400,22,FALSE)="","",VLOOKUP(A95,'BOY to EOY-Math'!$P$2:$AK$400,22,FALSE)),"")</f>
        <v/>
      </c>
      <c r="R95" s="161" t="str" cm="1">
        <f t="array" ref="R95">_xlfn.IFS(AND(NOT(ISNUMBER(I95)),NOT(ISNUMBER(J95)),NOT(ISNUMBER(K95))),"",OR(AND(I95&lt;&gt;"",I95&gt;=40),AND(J95&lt;&gt;"",J95&gt;=40),AND(K95&lt;&gt;"",K95&gt;=40)),"Y",OR(I95&lt;40,J95&lt;40,K95&lt;40),"N")</f>
        <v/>
      </c>
      <c r="S95" s="161" t="str" cm="1">
        <f t="array" ref="S95">_xlfn.IFS(OR(L95="Yes",M95="Yes",N95="Yes"),"Y",OR(L95="No",M95="No",N95="No"),"N",AND(L95="",M95="",N95=""),"")</f>
        <v/>
      </c>
      <c r="T95" s="161" t="str" cm="1">
        <f t="array" ref="T95">_xlfn.IFS(AND(NOT(ISNUMBER(O95)),NOT(ISNUMBER(P95)),NOT(ISNUMBER(Q95))),"",OR(AND(O95&lt;&gt;"",O95&gt;=40),AND(P95&lt;&gt;"",P95&gt;=40),AND(Q95&lt;&gt;"",Q95&gt;=40)),"Y",OR(O95&lt;40,P95&lt;40,Q95&lt;40),"N")</f>
        <v/>
      </c>
      <c r="U95" s="162" t="str" cm="1">
        <f t="array" ref="U95">_xlfn.IFS(OR(R95="Y",S95="Y",T95="Y"),"Y",OR(R95="N",S95="N",T95="N"),"N",OR(R95="",S95="",T95=""),"")</f>
        <v/>
      </c>
      <c r="V95" s="161" t="str">
        <f>IFERROR(IF(VLOOKUP(A95,'BOY to MOY-Reading'!$P$2:$U$400,6,FALSE)="","",VLOOKUP(A95,'BOY to MOY-Reading'!$P$2:$U$400,6,FALSE)),"")</f>
        <v/>
      </c>
      <c r="W95" s="162" t="str">
        <f>IFERROR(IF(VLOOKUP(A95,'BOY to MOY-Reading'!$P$2:$AA$400,12,FALSE)="","",VLOOKUP(A95,'BOY to MOY-Reading'!$P$2:$AA$400,12,FALSE)),"")</f>
        <v/>
      </c>
      <c r="X95" s="161" t="str">
        <f>IFERROR(IF(VLOOKUP(A95,'BOY to EOY-Reading'!$P$2:$AA$400,12,FALSE)="","",VLOOKUP(A95,'BOY to EOY-Reading'!$P$2:$AA$400,12,FALSE)),"")</f>
        <v/>
      </c>
      <c r="Y95" s="163" t="str">
        <f>IFERROR(IF(VLOOKUP(A95,'BOY to MOY-Reading'!$P$2:$AI$400,20,FALSE)="","",VLOOKUP(A95,'BOY to MOY-Reading'!$P$2:$AI$400,20,FALSE)),"")</f>
        <v/>
      </c>
      <c r="Z95" s="161" t="str">
        <f>IFERROR(IF(VLOOKUP(A95, 'MOY to EOY-Reading'!$P$2:$AI$400,20,FALSE)="","",VLOOKUP(A95,'MOY to EOY-Reading'!$P$2:$AI$400,20,FALSE)),"")</f>
        <v/>
      </c>
      <c r="AA95" s="161" t="str">
        <f>IFERROR(IF(VLOOKUP(A95,'BOY to EOY-Reading'!$P$2:$AI$400,20,FALSE)="","",VLOOKUP(A95,'BOY to EOY-Reading'!$P$2:$AI$400,20,FALSE)),"")</f>
        <v/>
      </c>
      <c r="AB95" s="161" t="str">
        <f>IFERROR(IF(VLOOKUP(A95,'BOY to MOY-Reading'!$P$2:$AK$400,22,FALSE)="","",VLOOKUP(A95,'BOY to MOY-Reading'!$P$2:$AK$400,22,FALSE)),"")</f>
        <v/>
      </c>
      <c r="AC95" s="161" t="str">
        <f>IFERROR(IF(VLOOKUP(A95, 'MOY to EOY-Reading'!$P$2:$AK$400,22,FALSE)="","",VLOOKUP(A95,'MOY to EOY-Reading'!$P$2:$AK$400,22,FALSE)),"")</f>
        <v/>
      </c>
      <c r="AD95" s="161" t="str">
        <f>IFERROR(IF(VLOOKUP(A95,'BOY to EOY-Reading'!$P$2:$AK$400,22,FALSE)="","",VLOOKUP(A95,'BOY to EOY-Reading'!$P$2:$AK$400,22,FALSE)),"")</f>
        <v/>
      </c>
      <c r="AE95" s="161" t="str" cm="1">
        <f t="array" ref="AE95">_xlfn.IFS(AND(NOT(ISNUMBER(V95)),NOT(ISNUMBER(W95)),NOT(ISNUMBER(X95))),"",OR(AND(V95&lt;&gt;"",V95&gt;=40),AND(W95&lt;&gt;"",W95&gt;=40),AND(X95&lt;&gt;"",X95&gt;=40)),"Y",OR(V95&lt;40,W95&lt;40,X95&lt;40),"N")</f>
        <v/>
      </c>
      <c r="AF95" s="161" t="str" cm="1">
        <f t="array" ref="AF95">_xlfn.IFS(OR(Y95="Yes",Z95="Yes",AA95="Yes"),"Y",OR(Y95="No",Z95="No",AA95="No"),"N",AND(Y95="",Z95="",AA95=""),"")</f>
        <v/>
      </c>
      <c r="AG95" s="161" t="str" cm="1">
        <f t="array" ref="AG95">_xlfn.IFS(AND(NOT(ISNUMBER(AB95)),NOT(ISNUMBER(AC95)),NOT(ISNUMBER(AD95))),"",OR(AND(AB95&lt;&gt;"",AB95&gt;=40),AND(AC95&lt;&gt;"",AC95&gt;=40),AND(AD95&lt;&gt;"",AD95&gt;=40)),"Y",OR(AB95&lt;40,AC95&lt;40,AD95&lt;40),"N")</f>
        <v/>
      </c>
      <c r="AH95" s="162" t="str" cm="1">
        <f t="array" ref="AH95">_xlfn.IFS(OR(AE95="Y",AF95="Y",AG95="Y"),"Y",OR(AE95="N",AF95="N",AG95="N"),"N",OR(AE95="",AF95="",AG95=""),"")</f>
        <v/>
      </c>
    </row>
    <row r="96" spans="1:34" x14ac:dyDescent="0.25">
      <c r="A96" s="157"/>
      <c r="B96" s="158"/>
      <c r="C96" s="158"/>
      <c r="D96" s="158"/>
      <c r="E96" s="158"/>
      <c r="F96" s="158"/>
      <c r="G96" s="158"/>
      <c r="H96" s="158"/>
      <c r="I96" s="161" t="str">
        <f>IFERROR(IF(VLOOKUP(A96,'BOY to MOY-Math'!$P$2:$U$400,6,FALSE)="","",VLOOKUP(A96,'BOY to MOY-Math'!$P$2:$U$400,6,FALSE)),"")</f>
        <v/>
      </c>
      <c r="J96" s="162" t="str">
        <f>IFERROR(IF(VLOOKUP(A96,'BOY to MOY-Math'!$P$2:$AA$400,12,FALSE)="","",VLOOKUP(A96,'BOY to MOY-Math'!$P$2:$AA$400,12,FALSE)),"")</f>
        <v/>
      </c>
      <c r="K96" s="161" t="str">
        <f>IFERROR(IF(VLOOKUP(A96,'BOY to EOY-Math'!$P$2:$AA$400,12,FALSE)="","",VLOOKUP(A96,'BOY to EOY-Math'!$P$2:$AA$400,12,FALSE)),"")</f>
        <v/>
      </c>
      <c r="L96" s="163" t="str">
        <f>IFERROR(IF(VLOOKUP(A96,'BOY to MOY-Math'!$P$2:$AI$400,20,FALSE)="","",VLOOKUP(A96,'BOY to MOY-Math'!$P$2:$AI$400,20,FALSE)),"")</f>
        <v/>
      </c>
      <c r="M96" s="161" t="str">
        <f>IFERROR(IF(VLOOKUP(A96, 'MOY to EOY-Math'!$P$2:$AI$400,20,FALSE)="","",VLOOKUP(A96,'MOY to EOY-Math'!$P$2:$AI$400,20,FALSE)),"")</f>
        <v/>
      </c>
      <c r="N96" s="161" t="str">
        <f>IFERROR(IF(VLOOKUP(A96,'BOY to EOY-Math'!$P$2:$AI$400,20,FALSE)="","",VLOOKUP(A96,'BOY to EOY-Math'!$P$2:$AI$400,20,FALSE)),"")</f>
        <v/>
      </c>
      <c r="O96" s="161" t="str">
        <f>IFERROR(IF(VLOOKUP(A96,'BOY to MOY-Math'!$P$2:$AK$400,22,FALSE)="","",VLOOKUP(A96,'BOY to MOY-Math'!$P$2:$AK$400,22,FALSE)),"")</f>
        <v/>
      </c>
      <c r="P96" s="161" t="str">
        <f>IFERROR(IF(VLOOKUP(A96, 'MOY to EOY-Math'!$P$2:$AK$400,22,FALSE)="","",VLOOKUP(A96,'MOY to EOY-Math'!$P$2:$AK$400,22,FALSE)),"")</f>
        <v/>
      </c>
      <c r="Q96" s="161" t="str">
        <f>IFERROR(IF(VLOOKUP(A96,'BOY to EOY-Math'!$P$2:$AK$400,22,FALSE)="","",VLOOKUP(A96,'BOY to EOY-Math'!$P$2:$AK$400,22,FALSE)),"")</f>
        <v/>
      </c>
      <c r="R96" s="161" t="str" cm="1">
        <f t="array" ref="R96">_xlfn.IFS(AND(NOT(ISNUMBER(I96)),NOT(ISNUMBER(J96)),NOT(ISNUMBER(K96))),"",OR(AND(I96&lt;&gt;"",I96&gt;=40),AND(J96&lt;&gt;"",J96&gt;=40),AND(K96&lt;&gt;"",K96&gt;=40)),"Y",OR(I96&lt;40,J96&lt;40,K96&lt;40),"N")</f>
        <v/>
      </c>
      <c r="S96" s="161" t="str" cm="1">
        <f t="array" ref="S96">_xlfn.IFS(OR(L96="Yes",M96="Yes",N96="Yes"),"Y",OR(L96="No",M96="No",N96="No"),"N",AND(L96="",M96="",N96=""),"")</f>
        <v/>
      </c>
      <c r="T96" s="161" t="str" cm="1">
        <f t="array" ref="T96">_xlfn.IFS(AND(NOT(ISNUMBER(O96)),NOT(ISNUMBER(P96)),NOT(ISNUMBER(Q96))),"",OR(AND(O96&lt;&gt;"",O96&gt;=40),AND(P96&lt;&gt;"",P96&gt;=40),AND(Q96&lt;&gt;"",Q96&gt;=40)),"Y",OR(O96&lt;40,P96&lt;40,Q96&lt;40),"N")</f>
        <v/>
      </c>
      <c r="U96" s="162" t="str" cm="1">
        <f t="array" ref="U96">_xlfn.IFS(OR(R96="Y",S96="Y",T96="Y"),"Y",OR(R96="N",S96="N",T96="N"),"N",OR(R96="",S96="",T96=""),"")</f>
        <v/>
      </c>
      <c r="V96" s="161" t="str">
        <f>IFERROR(IF(VLOOKUP(A96,'BOY to MOY-Reading'!$P$2:$U$400,6,FALSE)="","",VLOOKUP(A96,'BOY to MOY-Reading'!$P$2:$U$400,6,FALSE)),"")</f>
        <v/>
      </c>
      <c r="W96" s="162" t="str">
        <f>IFERROR(IF(VLOOKUP(A96,'BOY to MOY-Reading'!$P$2:$AA$400,12,FALSE)="","",VLOOKUP(A96,'BOY to MOY-Reading'!$P$2:$AA$400,12,FALSE)),"")</f>
        <v/>
      </c>
      <c r="X96" s="161" t="str">
        <f>IFERROR(IF(VLOOKUP(A96,'BOY to EOY-Reading'!$P$2:$AA$400,12,FALSE)="","",VLOOKUP(A96,'BOY to EOY-Reading'!$P$2:$AA$400,12,FALSE)),"")</f>
        <v/>
      </c>
      <c r="Y96" s="163" t="str">
        <f>IFERROR(IF(VLOOKUP(A96,'BOY to MOY-Reading'!$P$2:$AI$400,20,FALSE)="","",VLOOKUP(A96,'BOY to MOY-Reading'!$P$2:$AI$400,20,FALSE)),"")</f>
        <v/>
      </c>
      <c r="Z96" s="161" t="str">
        <f>IFERROR(IF(VLOOKUP(A96, 'MOY to EOY-Reading'!$P$2:$AI$400,20,FALSE)="","",VLOOKUP(A96,'MOY to EOY-Reading'!$P$2:$AI$400,20,FALSE)),"")</f>
        <v/>
      </c>
      <c r="AA96" s="161" t="str">
        <f>IFERROR(IF(VLOOKUP(A96,'BOY to EOY-Reading'!$P$2:$AI$400,20,FALSE)="","",VLOOKUP(A96,'BOY to EOY-Reading'!$P$2:$AI$400,20,FALSE)),"")</f>
        <v/>
      </c>
      <c r="AB96" s="161" t="str">
        <f>IFERROR(IF(VLOOKUP(A96,'BOY to MOY-Reading'!$P$2:$AK$400,22,FALSE)="","",VLOOKUP(A96,'BOY to MOY-Reading'!$P$2:$AK$400,22,FALSE)),"")</f>
        <v/>
      </c>
      <c r="AC96" s="161" t="str">
        <f>IFERROR(IF(VLOOKUP(A96, 'MOY to EOY-Reading'!$P$2:$AK$400,22,FALSE)="","",VLOOKUP(A96,'MOY to EOY-Reading'!$P$2:$AK$400,22,FALSE)),"")</f>
        <v/>
      </c>
      <c r="AD96" s="161" t="str">
        <f>IFERROR(IF(VLOOKUP(A96,'BOY to EOY-Reading'!$P$2:$AK$400,22,FALSE)="","",VLOOKUP(A96,'BOY to EOY-Reading'!$P$2:$AK$400,22,FALSE)),"")</f>
        <v/>
      </c>
      <c r="AE96" s="161" t="str" cm="1">
        <f t="array" ref="AE96">_xlfn.IFS(AND(NOT(ISNUMBER(V96)),NOT(ISNUMBER(W96)),NOT(ISNUMBER(X96))),"",OR(AND(V96&lt;&gt;"",V96&gt;=40),AND(W96&lt;&gt;"",W96&gt;=40),AND(X96&lt;&gt;"",X96&gt;=40)),"Y",OR(V96&lt;40,W96&lt;40,X96&lt;40),"N")</f>
        <v/>
      </c>
      <c r="AF96" s="161" t="str" cm="1">
        <f t="array" ref="AF96">_xlfn.IFS(OR(Y96="Yes",Z96="Yes",AA96="Yes"),"Y",OR(Y96="No",Z96="No",AA96="No"),"N",AND(Y96="",Z96="",AA96=""),"")</f>
        <v/>
      </c>
      <c r="AG96" s="161" t="str" cm="1">
        <f t="array" ref="AG96">_xlfn.IFS(AND(NOT(ISNUMBER(AB96)),NOT(ISNUMBER(AC96)),NOT(ISNUMBER(AD96))),"",OR(AND(AB96&lt;&gt;"",AB96&gt;=40),AND(AC96&lt;&gt;"",AC96&gt;=40),AND(AD96&lt;&gt;"",AD96&gt;=40)),"Y",OR(AB96&lt;40,AC96&lt;40,AD96&lt;40),"N")</f>
        <v/>
      </c>
      <c r="AH96" s="162" t="str" cm="1">
        <f t="array" ref="AH96">_xlfn.IFS(OR(AE96="Y",AF96="Y",AG96="Y"),"Y",OR(AE96="N",AF96="N",AG96="N"),"N",OR(AE96="",AF96="",AG96=""),"")</f>
        <v/>
      </c>
    </row>
    <row r="97" spans="1:34" x14ac:dyDescent="0.25">
      <c r="A97" s="157"/>
      <c r="B97" s="158"/>
      <c r="C97" s="158"/>
      <c r="D97" s="158"/>
      <c r="E97" s="158"/>
      <c r="F97" s="158"/>
      <c r="G97" s="158"/>
      <c r="H97" s="158"/>
      <c r="I97" s="161" t="str">
        <f>IFERROR(IF(VLOOKUP(A97,'BOY to MOY-Math'!$P$2:$U$400,6,FALSE)="","",VLOOKUP(A97,'BOY to MOY-Math'!$P$2:$U$400,6,FALSE)),"")</f>
        <v/>
      </c>
      <c r="J97" s="162" t="str">
        <f>IFERROR(IF(VLOOKUP(A97,'BOY to MOY-Math'!$P$2:$AA$400,12,FALSE)="","",VLOOKUP(A97,'BOY to MOY-Math'!$P$2:$AA$400,12,FALSE)),"")</f>
        <v/>
      </c>
      <c r="K97" s="161" t="str">
        <f>IFERROR(IF(VLOOKUP(A97,'BOY to EOY-Math'!$P$2:$AA$400,12,FALSE)="","",VLOOKUP(A97,'BOY to EOY-Math'!$P$2:$AA$400,12,FALSE)),"")</f>
        <v/>
      </c>
      <c r="L97" s="163" t="str">
        <f>IFERROR(IF(VLOOKUP(A97,'BOY to MOY-Math'!$P$2:$AI$400,20,FALSE)="","",VLOOKUP(A97,'BOY to MOY-Math'!$P$2:$AI$400,20,FALSE)),"")</f>
        <v/>
      </c>
      <c r="M97" s="161" t="str">
        <f>IFERROR(IF(VLOOKUP(A97, 'MOY to EOY-Math'!$P$2:$AI$400,20,FALSE)="","",VLOOKUP(A97,'MOY to EOY-Math'!$P$2:$AI$400,20,FALSE)),"")</f>
        <v/>
      </c>
      <c r="N97" s="161" t="str">
        <f>IFERROR(IF(VLOOKUP(A97,'BOY to EOY-Math'!$P$2:$AI$400,20,FALSE)="","",VLOOKUP(A97,'BOY to EOY-Math'!$P$2:$AI$400,20,FALSE)),"")</f>
        <v/>
      </c>
      <c r="O97" s="161" t="str">
        <f>IFERROR(IF(VLOOKUP(A97,'BOY to MOY-Math'!$P$2:$AK$400,22,FALSE)="","",VLOOKUP(A97,'BOY to MOY-Math'!$P$2:$AK$400,22,FALSE)),"")</f>
        <v/>
      </c>
      <c r="P97" s="161" t="str">
        <f>IFERROR(IF(VLOOKUP(A97, 'MOY to EOY-Math'!$P$2:$AK$400,22,FALSE)="","",VLOOKUP(A97,'MOY to EOY-Math'!$P$2:$AK$400,22,FALSE)),"")</f>
        <v/>
      </c>
      <c r="Q97" s="161" t="str">
        <f>IFERROR(IF(VLOOKUP(A97,'BOY to EOY-Math'!$P$2:$AK$400,22,FALSE)="","",VLOOKUP(A97,'BOY to EOY-Math'!$P$2:$AK$400,22,FALSE)),"")</f>
        <v/>
      </c>
      <c r="R97" s="161" t="str" cm="1">
        <f t="array" ref="R97">_xlfn.IFS(AND(NOT(ISNUMBER(I97)),NOT(ISNUMBER(J97)),NOT(ISNUMBER(K97))),"",OR(AND(I97&lt;&gt;"",I97&gt;=40),AND(J97&lt;&gt;"",J97&gt;=40),AND(K97&lt;&gt;"",K97&gt;=40)),"Y",OR(I97&lt;40,J97&lt;40,K97&lt;40),"N")</f>
        <v/>
      </c>
      <c r="S97" s="161" t="str" cm="1">
        <f t="array" ref="S97">_xlfn.IFS(OR(L97="Yes",M97="Yes",N97="Yes"),"Y",OR(L97="No",M97="No",N97="No"),"N",AND(L97="",M97="",N97=""),"")</f>
        <v/>
      </c>
      <c r="T97" s="161" t="str" cm="1">
        <f t="array" ref="T97">_xlfn.IFS(AND(NOT(ISNUMBER(O97)),NOT(ISNUMBER(P97)),NOT(ISNUMBER(Q97))),"",OR(AND(O97&lt;&gt;"",O97&gt;=40),AND(P97&lt;&gt;"",P97&gt;=40),AND(Q97&lt;&gt;"",Q97&gt;=40)),"Y",OR(O97&lt;40,P97&lt;40,Q97&lt;40),"N")</f>
        <v/>
      </c>
      <c r="U97" s="162" t="str" cm="1">
        <f t="array" ref="U97">_xlfn.IFS(OR(R97="Y",S97="Y",T97="Y"),"Y",OR(R97="N",S97="N",T97="N"),"N",OR(R97="",S97="",T97=""),"")</f>
        <v/>
      </c>
      <c r="V97" s="161" t="str">
        <f>IFERROR(IF(VLOOKUP(A97,'BOY to MOY-Reading'!$P$2:$U$400,6,FALSE)="","",VLOOKUP(A97,'BOY to MOY-Reading'!$P$2:$U$400,6,FALSE)),"")</f>
        <v/>
      </c>
      <c r="W97" s="162" t="str">
        <f>IFERROR(IF(VLOOKUP(A97,'BOY to MOY-Reading'!$P$2:$AA$400,12,FALSE)="","",VLOOKUP(A97,'BOY to MOY-Reading'!$P$2:$AA$400,12,FALSE)),"")</f>
        <v/>
      </c>
      <c r="X97" s="161" t="str">
        <f>IFERROR(IF(VLOOKUP(A97,'BOY to EOY-Reading'!$P$2:$AA$400,12,FALSE)="","",VLOOKUP(A97,'BOY to EOY-Reading'!$P$2:$AA$400,12,FALSE)),"")</f>
        <v/>
      </c>
      <c r="Y97" s="163" t="str">
        <f>IFERROR(IF(VLOOKUP(A97,'BOY to MOY-Reading'!$P$2:$AI$400,20,FALSE)="","",VLOOKUP(A97,'BOY to MOY-Reading'!$P$2:$AI$400,20,FALSE)),"")</f>
        <v/>
      </c>
      <c r="Z97" s="161" t="str">
        <f>IFERROR(IF(VLOOKUP(A97, 'MOY to EOY-Reading'!$P$2:$AI$400,20,FALSE)="","",VLOOKUP(A97,'MOY to EOY-Reading'!$P$2:$AI$400,20,FALSE)),"")</f>
        <v/>
      </c>
      <c r="AA97" s="161" t="str">
        <f>IFERROR(IF(VLOOKUP(A97,'BOY to EOY-Reading'!$P$2:$AI$400,20,FALSE)="","",VLOOKUP(A97,'BOY to EOY-Reading'!$P$2:$AI$400,20,FALSE)),"")</f>
        <v/>
      </c>
      <c r="AB97" s="161" t="str">
        <f>IFERROR(IF(VLOOKUP(A97,'BOY to MOY-Reading'!$P$2:$AK$400,22,FALSE)="","",VLOOKUP(A97,'BOY to MOY-Reading'!$P$2:$AK$400,22,FALSE)),"")</f>
        <v/>
      </c>
      <c r="AC97" s="161" t="str">
        <f>IFERROR(IF(VLOOKUP(A97, 'MOY to EOY-Reading'!$P$2:$AK$400,22,FALSE)="","",VLOOKUP(A97,'MOY to EOY-Reading'!$P$2:$AK$400,22,FALSE)),"")</f>
        <v/>
      </c>
      <c r="AD97" s="161" t="str">
        <f>IFERROR(IF(VLOOKUP(A97,'BOY to EOY-Reading'!$P$2:$AK$400,22,FALSE)="","",VLOOKUP(A97,'BOY to EOY-Reading'!$P$2:$AK$400,22,FALSE)),"")</f>
        <v/>
      </c>
      <c r="AE97" s="161" t="str" cm="1">
        <f t="array" ref="AE97">_xlfn.IFS(AND(NOT(ISNUMBER(V97)),NOT(ISNUMBER(W97)),NOT(ISNUMBER(X97))),"",OR(AND(V97&lt;&gt;"",V97&gt;=40),AND(W97&lt;&gt;"",W97&gt;=40),AND(X97&lt;&gt;"",X97&gt;=40)),"Y",OR(V97&lt;40,W97&lt;40,X97&lt;40),"N")</f>
        <v/>
      </c>
      <c r="AF97" s="161" t="str" cm="1">
        <f t="array" ref="AF97">_xlfn.IFS(OR(Y97="Yes",Z97="Yes",AA97="Yes"),"Y",OR(Y97="No",Z97="No",AA97="No"),"N",AND(Y97="",Z97="",AA97=""),"")</f>
        <v/>
      </c>
      <c r="AG97" s="161" t="str" cm="1">
        <f t="array" ref="AG97">_xlfn.IFS(AND(NOT(ISNUMBER(AB97)),NOT(ISNUMBER(AC97)),NOT(ISNUMBER(AD97))),"",OR(AND(AB97&lt;&gt;"",AB97&gt;=40),AND(AC97&lt;&gt;"",AC97&gt;=40),AND(AD97&lt;&gt;"",AD97&gt;=40)),"Y",OR(AB97&lt;40,AC97&lt;40,AD97&lt;40),"N")</f>
        <v/>
      </c>
      <c r="AH97" s="162" t="str" cm="1">
        <f t="array" ref="AH97">_xlfn.IFS(OR(AE97="Y",AF97="Y",AG97="Y"),"Y",OR(AE97="N",AF97="N",AG97="N"),"N",OR(AE97="",AF97="",AG97=""),"")</f>
        <v/>
      </c>
    </row>
    <row r="98" spans="1:34" x14ac:dyDescent="0.25">
      <c r="A98" s="157"/>
      <c r="B98" s="158"/>
      <c r="C98" s="158"/>
      <c r="D98" s="158"/>
      <c r="E98" s="158"/>
      <c r="F98" s="158"/>
      <c r="G98" s="158"/>
      <c r="H98" s="158"/>
      <c r="I98" s="161" t="str">
        <f>IFERROR(IF(VLOOKUP(A98,'BOY to MOY-Math'!$P$2:$U$400,6,FALSE)="","",VLOOKUP(A98,'BOY to MOY-Math'!$P$2:$U$400,6,FALSE)),"")</f>
        <v/>
      </c>
      <c r="J98" s="162" t="str">
        <f>IFERROR(IF(VLOOKUP(A98,'BOY to MOY-Math'!$P$2:$AA$400,12,FALSE)="","",VLOOKUP(A98,'BOY to MOY-Math'!$P$2:$AA$400,12,FALSE)),"")</f>
        <v/>
      </c>
      <c r="K98" s="161" t="str">
        <f>IFERROR(IF(VLOOKUP(A98,'BOY to EOY-Math'!$P$2:$AA$400,12,FALSE)="","",VLOOKUP(A98,'BOY to EOY-Math'!$P$2:$AA$400,12,FALSE)),"")</f>
        <v/>
      </c>
      <c r="L98" s="163" t="str">
        <f>IFERROR(IF(VLOOKUP(A98,'BOY to MOY-Math'!$P$2:$AI$400,20,FALSE)="","",VLOOKUP(A98,'BOY to MOY-Math'!$P$2:$AI$400,20,FALSE)),"")</f>
        <v/>
      </c>
      <c r="M98" s="161" t="str">
        <f>IFERROR(IF(VLOOKUP(A98, 'MOY to EOY-Math'!$P$2:$AI$400,20,FALSE)="","",VLOOKUP(A98,'MOY to EOY-Math'!$P$2:$AI$400,20,FALSE)),"")</f>
        <v/>
      </c>
      <c r="N98" s="161" t="str">
        <f>IFERROR(IF(VLOOKUP(A98,'BOY to EOY-Math'!$P$2:$AI$400,20,FALSE)="","",VLOOKUP(A98,'BOY to EOY-Math'!$P$2:$AI$400,20,FALSE)),"")</f>
        <v/>
      </c>
      <c r="O98" s="161" t="str">
        <f>IFERROR(IF(VLOOKUP(A98,'BOY to MOY-Math'!$P$2:$AK$400,22,FALSE)="","",VLOOKUP(A98,'BOY to MOY-Math'!$P$2:$AK$400,22,FALSE)),"")</f>
        <v/>
      </c>
      <c r="P98" s="161" t="str">
        <f>IFERROR(IF(VLOOKUP(A98, 'MOY to EOY-Math'!$P$2:$AK$400,22,FALSE)="","",VLOOKUP(A98,'MOY to EOY-Math'!$P$2:$AK$400,22,FALSE)),"")</f>
        <v/>
      </c>
      <c r="Q98" s="161" t="str">
        <f>IFERROR(IF(VLOOKUP(A98,'BOY to EOY-Math'!$P$2:$AK$400,22,FALSE)="","",VLOOKUP(A98,'BOY to EOY-Math'!$P$2:$AK$400,22,FALSE)),"")</f>
        <v/>
      </c>
      <c r="R98" s="161" t="str" cm="1">
        <f t="array" ref="R98">_xlfn.IFS(AND(NOT(ISNUMBER(I98)),NOT(ISNUMBER(J98)),NOT(ISNUMBER(K98))),"",OR(AND(I98&lt;&gt;"",I98&gt;=40),AND(J98&lt;&gt;"",J98&gt;=40),AND(K98&lt;&gt;"",K98&gt;=40)),"Y",OR(I98&lt;40,J98&lt;40,K98&lt;40),"N")</f>
        <v/>
      </c>
      <c r="S98" s="161" t="str" cm="1">
        <f t="array" ref="S98">_xlfn.IFS(OR(L98="Yes",M98="Yes",N98="Yes"),"Y",OR(L98="No",M98="No",N98="No"),"N",AND(L98="",M98="",N98=""),"")</f>
        <v/>
      </c>
      <c r="T98" s="161" t="str" cm="1">
        <f t="array" ref="T98">_xlfn.IFS(AND(NOT(ISNUMBER(O98)),NOT(ISNUMBER(P98)),NOT(ISNUMBER(Q98))),"",OR(AND(O98&lt;&gt;"",O98&gt;=40),AND(P98&lt;&gt;"",P98&gt;=40),AND(Q98&lt;&gt;"",Q98&gt;=40)),"Y",OR(O98&lt;40,P98&lt;40,Q98&lt;40),"N")</f>
        <v/>
      </c>
      <c r="U98" s="162" t="str" cm="1">
        <f t="array" ref="U98">_xlfn.IFS(OR(R98="Y",S98="Y",T98="Y"),"Y",OR(R98="N",S98="N",T98="N"),"N",OR(R98="",S98="",T98=""),"")</f>
        <v/>
      </c>
      <c r="V98" s="161" t="str">
        <f>IFERROR(IF(VLOOKUP(A98,'BOY to MOY-Reading'!$P$2:$U$400,6,FALSE)="","",VLOOKUP(A98,'BOY to MOY-Reading'!$P$2:$U$400,6,FALSE)),"")</f>
        <v/>
      </c>
      <c r="W98" s="162" t="str">
        <f>IFERROR(IF(VLOOKUP(A98,'BOY to MOY-Reading'!$P$2:$AA$400,12,FALSE)="","",VLOOKUP(A98,'BOY to MOY-Reading'!$P$2:$AA$400,12,FALSE)),"")</f>
        <v/>
      </c>
      <c r="X98" s="161" t="str">
        <f>IFERROR(IF(VLOOKUP(A98,'BOY to EOY-Reading'!$P$2:$AA$400,12,FALSE)="","",VLOOKUP(A98,'BOY to EOY-Reading'!$P$2:$AA$400,12,FALSE)),"")</f>
        <v/>
      </c>
      <c r="Y98" s="163" t="str">
        <f>IFERROR(IF(VLOOKUP(A98,'BOY to MOY-Reading'!$P$2:$AI$400,20,FALSE)="","",VLOOKUP(A98,'BOY to MOY-Reading'!$P$2:$AI$400,20,FALSE)),"")</f>
        <v/>
      </c>
      <c r="Z98" s="161" t="str">
        <f>IFERROR(IF(VLOOKUP(A98, 'MOY to EOY-Reading'!$P$2:$AI$400,20,FALSE)="","",VLOOKUP(A98,'MOY to EOY-Reading'!$P$2:$AI$400,20,FALSE)),"")</f>
        <v/>
      </c>
      <c r="AA98" s="161" t="str">
        <f>IFERROR(IF(VLOOKUP(A98,'BOY to EOY-Reading'!$P$2:$AI$400,20,FALSE)="","",VLOOKUP(A98,'BOY to EOY-Reading'!$P$2:$AI$400,20,FALSE)),"")</f>
        <v/>
      </c>
      <c r="AB98" s="161" t="str">
        <f>IFERROR(IF(VLOOKUP(A98,'BOY to MOY-Reading'!$P$2:$AK$400,22,FALSE)="","",VLOOKUP(A98,'BOY to MOY-Reading'!$P$2:$AK$400,22,FALSE)),"")</f>
        <v/>
      </c>
      <c r="AC98" s="161" t="str">
        <f>IFERROR(IF(VLOOKUP(A98, 'MOY to EOY-Reading'!$P$2:$AK$400,22,FALSE)="","",VLOOKUP(A98,'MOY to EOY-Reading'!$P$2:$AK$400,22,FALSE)),"")</f>
        <v/>
      </c>
      <c r="AD98" s="161" t="str">
        <f>IFERROR(IF(VLOOKUP(A98,'BOY to EOY-Reading'!$P$2:$AK$400,22,FALSE)="","",VLOOKUP(A98,'BOY to EOY-Reading'!$P$2:$AK$400,22,FALSE)),"")</f>
        <v/>
      </c>
      <c r="AE98" s="161" t="str" cm="1">
        <f t="array" ref="AE98">_xlfn.IFS(AND(NOT(ISNUMBER(V98)),NOT(ISNUMBER(W98)),NOT(ISNUMBER(X98))),"",OR(AND(V98&lt;&gt;"",V98&gt;=40),AND(W98&lt;&gt;"",W98&gt;=40),AND(X98&lt;&gt;"",X98&gt;=40)),"Y",OR(V98&lt;40,W98&lt;40,X98&lt;40),"N")</f>
        <v/>
      </c>
      <c r="AF98" s="161" t="str" cm="1">
        <f t="array" ref="AF98">_xlfn.IFS(OR(Y98="Yes",Z98="Yes",AA98="Yes"),"Y",OR(Y98="No",Z98="No",AA98="No"),"N",AND(Y98="",Z98="",AA98=""),"")</f>
        <v/>
      </c>
      <c r="AG98" s="161" t="str" cm="1">
        <f t="array" ref="AG98">_xlfn.IFS(AND(NOT(ISNUMBER(AB98)),NOT(ISNUMBER(AC98)),NOT(ISNUMBER(AD98))),"",OR(AND(AB98&lt;&gt;"",AB98&gt;=40),AND(AC98&lt;&gt;"",AC98&gt;=40),AND(AD98&lt;&gt;"",AD98&gt;=40)),"Y",OR(AB98&lt;40,AC98&lt;40,AD98&lt;40),"N")</f>
        <v/>
      </c>
      <c r="AH98" s="162" t="str" cm="1">
        <f t="array" ref="AH98">_xlfn.IFS(OR(AE98="Y",AF98="Y",AG98="Y"),"Y",OR(AE98="N",AF98="N",AG98="N"),"N",OR(AE98="",AF98="",AG98=""),"")</f>
        <v/>
      </c>
    </row>
    <row r="99" spans="1:34" x14ac:dyDescent="0.25">
      <c r="A99" s="157"/>
      <c r="B99" s="158"/>
      <c r="C99" s="158"/>
      <c r="D99" s="158"/>
      <c r="E99" s="158"/>
      <c r="F99" s="158"/>
      <c r="G99" s="158"/>
      <c r="H99" s="158"/>
      <c r="I99" s="161" t="str">
        <f>IFERROR(IF(VLOOKUP(A99,'BOY to MOY-Math'!$P$2:$U$400,6,FALSE)="","",VLOOKUP(A99,'BOY to MOY-Math'!$P$2:$U$400,6,FALSE)),"")</f>
        <v/>
      </c>
      <c r="J99" s="162" t="str">
        <f>IFERROR(IF(VLOOKUP(A99,'BOY to MOY-Math'!$P$2:$AA$400,12,FALSE)="","",VLOOKUP(A99,'BOY to MOY-Math'!$P$2:$AA$400,12,FALSE)),"")</f>
        <v/>
      </c>
      <c r="K99" s="161" t="str">
        <f>IFERROR(IF(VLOOKUP(A99,'BOY to EOY-Math'!$P$2:$AA$400,12,FALSE)="","",VLOOKUP(A99,'BOY to EOY-Math'!$P$2:$AA$400,12,FALSE)),"")</f>
        <v/>
      </c>
      <c r="L99" s="163" t="str">
        <f>IFERROR(IF(VLOOKUP(A99,'BOY to MOY-Math'!$P$2:$AI$400,20,FALSE)="","",VLOOKUP(A99,'BOY to MOY-Math'!$P$2:$AI$400,20,FALSE)),"")</f>
        <v/>
      </c>
      <c r="M99" s="161" t="str">
        <f>IFERROR(IF(VLOOKUP(A99, 'MOY to EOY-Math'!$P$2:$AI$400,20,FALSE)="","",VLOOKUP(A99,'MOY to EOY-Math'!$P$2:$AI$400,20,FALSE)),"")</f>
        <v/>
      </c>
      <c r="N99" s="161" t="str">
        <f>IFERROR(IF(VLOOKUP(A99,'BOY to EOY-Math'!$P$2:$AI$400,20,FALSE)="","",VLOOKUP(A99,'BOY to EOY-Math'!$P$2:$AI$400,20,FALSE)),"")</f>
        <v/>
      </c>
      <c r="O99" s="161" t="str">
        <f>IFERROR(IF(VLOOKUP(A99,'BOY to MOY-Math'!$P$2:$AK$400,22,FALSE)="","",VLOOKUP(A99,'BOY to MOY-Math'!$P$2:$AK$400,22,FALSE)),"")</f>
        <v/>
      </c>
      <c r="P99" s="161" t="str">
        <f>IFERROR(IF(VLOOKUP(A99, 'MOY to EOY-Math'!$P$2:$AK$400,22,FALSE)="","",VLOOKUP(A99,'MOY to EOY-Math'!$P$2:$AK$400,22,FALSE)),"")</f>
        <v/>
      </c>
      <c r="Q99" s="161" t="str">
        <f>IFERROR(IF(VLOOKUP(A99,'BOY to EOY-Math'!$P$2:$AK$400,22,FALSE)="","",VLOOKUP(A99,'BOY to EOY-Math'!$P$2:$AK$400,22,FALSE)),"")</f>
        <v/>
      </c>
      <c r="R99" s="161" t="str" cm="1">
        <f t="array" ref="R99">_xlfn.IFS(AND(NOT(ISNUMBER(I99)),NOT(ISNUMBER(J99)),NOT(ISNUMBER(K99))),"",OR(AND(I99&lt;&gt;"",I99&gt;=40),AND(J99&lt;&gt;"",J99&gt;=40),AND(K99&lt;&gt;"",K99&gt;=40)),"Y",OR(I99&lt;40,J99&lt;40,K99&lt;40),"N")</f>
        <v/>
      </c>
      <c r="S99" s="161" t="str" cm="1">
        <f t="array" ref="S99">_xlfn.IFS(OR(L99="Yes",M99="Yes",N99="Yes"),"Y",OR(L99="No",M99="No",N99="No"),"N",AND(L99="",M99="",N99=""),"")</f>
        <v/>
      </c>
      <c r="T99" s="161" t="str" cm="1">
        <f t="array" ref="T99">_xlfn.IFS(AND(NOT(ISNUMBER(O99)),NOT(ISNUMBER(P99)),NOT(ISNUMBER(Q99))),"",OR(AND(O99&lt;&gt;"",O99&gt;=40),AND(P99&lt;&gt;"",P99&gt;=40),AND(Q99&lt;&gt;"",Q99&gt;=40)),"Y",OR(O99&lt;40,P99&lt;40,Q99&lt;40),"N")</f>
        <v/>
      </c>
      <c r="U99" s="162" t="str" cm="1">
        <f t="array" ref="U99">_xlfn.IFS(OR(R99="Y",S99="Y",T99="Y"),"Y",OR(R99="N",S99="N",T99="N"),"N",OR(R99="",S99="",T99=""),"")</f>
        <v/>
      </c>
      <c r="V99" s="161" t="str">
        <f>IFERROR(IF(VLOOKUP(A99,'BOY to MOY-Reading'!$P$2:$U$400,6,FALSE)="","",VLOOKUP(A99,'BOY to MOY-Reading'!$P$2:$U$400,6,FALSE)),"")</f>
        <v/>
      </c>
      <c r="W99" s="162" t="str">
        <f>IFERROR(IF(VLOOKUP(A99,'BOY to MOY-Reading'!$P$2:$AA$400,12,FALSE)="","",VLOOKUP(A99,'BOY to MOY-Reading'!$P$2:$AA$400,12,FALSE)),"")</f>
        <v/>
      </c>
      <c r="X99" s="161" t="str">
        <f>IFERROR(IF(VLOOKUP(A99,'BOY to EOY-Reading'!$P$2:$AA$400,12,FALSE)="","",VLOOKUP(A99,'BOY to EOY-Reading'!$P$2:$AA$400,12,FALSE)),"")</f>
        <v/>
      </c>
      <c r="Y99" s="163" t="str">
        <f>IFERROR(IF(VLOOKUP(A99,'BOY to MOY-Reading'!$P$2:$AI$400,20,FALSE)="","",VLOOKUP(A99,'BOY to MOY-Reading'!$P$2:$AI$400,20,FALSE)),"")</f>
        <v/>
      </c>
      <c r="Z99" s="161" t="str">
        <f>IFERROR(IF(VLOOKUP(A99, 'MOY to EOY-Reading'!$P$2:$AI$400,20,FALSE)="","",VLOOKUP(A99,'MOY to EOY-Reading'!$P$2:$AI$400,20,FALSE)),"")</f>
        <v/>
      </c>
      <c r="AA99" s="161" t="str">
        <f>IFERROR(IF(VLOOKUP(A99,'BOY to EOY-Reading'!$P$2:$AI$400,20,FALSE)="","",VLOOKUP(A99,'BOY to EOY-Reading'!$P$2:$AI$400,20,FALSE)),"")</f>
        <v/>
      </c>
      <c r="AB99" s="161" t="str">
        <f>IFERROR(IF(VLOOKUP(A99,'BOY to MOY-Reading'!$P$2:$AK$400,22,FALSE)="","",VLOOKUP(A99,'BOY to MOY-Reading'!$P$2:$AK$400,22,FALSE)),"")</f>
        <v/>
      </c>
      <c r="AC99" s="161" t="str">
        <f>IFERROR(IF(VLOOKUP(A99, 'MOY to EOY-Reading'!$P$2:$AK$400,22,FALSE)="","",VLOOKUP(A99,'MOY to EOY-Reading'!$P$2:$AK$400,22,FALSE)),"")</f>
        <v/>
      </c>
      <c r="AD99" s="161" t="str">
        <f>IFERROR(IF(VLOOKUP(A99,'BOY to EOY-Reading'!$P$2:$AK$400,22,FALSE)="","",VLOOKUP(A99,'BOY to EOY-Reading'!$P$2:$AK$400,22,FALSE)),"")</f>
        <v/>
      </c>
      <c r="AE99" s="161" t="str" cm="1">
        <f t="array" ref="AE99">_xlfn.IFS(AND(NOT(ISNUMBER(V99)),NOT(ISNUMBER(W99)),NOT(ISNUMBER(X99))),"",OR(AND(V99&lt;&gt;"",V99&gt;=40),AND(W99&lt;&gt;"",W99&gt;=40),AND(X99&lt;&gt;"",X99&gt;=40)),"Y",OR(V99&lt;40,W99&lt;40,X99&lt;40),"N")</f>
        <v/>
      </c>
      <c r="AF99" s="161" t="str" cm="1">
        <f t="array" ref="AF99">_xlfn.IFS(OR(Y99="Yes",Z99="Yes",AA99="Yes"),"Y",OR(Y99="No",Z99="No",AA99="No"),"N",AND(Y99="",Z99="",AA99=""),"")</f>
        <v/>
      </c>
      <c r="AG99" s="161" t="str" cm="1">
        <f t="array" ref="AG99">_xlfn.IFS(AND(NOT(ISNUMBER(AB99)),NOT(ISNUMBER(AC99)),NOT(ISNUMBER(AD99))),"",OR(AND(AB99&lt;&gt;"",AB99&gt;=40),AND(AC99&lt;&gt;"",AC99&gt;=40),AND(AD99&lt;&gt;"",AD99&gt;=40)),"Y",OR(AB99&lt;40,AC99&lt;40,AD99&lt;40),"N")</f>
        <v/>
      </c>
      <c r="AH99" s="162" t="str" cm="1">
        <f t="array" ref="AH99">_xlfn.IFS(OR(AE99="Y",AF99="Y",AG99="Y"),"Y",OR(AE99="N",AF99="N",AG99="N"),"N",OR(AE99="",AF99="",AG99=""),"")</f>
        <v/>
      </c>
    </row>
    <row r="100" spans="1:34" x14ac:dyDescent="0.25">
      <c r="A100" s="157"/>
      <c r="B100" s="158"/>
      <c r="C100" s="158"/>
      <c r="D100" s="158"/>
      <c r="E100" s="158"/>
      <c r="F100" s="158"/>
      <c r="G100" s="158"/>
      <c r="H100" s="158"/>
      <c r="I100" s="161" t="str">
        <f>IFERROR(IF(VLOOKUP(A100,'BOY to MOY-Math'!$P$2:$U$400,6,FALSE)="","",VLOOKUP(A100,'BOY to MOY-Math'!$P$2:$U$400,6,FALSE)),"")</f>
        <v/>
      </c>
      <c r="J100" s="162" t="str">
        <f>IFERROR(IF(VLOOKUP(A100,'BOY to MOY-Math'!$P$2:$AA$400,12,FALSE)="","",VLOOKUP(A100,'BOY to MOY-Math'!$P$2:$AA$400,12,FALSE)),"")</f>
        <v/>
      </c>
      <c r="K100" s="161" t="str">
        <f>IFERROR(IF(VLOOKUP(A100,'BOY to EOY-Math'!$P$2:$AA$400,12,FALSE)="","",VLOOKUP(A100,'BOY to EOY-Math'!$P$2:$AA$400,12,FALSE)),"")</f>
        <v/>
      </c>
      <c r="L100" s="163" t="str">
        <f>IFERROR(IF(VLOOKUP(A100,'BOY to MOY-Math'!$P$2:$AI$400,20,FALSE)="","",VLOOKUP(A100,'BOY to MOY-Math'!$P$2:$AI$400,20,FALSE)),"")</f>
        <v/>
      </c>
      <c r="M100" s="161" t="str">
        <f>IFERROR(IF(VLOOKUP(A100, 'MOY to EOY-Math'!$P$2:$AI$400,20,FALSE)="","",VLOOKUP(A100,'MOY to EOY-Math'!$P$2:$AI$400,20,FALSE)),"")</f>
        <v/>
      </c>
      <c r="N100" s="161" t="str">
        <f>IFERROR(IF(VLOOKUP(A100,'BOY to EOY-Math'!$P$2:$AI$400,20,FALSE)="","",VLOOKUP(A100,'BOY to EOY-Math'!$P$2:$AI$400,20,FALSE)),"")</f>
        <v/>
      </c>
      <c r="O100" s="161" t="str">
        <f>IFERROR(IF(VLOOKUP(A100,'BOY to MOY-Math'!$P$2:$AK$400,22,FALSE)="","",VLOOKUP(A100,'BOY to MOY-Math'!$P$2:$AK$400,22,FALSE)),"")</f>
        <v/>
      </c>
      <c r="P100" s="161" t="str">
        <f>IFERROR(IF(VLOOKUP(A100, 'MOY to EOY-Math'!$P$2:$AK$400,22,FALSE)="","",VLOOKUP(A100,'MOY to EOY-Math'!$P$2:$AK$400,22,FALSE)),"")</f>
        <v/>
      </c>
      <c r="Q100" s="161" t="str">
        <f>IFERROR(IF(VLOOKUP(A100,'BOY to EOY-Math'!$P$2:$AK$400,22,FALSE)="","",VLOOKUP(A100,'BOY to EOY-Math'!$P$2:$AK$400,22,FALSE)),"")</f>
        <v/>
      </c>
      <c r="R100" s="161" t="str" cm="1">
        <f t="array" ref="R100">_xlfn.IFS(AND(NOT(ISNUMBER(I100)),NOT(ISNUMBER(J100)),NOT(ISNUMBER(K100))),"",OR(AND(I100&lt;&gt;"",I100&gt;=40),AND(J100&lt;&gt;"",J100&gt;=40),AND(K100&lt;&gt;"",K100&gt;=40)),"Y",OR(I100&lt;40,J100&lt;40,K100&lt;40),"N")</f>
        <v/>
      </c>
      <c r="S100" s="161" t="str" cm="1">
        <f t="array" ref="S100">_xlfn.IFS(OR(L100="Yes",M100="Yes",N100="Yes"),"Y",OR(L100="No",M100="No",N100="No"),"N",AND(L100="",M100="",N100=""),"")</f>
        <v/>
      </c>
      <c r="T100" s="161" t="str" cm="1">
        <f t="array" ref="T100">_xlfn.IFS(AND(NOT(ISNUMBER(O100)),NOT(ISNUMBER(P100)),NOT(ISNUMBER(Q100))),"",OR(AND(O100&lt;&gt;"",O100&gt;=40),AND(P100&lt;&gt;"",P100&gt;=40),AND(Q100&lt;&gt;"",Q100&gt;=40)),"Y",OR(O100&lt;40,P100&lt;40,Q100&lt;40),"N")</f>
        <v/>
      </c>
      <c r="U100" s="162" t="str" cm="1">
        <f t="array" ref="U100">_xlfn.IFS(OR(R100="Y",S100="Y",T100="Y"),"Y",OR(R100="N",S100="N",T100="N"),"N",OR(R100="",S100="",T100=""),"")</f>
        <v/>
      </c>
      <c r="V100" s="161" t="str">
        <f>IFERROR(IF(VLOOKUP(A100,'BOY to MOY-Reading'!$P$2:$U$400,6,FALSE)="","",VLOOKUP(A100,'BOY to MOY-Reading'!$P$2:$U$400,6,FALSE)),"")</f>
        <v/>
      </c>
      <c r="W100" s="162" t="str">
        <f>IFERROR(IF(VLOOKUP(A100,'BOY to MOY-Reading'!$P$2:$AA$400,12,FALSE)="","",VLOOKUP(A100,'BOY to MOY-Reading'!$P$2:$AA$400,12,FALSE)),"")</f>
        <v/>
      </c>
      <c r="X100" s="161" t="str">
        <f>IFERROR(IF(VLOOKUP(A100,'BOY to EOY-Reading'!$P$2:$AA$400,12,FALSE)="","",VLOOKUP(A100,'BOY to EOY-Reading'!$P$2:$AA$400,12,FALSE)),"")</f>
        <v/>
      </c>
      <c r="Y100" s="163" t="str">
        <f>IFERROR(IF(VLOOKUP(A100,'BOY to MOY-Reading'!$P$2:$AI$400,20,FALSE)="","",VLOOKUP(A100,'BOY to MOY-Reading'!$P$2:$AI$400,20,FALSE)),"")</f>
        <v/>
      </c>
      <c r="Z100" s="161" t="str">
        <f>IFERROR(IF(VLOOKUP(A100, 'MOY to EOY-Reading'!$P$2:$AI$400,20,FALSE)="","",VLOOKUP(A100,'MOY to EOY-Reading'!$P$2:$AI$400,20,FALSE)),"")</f>
        <v/>
      </c>
      <c r="AA100" s="161" t="str">
        <f>IFERROR(IF(VLOOKUP(A100,'BOY to EOY-Reading'!$P$2:$AI$400,20,FALSE)="","",VLOOKUP(A100,'BOY to EOY-Reading'!$P$2:$AI$400,20,FALSE)),"")</f>
        <v/>
      </c>
      <c r="AB100" s="161" t="str">
        <f>IFERROR(IF(VLOOKUP(A100,'BOY to MOY-Reading'!$P$2:$AK$400,22,FALSE)="","",VLOOKUP(A100,'BOY to MOY-Reading'!$P$2:$AK$400,22,FALSE)),"")</f>
        <v/>
      </c>
      <c r="AC100" s="161" t="str">
        <f>IFERROR(IF(VLOOKUP(A100, 'MOY to EOY-Reading'!$P$2:$AK$400,22,FALSE)="","",VLOOKUP(A100,'MOY to EOY-Reading'!$P$2:$AK$400,22,FALSE)),"")</f>
        <v/>
      </c>
      <c r="AD100" s="161" t="str">
        <f>IFERROR(IF(VLOOKUP(A100,'BOY to EOY-Reading'!$P$2:$AK$400,22,FALSE)="","",VLOOKUP(A100,'BOY to EOY-Reading'!$P$2:$AK$400,22,FALSE)),"")</f>
        <v/>
      </c>
      <c r="AE100" s="161" t="str" cm="1">
        <f t="array" ref="AE100">_xlfn.IFS(AND(NOT(ISNUMBER(V100)),NOT(ISNUMBER(W100)),NOT(ISNUMBER(X100))),"",OR(AND(V100&lt;&gt;"",V100&gt;=40),AND(W100&lt;&gt;"",W100&gt;=40),AND(X100&lt;&gt;"",X100&gt;=40)),"Y",OR(V100&lt;40,W100&lt;40,X100&lt;40),"N")</f>
        <v/>
      </c>
      <c r="AF100" s="161" t="str" cm="1">
        <f t="array" ref="AF100">_xlfn.IFS(OR(Y100="Yes",Z100="Yes",AA100="Yes"),"Y",OR(Y100="No",Z100="No",AA100="No"),"N",AND(Y100="",Z100="",AA100=""),"")</f>
        <v/>
      </c>
      <c r="AG100" s="161" t="str" cm="1">
        <f t="array" ref="AG100">_xlfn.IFS(AND(NOT(ISNUMBER(AB100)),NOT(ISNUMBER(AC100)),NOT(ISNUMBER(AD100))),"",OR(AND(AB100&lt;&gt;"",AB100&gt;=40),AND(AC100&lt;&gt;"",AC100&gt;=40),AND(AD100&lt;&gt;"",AD100&gt;=40)),"Y",OR(AB100&lt;40,AC100&lt;40,AD100&lt;40),"N")</f>
        <v/>
      </c>
      <c r="AH100" s="162" t="str" cm="1">
        <f t="array" ref="AH100">_xlfn.IFS(OR(AE100="Y",AF100="Y",AG100="Y"),"Y",OR(AE100="N",AF100="N",AG100="N"),"N",OR(AE100="",AF100="",AG100=""),"")</f>
        <v/>
      </c>
    </row>
    <row r="101" spans="1:34" x14ac:dyDescent="0.25">
      <c r="A101" s="157"/>
      <c r="B101" s="158"/>
      <c r="C101" s="158"/>
      <c r="D101" s="158"/>
      <c r="E101" s="158"/>
      <c r="F101" s="158"/>
      <c r="G101" s="158"/>
      <c r="H101" s="158"/>
      <c r="I101" s="161" t="str">
        <f>IFERROR(IF(VLOOKUP(A101,'BOY to MOY-Math'!$P$2:$U$400,6,FALSE)="","",VLOOKUP(A101,'BOY to MOY-Math'!$P$2:$U$400,6,FALSE)),"")</f>
        <v/>
      </c>
      <c r="J101" s="162" t="str">
        <f>IFERROR(IF(VLOOKUP(A101,'BOY to MOY-Math'!$P$2:$AA$400,12,FALSE)="","",VLOOKUP(A101,'BOY to MOY-Math'!$P$2:$AA$400,12,FALSE)),"")</f>
        <v/>
      </c>
      <c r="K101" s="161" t="str">
        <f>IFERROR(IF(VLOOKUP(A101,'BOY to EOY-Math'!$P$2:$AA$400,12,FALSE)="","",VLOOKUP(A101,'BOY to EOY-Math'!$P$2:$AA$400,12,FALSE)),"")</f>
        <v/>
      </c>
      <c r="L101" s="163" t="str">
        <f>IFERROR(IF(VLOOKUP(A101,'BOY to MOY-Math'!$P$2:$AI$400,20,FALSE)="","",VLOOKUP(A101,'BOY to MOY-Math'!$P$2:$AI$400,20,FALSE)),"")</f>
        <v/>
      </c>
      <c r="M101" s="161" t="str">
        <f>IFERROR(IF(VLOOKUP(A101, 'MOY to EOY-Math'!$P$2:$AI$400,20,FALSE)="","",VLOOKUP(A101,'MOY to EOY-Math'!$P$2:$AI$400,20,FALSE)),"")</f>
        <v/>
      </c>
      <c r="N101" s="161" t="str">
        <f>IFERROR(IF(VLOOKUP(A101,'BOY to EOY-Math'!$P$2:$AI$400,20,FALSE)="","",VLOOKUP(A101,'BOY to EOY-Math'!$P$2:$AI$400,20,FALSE)),"")</f>
        <v/>
      </c>
      <c r="O101" s="161" t="str">
        <f>IFERROR(IF(VLOOKUP(A101,'BOY to MOY-Math'!$P$2:$AK$400,22,FALSE)="","",VLOOKUP(A101,'BOY to MOY-Math'!$P$2:$AK$400,22,FALSE)),"")</f>
        <v/>
      </c>
      <c r="P101" s="161" t="str">
        <f>IFERROR(IF(VLOOKUP(A101, 'MOY to EOY-Math'!$P$2:$AK$400,22,FALSE)="","",VLOOKUP(A101,'MOY to EOY-Math'!$P$2:$AK$400,22,FALSE)),"")</f>
        <v/>
      </c>
      <c r="Q101" s="161" t="str">
        <f>IFERROR(IF(VLOOKUP(A101,'BOY to EOY-Math'!$P$2:$AK$400,22,FALSE)="","",VLOOKUP(A101,'BOY to EOY-Math'!$P$2:$AK$400,22,FALSE)),"")</f>
        <v/>
      </c>
      <c r="R101" s="161" t="str" cm="1">
        <f t="array" ref="R101">_xlfn.IFS(AND(NOT(ISNUMBER(I101)),NOT(ISNUMBER(J101)),NOT(ISNUMBER(K101))),"",OR(AND(I101&lt;&gt;"",I101&gt;=40),AND(J101&lt;&gt;"",J101&gt;=40),AND(K101&lt;&gt;"",K101&gt;=40)),"Y",OR(I101&lt;40,J101&lt;40,K101&lt;40),"N")</f>
        <v/>
      </c>
      <c r="S101" s="161" t="str" cm="1">
        <f t="array" ref="S101">_xlfn.IFS(OR(L101="Yes",M101="Yes",N101="Yes"),"Y",OR(L101="No",M101="No",N101="No"),"N",AND(L101="",M101="",N101=""),"")</f>
        <v/>
      </c>
      <c r="T101" s="161" t="str" cm="1">
        <f t="array" ref="T101">_xlfn.IFS(AND(NOT(ISNUMBER(O101)),NOT(ISNUMBER(P101)),NOT(ISNUMBER(Q101))),"",OR(AND(O101&lt;&gt;"",O101&gt;=40),AND(P101&lt;&gt;"",P101&gt;=40),AND(Q101&lt;&gt;"",Q101&gt;=40)),"Y",OR(O101&lt;40,P101&lt;40,Q101&lt;40),"N")</f>
        <v/>
      </c>
      <c r="U101" s="162" t="str" cm="1">
        <f t="array" ref="U101">_xlfn.IFS(OR(R101="Y",S101="Y",T101="Y"),"Y",OR(R101="N",S101="N",T101="N"),"N",OR(R101="",S101="",T101=""),"")</f>
        <v/>
      </c>
      <c r="V101" s="161" t="str">
        <f>IFERROR(IF(VLOOKUP(A101,'BOY to MOY-Reading'!$P$2:$U$400,6,FALSE)="","",VLOOKUP(A101,'BOY to MOY-Reading'!$P$2:$U$400,6,FALSE)),"")</f>
        <v/>
      </c>
      <c r="W101" s="162" t="str">
        <f>IFERROR(IF(VLOOKUP(A101,'BOY to MOY-Reading'!$P$2:$AA$400,12,FALSE)="","",VLOOKUP(A101,'BOY to MOY-Reading'!$P$2:$AA$400,12,FALSE)),"")</f>
        <v/>
      </c>
      <c r="X101" s="161" t="str">
        <f>IFERROR(IF(VLOOKUP(A101,'BOY to EOY-Reading'!$P$2:$AA$400,12,FALSE)="","",VLOOKUP(A101,'BOY to EOY-Reading'!$P$2:$AA$400,12,FALSE)),"")</f>
        <v/>
      </c>
      <c r="Y101" s="163" t="str">
        <f>IFERROR(IF(VLOOKUP(A101,'BOY to MOY-Reading'!$P$2:$AI$400,20,FALSE)="","",VLOOKUP(A101,'BOY to MOY-Reading'!$P$2:$AI$400,20,FALSE)),"")</f>
        <v/>
      </c>
      <c r="Z101" s="161" t="str">
        <f>IFERROR(IF(VLOOKUP(A101, 'MOY to EOY-Reading'!$P$2:$AI$400,20,FALSE)="","",VLOOKUP(A101,'MOY to EOY-Reading'!$P$2:$AI$400,20,FALSE)),"")</f>
        <v/>
      </c>
      <c r="AA101" s="161" t="str">
        <f>IFERROR(IF(VLOOKUP(A101,'BOY to EOY-Reading'!$P$2:$AI$400,20,FALSE)="","",VLOOKUP(A101,'BOY to EOY-Reading'!$P$2:$AI$400,20,FALSE)),"")</f>
        <v/>
      </c>
      <c r="AB101" s="161" t="str">
        <f>IFERROR(IF(VLOOKUP(A101,'BOY to MOY-Reading'!$P$2:$AK$400,22,FALSE)="","",VLOOKUP(A101,'BOY to MOY-Reading'!$P$2:$AK$400,22,FALSE)),"")</f>
        <v/>
      </c>
      <c r="AC101" s="161" t="str">
        <f>IFERROR(IF(VLOOKUP(A101, 'MOY to EOY-Reading'!$P$2:$AK$400,22,FALSE)="","",VLOOKUP(A101,'MOY to EOY-Reading'!$P$2:$AK$400,22,FALSE)),"")</f>
        <v/>
      </c>
      <c r="AD101" s="161" t="str">
        <f>IFERROR(IF(VLOOKUP(A101,'BOY to EOY-Reading'!$P$2:$AK$400,22,FALSE)="","",VLOOKUP(A101,'BOY to EOY-Reading'!$P$2:$AK$400,22,FALSE)),"")</f>
        <v/>
      </c>
      <c r="AE101" s="161" t="str" cm="1">
        <f t="array" ref="AE101">_xlfn.IFS(AND(NOT(ISNUMBER(V101)),NOT(ISNUMBER(W101)),NOT(ISNUMBER(X101))),"",OR(AND(V101&lt;&gt;"",V101&gt;=40),AND(W101&lt;&gt;"",W101&gt;=40),AND(X101&lt;&gt;"",X101&gt;=40)),"Y",OR(V101&lt;40,W101&lt;40,X101&lt;40),"N")</f>
        <v/>
      </c>
      <c r="AF101" s="161" t="str" cm="1">
        <f t="array" ref="AF101">_xlfn.IFS(OR(Y101="Yes",Z101="Yes",AA101="Yes"),"Y",OR(Y101="No",Z101="No",AA101="No"),"N",AND(Y101="",Z101="",AA101=""),"")</f>
        <v/>
      </c>
      <c r="AG101" s="161" t="str" cm="1">
        <f t="array" ref="AG101">_xlfn.IFS(AND(NOT(ISNUMBER(AB101)),NOT(ISNUMBER(AC101)),NOT(ISNUMBER(AD101))),"",OR(AND(AB101&lt;&gt;"",AB101&gt;=40),AND(AC101&lt;&gt;"",AC101&gt;=40),AND(AD101&lt;&gt;"",AD101&gt;=40)),"Y",OR(AB101&lt;40,AC101&lt;40,AD101&lt;40),"N")</f>
        <v/>
      </c>
      <c r="AH101" s="162" t="str" cm="1">
        <f t="array" ref="AH101">_xlfn.IFS(OR(AE101="Y",AF101="Y",AG101="Y"),"Y",OR(AE101="N",AF101="N",AG101="N"),"N",OR(AE101="",AF101="",AG101=""),"")</f>
        <v/>
      </c>
    </row>
    <row r="102" spans="1:34" x14ac:dyDescent="0.25">
      <c r="A102" s="157"/>
      <c r="B102" s="158"/>
      <c r="C102" s="158"/>
      <c r="D102" s="158"/>
      <c r="E102" s="158"/>
      <c r="F102" s="158"/>
      <c r="G102" s="158"/>
      <c r="H102" s="158"/>
      <c r="I102" s="161" t="str">
        <f>IFERROR(IF(VLOOKUP(A102,'BOY to MOY-Math'!$P$2:$U$400,6,FALSE)="","",VLOOKUP(A102,'BOY to MOY-Math'!$P$2:$U$400,6,FALSE)),"")</f>
        <v/>
      </c>
      <c r="J102" s="162" t="str">
        <f>IFERROR(IF(VLOOKUP(A102,'BOY to MOY-Math'!$P$2:$AA$400,12,FALSE)="","",VLOOKUP(A102,'BOY to MOY-Math'!$P$2:$AA$400,12,FALSE)),"")</f>
        <v/>
      </c>
      <c r="K102" s="161" t="str">
        <f>IFERROR(IF(VLOOKUP(A102,'BOY to EOY-Math'!$P$2:$AA$400,12,FALSE)="","",VLOOKUP(A102,'BOY to EOY-Math'!$P$2:$AA$400,12,FALSE)),"")</f>
        <v/>
      </c>
      <c r="L102" s="163" t="str">
        <f>IFERROR(IF(VLOOKUP(A102,'BOY to MOY-Math'!$P$2:$AI$400,20,FALSE)="","",VLOOKUP(A102,'BOY to MOY-Math'!$P$2:$AI$400,20,FALSE)),"")</f>
        <v/>
      </c>
      <c r="M102" s="161" t="str">
        <f>IFERROR(IF(VLOOKUP(A102, 'MOY to EOY-Math'!$P$2:$AI$400,20,FALSE)="","",VLOOKUP(A102,'MOY to EOY-Math'!$P$2:$AI$400,20,FALSE)),"")</f>
        <v/>
      </c>
      <c r="N102" s="161" t="str">
        <f>IFERROR(IF(VLOOKUP(A102,'BOY to EOY-Math'!$P$2:$AI$400,20,FALSE)="","",VLOOKUP(A102,'BOY to EOY-Math'!$P$2:$AI$400,20,FALSE)),"")</f>
        <v/>
      </c>
      <c r="O102" s="161" t="str">
        <f>IFERROR(IF(VLOOKUP(A102,'BOY to MOY-Math'!$P$2:$AK$400,22,FALSE)="","",VLOOKUP(A102,'BOY to MOY-Math'!$P$2:$AK$400,22,FALSE)),"")</f>
        <v/>
      </c>
      <c r="P102" s="161" t="str">
        <f>IFERROR(IF(VLOOKUP(A102, 'MOY to EOY-Math'!$P$2:$AK$400,22,FALSE)="","",VLOOKUP(A102,'MOY to EOY-Math'!$P$2:$AK$400,22,FALSE)),"")</f>
        <v/>
      </c>
      <c r="Q102" s="161" t="str">
        <f>IFERROR(IF(VLOOKUP(A102,'BOY to EOY-Math'!$P$2:$AK$400,22,FALSE)="","",VLOOKUP(A102,'BOY to EOY-Math'!$P$2:$AK$400,22,FALSE)),"")</f>
        <v/>
      </c>
      <c r="R102" s="161" t="str" cm="1">
        <f t="array" ref="R102">_xlfn.IFS(AND(NOT(ISNUMBER(I102)),NOT(ISNUMBER(J102)),NOT(ISNUMBER(K102))),"",OR(AND(I102&lt;&gt;"",I102&gt;=40),AND(J102&lt;&gt;"",J102&gt;=40),AND(K102&lt;&gt;"",K102&gt;=40)),"Y",OR(I102&lt;40,J102&lt;40,K102&lt;40),"N")</f>
        <v/>
      </c>
      <c r="S102" s="161" t="str" cm="1">
        <f t="array" ref="S102">_xlfn.IFS(OR(L102="Yes",M102="Yes",N102="Yes"),"Y",OR(L102="No",M102="No",N102="No"),"N",AND(L102="",M102="",N102=""),"")</f>
        <v/>
      </c>
      <c r="T102" s="161" t="str" cm="1">
        <f t="array" ref="T102">_xlfn.IFS(AND(NOT(ISNUMBER(O102)),NOT(ISNUMBER(P102)),NOT(ISNUMBER(Q102))),"",OR(AND(O102&lt;&gt;"",O102&gt;=40),AND(P102&lt;&gt;"",P102&gt;=40),AND(Q102&lt;&gt;"",Q102&gt;=40)),"Y",OR(O102&lt;40,P102&lt;40,Q102&lt;40),"N")</f>
        <v/>
      </c>
      <c r="U102" s="162" t="str" cm="1">
        <f t="array" ref="U102">_xlfn.IFS(OR(R102="Y",S102="Y",T102="Y"),"Y",OR(R102="N",S102="N",T102="N"),"N",OR(R102="",S102="",T102=""),"")</f>
        <v/>
      </c>
      <c r="V102" s="161" t="str">
        <f>IFERROR(IF(VLOOKUP(A102,'BOY to MOY-Reading'!$P$2:$U$400,6,FALSE)="","",VLOOKUP(A102,'BOY to MOY-Reading'!$P$2:$U$400,6,FALSE)),"")</f>
        <v/>
      </c>
      <c r="W102" s="162" t="str">
        <f>IFERROR(IF(VLOOKUP(A102,'BOY to MOY-Reading'!$P$2:$AA$400,12,FALSE)="","",VLOOKUP(A102,'BOY to MOY-Reading'!$P$2:$AA$400,12,FALSE)),"")</f>
        <v/>
      </c>
      <c r="X102" s="161" t="str">
        <f>IFERROR(IF(VLOOKUP(A102,'BOY to EOY-Reading'!$P$2:$AA$400,12,FALSE)="","",VLOOKUP(A102,'BOY to EOY-Reading'!$P$2:$AA$400,12,FALSE)),"")</f>
        <v/>
      </c>
      <c r="Y102" s="163" t="str">
        <f>IFERROR(IF(VLOOKUP(A102,'BOY to MOY-Reading'!$P$2:$AI$400,20,FALSE)="","",VLOOKUP(A102,'BOY to MOY-Reading'!$P$2:$AI$400,20,FALSE)),"")</f>
        <v/>
      </c>
      <c r="Z102" s="161" t="str">
        <f>IFERROR(IF(VLOOKUP(A102, 'MOY to EOY-Reading'!$P$2:$AI$400,20,FALSE)="","",VLOOKUP(A102,'MOY to EOY-Reading'!$P$2:$AI$400,20,FALSE)),"")</f>
        <v/>
      </c>
      <c r="AA102" s="161" t="str">
        <f>IFERROR(IF(VLOOKUP(A102,'BOY to EOY-Reading'!$P$2:$AI$400,20,FALSE)="","",VLOOKUP(A102,'BOY to EOY-Reading'!$P$2:$AI$400,20,FALSE)),"")</f>
        <v/>
      </c>
      <c r="AB102" s="161" t="str">
        <f>IFERROR(IF(VLOOKUP(A102,'BOY to MOY-Reading'!$P$2:$AK$400,22,FALSE)="","",VLOOKUP(A102,'BOY to MOY-Reading'!$P$2:$AK$400,22,FALSE)),"")</f>
        <v/>
      </c>
      <c r="AC102" s="161" t="str">
        <f>IFERROR(IF(VLOOKUP(A102, 'MOY to EOY-Reading'!$P$2:$AK$400,22,FALSE)="","",VLOOKUP(A102,'MOY to EOY-Reading'!$P$2:$AK$400,22,FALSE)),"")</f>
        <v/>
      </c>
      <c r="AD102" s="161" t="str">
        <f>IFERROR(IF(VLOOKUP(A102,'BOY to EOY-Reading'!$P$2:$AK$400,22,FALSE)="","",VLOOKUP(A102,'BOY to EOY-Reading'!$P$2:$AK$400,22,FALSE)),"")</f>
        <v/>
      </c>
      <c r="AE102" s="161" t="str" cm="1">
        <f t="array" ref="AE102">_xlfn.IFS(AND(NOT(ISNUMBER(V102)),NOT(ISNUMBER(W102)),NOT(ISNUMBER(X102))),"",OR(AND(V102&lt;&gt;"",V102&gt;=40),AND(W102&lt;&gt;"",W102&gt;=40),AND(X102&lt;&gt;"",X102&gt;=40)),"Y",OR(V102&lt;40,W102&lt;40,X102&lt;40),"N")</f>
        <v/>
      </c>
      <c r="AF102" s="161" t="str" cm="1">
        <f t="array" ref="AF102">_xlfn.IFS(OR(Y102="Yes",Z102="Yes",AA102="Yes"),"Y",OR(Y102="No",Z102="No",AA102="No"),"N",AND(Y102="",Z102="",AA102=""),"")</f>
        <v/>
      </c>
      <c r="AG102" s="161" t="str" cm="1">
        <f t="array" ref="AG102">_xlfn.IFS(AND(NOT(ISNUMBER(AB102)),NOT(ISNUMBER(AC102)),NOT(ISNUMBER(AD102))),"",OR(AND(AB102&lt;&gt;"",AB102&gt;=40),AND(AC102&lt;&gt;"",AC102&gt;=40),AND(AD102&lt;&gt;"",AD102&gt;=40)),"Y",OR(AB102&lt;40,AC102&lt;40,AD102&lt;40),"N")</f>
        <v/>
      </c>
      <c r="AH102" s="162" t="str" cm="1">
        <f t="array" ref="AH102">_xlfn.IFS(OR(AE102="Y",AF102="Y",AG102="Y"),"Y",OR(AE102="N",AF102="N",AG102="N"),"N",OR(AE102="",AF102="",AG102=""),"")</f>
        <v/>
      </c>
    </row>
    <row r="103" spans="1:34" x14ac:dyDescent="0.25">
      <c r="A103" s="157"/>
      <c r="B103" s="158"/>
      <c r="C103" s="158"/>
      <c r="D103" s="158"/>
      <c r="E103" s="158"/>
      <c r="F103" s="158"/>
      <c r="G103" s="158"/>
      <c r="H103" s="158"/>
      <c r="I103" s="161" t="str">
        <f>IFERROR(IF(VLOOKUP(A103,'BOY to MOY-Math'!$P$2:$U$400,6,FALSE)="","",VLOOKUP(A103,'BOY to MOY-Math'!$P$2:$U$400,6,FALSE)),"")</f>
        <v/>
      </c>
      <c r="J103" s="162" t="str">
        <f>IFERROR(IF(VLOOKUP(A103,'BOY to MOY-Math'!$P$2:$AA$400,12,FALSE)="","",VLOOKUP(A103,'BOY to MOY-Math'!$P$2:$AA$400,12,FALSE)),"")</f>
        <v/>
      </c>
      <c r="K103" s="161" t="str">
        <f>IFERROR(IF(VLOOKUP(A103,'BOY to EOY-Math'!$P$2:$AA$400,12,FALSE)="","",VLOOKUP(A103,'BOY to EOY-Math'!$P$2:$AA$400,12,FALSE)),"")</f>
        <v/>
      </c>
      <c r="L103" s="163" t="str">
        <f>IFERROR(IF(VLOOKUP(A103,'BOY to MOY-Math'!$P$2:$AI$400,20,FALSE)="","",VLOOKUP(A103,'BOY to MOY-Math'!$P$2:$AI$400,20,FALSE)),"")</f>
        <v/>
      </c>
      <c r="M103" s="161" t="str">
        <f>IFERROR(IF(VLOOKUP(A103, 'MOY to EOY-Math'!$P$2:$AI$400,20,FALSE)="","",VLOOKUP(A103,'MOY to EOY-Math'!$P$2:$AI$400,20,FALSE)),"")</f>
        <v/>
      </c>
      <c r="N103" s="161" t="str">
        <f>IFERROR(IF(VLOOKUP(A103,'BOY to EOY-Math'!$P$2:$AI$400,20,FALSE)="","",VLOOKUP(A103,'BOY to EOY-Math'!$P$2:$AI$400,20,FALSE)),"")</f>
        <v/>
      </c>
      <c r="O103" s="161" t="str">
        <f>IFERROR(IF(VLOOKUP(A103,'BOY to MOY-Math'!$P$2:$AK$400,22,FALSE)="","",VLOOKUP(A103,'BOY to MOY-Math'!$P$2:$AK$400,22,FALSE)),"")</f>
        <v/>
      </c>
      <c r="P103" s="161" t="str">
        <f>IFERROR(IF(VLOOKUP(A103, 'MOY to EOY-Math'!$P$2:$AK$400,22,FALSE)="","",VLOOKUP(A103,'MOY to EOY-Math'!$P$2:$AK$400,22,FALSE)),"")</f>
        <v/>
      </c>
      <c r="Q103" s="161" t="str">
        <f>IFERROR(IF(VLOOKUP(A103,'BOY to EOY-Math'!$P$2:$AK$400,22,FALSE)="","",VLOOKUP(A103,'BOY to EOY-Math'!$P$2:$AK$400,22,FALSE)),"")</f>
        <v/>
      </c>
      <c r="R103" s="161" t="str" cm="1">
        <f t="array" ref="R103">_xlfn.IFS(AND(NOT(ISNUMBER(I103)),NOT(ISNUMBER(J103)),NOT(ISNUMBER(K103))),"",OR(AND(I103&lt;&gt;"",I103&gt;=40),AND(J103&lt;&gt;"",J103&gt;=40),AND(K103&lt;&gt;"",K103&gt;=40)),"Y",OR(I103&lt;40,J103&lt;40,K103&lt;40),"N")</f>
        <v/>
      </c>
      <c r="S103" s="161" t="str" cm="1">
        <f t="array" ref="S103">_xlfn.IFS(OR(L103="Yes",M103="Yes",N103="Yes"),"Y",OR(L103="No",M103="No",N103="No"),"N",AND(L103="",M103="",N103=""),"")</f>
        <v/>
      </c>
      <c r="T103" s="161" t="str" cm="1">
        <f t="array" ref="T103">_xlfn.IFS(AND(NOT(ISNUMBER(O103)),NOT(ISNUMBER(P103)),NOT(ISNUMBER(Q103))),"",OR(AND(O103&lt;&gt;"",O103&gt;=40),AND(P103&lt;&gt;"",P103&gt;=40),AND(Q103&lt;&gt;"",Q103&gt;=40)),"Y",OR(O103&lt;40,P103&lt;40,Q103&lt;40),"N")</f>
        <v/>
      </c>
      <c r="U103" s="162" t="str" cm="1">
        <f t="array" ref="U103">_xlfn.IFS(OR(R103="Y",S103="Y",T103="Y"),"Y",OR(R103="N",S103="N",T103="N"),"N",OR(R103="",S103="",T103=""),"")</f>
        <v/>
      </c>
      <c r="V103" s="161" t="str">
        <f>IFERROR(IF(VLOOKUP(A103,'BOY to MOY-Reading'!$P$2:$U$400,6,FALSE)="","",VLOOKUP(A103,'BOY to MOY-Reading'!$P$2:$U$400,6,FALSE)),"")</f>
        <v/>
      </c>
      <c r="W103" s="162" t="str">
        <f>IFERROR(IF(VLOOKUP(A103,'BOY to MOY-Reading'!$P$2:$AA$400,12,FALSE)="","",VLOOKUP(A103,'BOY to MOY-Reading'!$P$2:$AA$400,12,FALSE)),"")</f>
        <v/>
      </c>
      <c r="X103" s="161" t="str">
        <f>IFERROR(IF(VLOOKUP(A103,'BOY to EOY-Reading'!$P$2:$AA$400,12,FALSE)="","",VLOOKUP(A103,'BOY to EOY-Reading'!$P$2:$AA$400,12,FALSE)),"")</f>
        <v/>
      </c>
      <c r="Y103" s="163" t="str">
        <f>IFERROR(IF(VLOOKUP(A103,'BOY to MOY-Reading'!$P$2:$AI$400,20,FALSE)="","",VLOOKUP(A103,'BOY to MOY-Reading'!$P$2:$AI$400,20,FALSE)),"")</f>
        <v/>
      </c>
      <c r="Z103" s="161" t="str">
        <f>IFERROR(IF(VLOOKUP(A103, 'MOY to EOY-Reading'!$P$2:$AI$400,20,FALSE)="","",VLOOKUP(A103,'MOY to EOY-Reading'!$P$2:$AI$400,20,FALSE)),"")</f>
        <v/>
      </c>
      <c r="AA103" s="161" t="str">
        <f>IFERROR(IF(VLOOKUP(A103,'BOY to EOY-Reading'!$P$2:$AI$400,20,FALSE)="","",VLOOKUP(A103,'BOY to EOY-Reading'!$P$2:$AI$400,20,FALSE)),"")</f>
        <v/>
      </c>
      <c r="AB103" s="161" t="str">
        <f>IFERROR(IF(VLOOKUP(A103,'BOY to MOY-Reading'!$P$2:$AK$400,22,FALSE)="","",VLOOKUP(A103,'BOY to MOY-Reading'!$P$2:$AK$400,22,FALSE)),"")</f>
        <v/>
      </c>
      <c r="AC103" s="161" t="str">
        <f>IFERROR(IF(VLOOKUP(A103, 'MOY to EOY-Reading'!$P$2:$AK$400,22,FALSE)="","",VLOOKUP(A103,'MOY to EOY-Reading'!$P$2:$AK$400,22,FALSE)),"")</f>
        <v/>
      </c>
      <c r="AD103" s="161" t="str">
        <f>IFERROR(IF(VLOOKUP(A103,'BOY to EOY-Reading'!$P$2:$AK$400,22,FALSE)="","",VLOOKUP(A103,'BOY to EOY-Reading'!$P$2:$AK$400,22,FALSE)),"")</f>
        <v/>
      </c>
      <c r="AE103" s="161" t="str" cm="1">
        <f t="array" ref="AE103">_xlfn.IFS(AND(NOT(ISNUMBER(V103)),NOT(ISNUMBER(W103)),NOT(ISNUMBER(X103))),"",OR(AND(V103&lt;&gt;"",V103&gt;=40),AND(W103&lt;&gt;"",W103&gt;=40),AND(X103&lt;&gt;"",X103&gt;=40)),"Y",OR(V103&lt;40,W103&lt;40,X103&lt;40),"N")</f>
        <v/>
      </c>
      <c r="AF103" s="161" t="str" cm="1">
        <f t="array" ref="AF103">_xlfn.IFS(OR(Y103="Yes",Z103="Yes",AA103="Yes"),"Y",OR(Y103="No",Z103="No",AA103="No"),"N",AND(Y103="",Z103="",AA103=""),"")</f>
        <v/>
      </c>
      <c r="AG103" s="161" t="str" cm="1">
        <f t="array" ref="AG103">_xlfn.IFS(AND(NOT(ISNUMBER(AB103)),NOT(ISNUMBER(AC103)),NOT(ISNUMBER(AD103))),"",OR(AND(AB103&lt;&gt;"",AB103&gt;=40),AND(AC103&lt;&gt;"",AC103&gt;=40),AND(AD103&lt;&gt;"",AD103&gt;=40)),"Y",OR(AB103&lt;40,AC103&lt;40,AD103&lt;40),"N")</f>
        <v/>
      </c>
      <c r="AH103" s="162" t="str" cm="1">
        <f t="array" ref="AH103">_xlfn.IFS(OR(AE103="Y",AF103="Y",AG103="Y"),"Y",OR(AE103="N",AF103="N",AG103="N"),"N",OR(AE103="",AF103="",AG103=""),"")</f>
        <v/>
      </c>
    </row>
    <row r="104" spans="1:34" x14ac:dyDescent="0.25">
      <c r="A104" s="157"/>
      <c r="B104" s="158"/>
      <c r="C104" s="158"/>
      <c r="D104" s="158"/>
      <c r="E104" s="158"/>
      <c r="F104" s="158"/>
      <c r="G104" s="158"/>
      <c r="H104" s="158"/>
      <c r="I104" s="161" t="str">
        <f>IFERROR(IF(VLOOKUP(A104,'BOY to MOY-Math'!$P$2:$U$400,6,FALSE)="","",VLOOKUP(A104,'BOY to MOY-Math'!$P$2:$U$400,6,FALSE)),"")</f>
        <v/>
      </c>
      <c r="J104" s="162" t="str">
        <f>IFERROR(IF(VLOOKUP(A104,'BOY to MOY-Math'!$P$2:$AA$400,12,FALSE)="","",VLOOKUP(A104,'BOY to MOY-Math'!$P$2:$AA$400,12,FALSE)),"")</f>
        <v/>
      </c>
      <c r="K104" s="161" t="str">
        <f>IFERROR(IF(VLOOKUP(A104,'BOY to EOY-Math'!$P$2:$AA$400,12,FALSE)="","",VLOOKUP(A104,'BOY to EOY-Math'!$P$2:$AA$400,12,FALSE)),"")</f>
        <v/>
      </c>
      <c r="L104" s="163" t="str">
        <f>IFERROR(IF(VLOOKUP(A104,'BOY to MOY-Math'!$P$2:$AI$400,20,FALSE)="","",VLOOKUP(A104,'BOY to MOY-Math'!$P$2:$AI$400,20,FALSE)),"")</f>
        <v/>
      </c>
      <c r="M104" s="161" t="str">
        <f>IFERROR(IF(VLOOKUP(A104, 'MOY to EOY-Math'!$P$2:$AI$400,20,FALSE)="","",VLOOKUP(A104,'MOY to EOY-Math'!$P$2:$AI$400,20,FALSE)),"")</f>
        <v/>
      </c>
      <c r="N104" s="161" t="str">
        <f>IFERROR(IF(VLOOKUP(A104,'BOY to EOY-Math'!$P$2:$AI$400,20,FALSE)="","",VLOOKUP(A104,'BOY to EOY-Math'!$P$2:$AI$400,20,FALSE)),"")</f>
        <v/>
      </c>
      <c r="O104" s="161" t="str">
        <f>IFERROR(IF(VLOOKUP(A104,'BOY to MOY-Math'!$P$2:$AK$400,22,FALSE)="","",VLOOKUP(A104,'BOY to MOY-Math'!$P$2:$AK$400,22,FALSE)),"")</f>
        <v/>
      </c>
      <c r="P104" s="161" t="str">
        <f>IFERROR(IF(VLOOKUP(A104, 'MOY to EOY-Math'!$P$2:$AK$400,22,FALSE)="","",VLOOKUP(A104,'MOY to EOY-Math'!$P$2:$AK$400,22,FALSE)),"")</f>
        <v/>
      </c>
      <c r="Q104" s="161" t="str">
        <f>IFERROR(IF(VLOOKUP(A104,'BOY to EOY-Math'!$P$2:$AK$400,22,FALSE)="","",VLOOKUP(A104,'BOY to EOY-Math'!$P$2:$AK$400,22,FALSE)),"")</f>
        <v/>
      </c>
      <c r="R104" s="161" t="str" cm="1">
        <f t="array" ref="R104">_xlfn.IFS(AND(NOT(ISNUMBER(I104)),NOT(ISNUMBER(J104)),NOT(ISNUMBER(K104))),"",OR(AND(I104&lt;&gt;"",I104&gt;=40),AND(J104&lt;&gt;"",J104&gt;=40),AND(K104&lt;&gt;"",K104&gt;=40)),"Y",OR(I104&lt;40,J104&lt;40,K104&lt;40),"N")</f>
        <v/>
      </c>
      <c r="S104" s="161" t="str" cm="1">
        <f t="array" ref="S104">_xlfn.IFS(OR(L104="Yes",M104="Yes",N104="Yes"),"Y",OR(L104="No",M104="No",N104="No"),"N",AND(L104="",M104="",N104=""),"")</f>
        <v/>
      </c>
      <c r="T104" s="161" t="str" cm="1">
        <f t="array" ref="T104">_xlfn.IFS(AND(NOT(ISNUMBER(O104)),NOT(ISNUMBER(P104)),NOT(ISNUMBER(Q104))),"",OR(AND(O104&lt;&gt;"",O104&gt;=40),AND(P104&lt;&gt;"",P104&gt;=40),AND(Q104&lt;&gt;"",Q104&gt;=40)),"Y",OR(O104&lt;40,P104&lt;40,Q104&lt;40),"N")</f>
        <v/>
      </c>
      <c r="U104" s="162" t="str" cm="1">
        <f t="array" ref="U104">_xlfn.IFS(OR(R104="Y",S104="Y",T104="Y"),"Y",OR(R104="N",S104="N",T104="N"),"N",OR(R104="",S104="",T104=""),"")</f>
        <v/>
      </c>
      <c r="V104" s="161" t="str">
        <f>IFERROR(IF(VLOOKUP(A104,'BOY to MOY-Reading'!$P$2:$U$400,6,FALSE)="","",VLOOKUP(A104,'BOY to MOY-Reading'!$P$2:$U$400,6,FALSE)),"")</f>
        <v/>
      </c>
      <c r="W104" s="162" t="str">
        <f>IFERROR(IF(VLOOKUP(A104,'BOY to MOY-Reading'!$P$2:$AA$400,12,FALSE)="","",VLOOKUP(A104,'BOY to MOY-Reading'!$P$2:$AA$400,12,FALSE)),"")</f>
        <v/>
      </c>
      <c r="X104" s="161" t="str">
        <f>IFERROR(IF(VLOOKUP(A104,'BOY to EOY-Reading'!$P$2:$AA$400,12,FALSE)="","",VLOOKUP(A104,'BOY to EOY-Reading'!$P$2:$AA$400,12,FALSE)),"")</f>
        <v/>
      </c>
      <c r="Y104" s="163" t="str">
        <f>IFERROR(IF(VLOOKUP(A104,'BOY to MOY-Reading'!$P$2:$AI$400,20,FALSE)="","",VLOOKUP(A104,'BOY to MOY-Reading'!$P$2:$AI$400,20,FALSE)),"")</f>
        <v/>
      </c>
      <c r="Z104" s="161" t="str">
        <f>IFERROR(IF(VLOOKUP(A104, 'MOY to EOY-Reading'!$P$2:$AI$400,20,FALSE)="","",VLOOKUP(A104,'MOY to EOY-Reading'!$P$2:$AI$400,20,FALSE)),"")</f>
        <v/>
      </c>
      <c r="AA104" s="161" t="str">
        <f>IFERROR(IF(VLOOKUP(A104,'BOY to EOY-Reading'!$P$2:$AI$400,20,FALSE)="","",VLOOKUP(A104,'BOY to EOY-Reading'!$P$2:$AI$400,20,FALSE)),"")</f>
        <v/>
      </c>
      <c r="AB104" s="161" t="str">
        <f>IFERROR(IF(VLOOKUP(A104,'BOY to MOY-Reading'!$P$2:$AK$400,22,FALSE)="","",VLOOKUP(A104,'BOY to MOY-Reading'!$P$2:$AK$400,22,FALSE)),"")</f>
        <v/>
      </c>
      <c r="AC104" s="161" t="str">
        <f>IFERROR(IF(VLOOKUP(A104, 'MOY to EOY-Reading'!$P$2:$AK$400,22,FALSE)="","",VLOOKUP(A104,'MOY to EOY-Reading'!$P$2:$AK$400,22,FALSE)),"")</f>
        <v/>
      </c>
      <c r="AD104" s="161" t="str">
        <f>IFERROR(IF(VLOOKUP(A104,'BOY to EOY-Reading'!$P$2:$AK$400,22,FALSE)="","",VLOOKUP(A104,'BOY to EOY-Reading'!$P$2:$AK$400,22,FALSE)),"")</f>
        <v/>
      </c>
      <c r="AE104" s="161" t="str" cm="1">
        <f t="array" ref="AE104">_xlfn.IFS(AND(NOT(ISNUMBER(V104)),NOT(ISNUMBER(W104)),NOT(ISNUMBER(X104))),"",OR(AND(V104&lt;&gt;"",V104&gt;=40),AND(W104&lt;&gt;"",W104&gt;=40),AND(X104&lt;&gt;"",X104&gt;=40)),"Y",OR(V104&lt;40,W104&lt;40,X104&lt;40),"N")</f>
        <v/>
      </c>
      <c r="AF104" s="161" t="str" cm="1">
        <f t="array" ref="AF104">_xlfn.IFS(OR(Y104="Yes",Z104="Yes",AA104="Yes"),"Y",OR(Y104="No",Z104="No",AA104="No"),"N",AND(Y104="",Z104="",AA104=""),"")</f>
        <v/>
      </c>
      <c r="AG104" s="161" t="str" cm="1">
        <f t="array" ref="AG104">_xlfn.IFS(AND(NOT(ISNUMBER(AB104)),NOT(ISNUMBER(AC104)),NOT(ISNUMBER(AD104))),"",OR(AND(AB104&lt;&gt;"",AB104&gt;=40),AND(AC104&lt;&gt;"",AC104&gt;=40),AND(AD104&lt;&gt;"",AD104&gt;=40)),"Y",OR(AB104&lt;40,AC104&lt;40,AD104&lt;40),"N")</f>
        <v/>
      </c>
      <c r="AH104" s="162" t="str" cm="1">
        <f t="array" ref="AH104">_xlfn.IFS(OR(AE104="Y",AF104="Y",AG104="Y"),"Y",OR(AE104="N",AF104="N",AG104="N"),"N",OR(AE104="",AF104="",AG104=""),"")</f>
        <v/>
      </c>
    </row>
    <row r="105" spans="1:34" x14ac:dyDescent="0.25">
      <c r="A105" s="157"/>
      <c r="B105" s="158"/>
      <c r="C105" s="158"/>
      <c r="D105" s="158"/>
      <c r="E105" s="158"/>
      <c r="F105" s="158"/>
      <c r="G105" s="158"/>
      <c r="H105" s="158"/>
      <c r="I105" s="161" t="str">
        <f>IFERROR(IF(VLOOKUP(A105,'BOY to MOY-Math'!$P$2:$U$400,6,FALSE)="","",VLOOKUP(A105,'BOY to MOY-Math'!$P$2:$U$400,6,FALSE)),"")</f>
        <v/>
      </c>
      <c r="J105" s="162" t="str">
        <f>IFERROR(IF(VLOOKUP(A105,'BOY to MOY-Math'!$P$2:$AA$400,12,FALSE)="","",VLOOKUP(A105,'BOY to MOY-Math'!$P$2:$AA$400,12,FALSE)),"")</f>
        <v/>
      </c>
      <c r="K105" s="161" t="str">
        <f>IFERROR(IF(VLOOKUP(A105,'BOY to EOY-Math'!$P$2:$AA$400,12,FALSE)="","",VLOOKUP(A105,'BOY to EOY-Math'!$P$2:$AA$400,12,FALSE)),"")</f>
        <v/>
      </c>
      <c r="L105" s="163" t="str">
        <f>IFERROR(IF(VLOOKUP(A105,'BOY to MOY-Math'!$P$2:$AI$400,20,FALSE)="","",VLOOKUP(A105,'BOY to MOY-Math'!$P$2:$AI$400,20,FALSE)),"")</f>
        <v/>
      </c>
      <c r="M105" s="161" t="str">
        <f>IFERROR(IF(VLOOKUP(A105, 'MOY to EOY-Math'!$P$2:$AI$400,20,FALSE)="","",VLOOKUP(A105,'MOY to EOY-Math'!$P$2:$AI$400,20,FALSE)),"")</f>
        <v/>
      </c>
      <c r="N105" s="161" t="str">
        <f>IFERROR(IF(VLOOKUP(A105,'BOY to EOY-Math'!$P$2:$AI$400,20,FALSE)="","",VLOOKUP(A105,'BOY to EOY-Math'!$P$2:$AI$400,20,FALSE)),"")</f>
        <v/>
      </c>
      <c r="O105" s="161" t="str">
        <f>IFERROR(IF(VLOOKUP(A105,'BOY to MOY-Math'!$P$2:$AK$400,22,FALSE)="","",VLOOKUP(A105,'BOY to MOY-Math'!$P$2:$AK$400,22,FALSE)),"")</f>
        <v/>
      </c>
      <c r="P105" s="161" t="str">
        <f>IFERROR(IF(VLOOKUP(A105, 'MOY to EOY-Math'!$P$2:$AK$400,22,FALSE)="","",VLOOKUP(A105,'MOY to EOY-Math'!$P$2:$AK$400,22,FALSE)),"")</f>
        <v/>
      </c>
      <c r="Q105" s="161" t="str">
        <f>IFERROR(IF(VLOOKUP(A105,'BOY to EOY-Math'!$P$2:$AK$400,22,FALSE)="","",VLOOKUP(A105,'BOY to EOY-Math'!$P$2:$AK$400,22,FALSE)),"")</f>
        <v/>
      </c>
      <c r="R105" s="161" t="str" cm="1">
        <f t="array" ref="R105">_xlfn.IFS(AND(NOT(ISNUMBER(I105)),NOT(ISNUMBER(J105)),NOT(ISNUMBER(K105))),"",OR(AND(I105&lt;&gt;"",I105&gt;=40),AND(J105&lt;&gt;"",J105&gt;=40),AND(K105&lt;&gt;"",K105&gt;=40)),"Y",OR(I105&lt;40,J105&lt;40,K105&lt;40),"N")</f>
        <v/>
      </c>
      <c r="S105" s="161" t="str" cm="1">
        <f t="array" ref="S105">_xlfn.IFS(OR(L105="Yes",M105="Yes",N105="Yes"),"Y",OR(L105="No",M105="No",N105="No"),"N",AND(L105="",M105="",N105=""),"")</f>
        <v/>
      </c>
      <c r="T105" s="161" t="str" cm="1">
        <f t="array" ref="T105">_xlfn.IFS(AND(NOT(ISNUMBER(O105)),NOT(ISNUMBER(P105)),NOT(ISNUMBER(Q105))),"",OR(AND(O105&lt;&gt;"",O105&gt;=40),AND(P105&lt;&gt;"",P105&gt;=40),AND(Q105&lt;&gt;"",Q105&gt;=40)),"Y",OR(O105&lt;40,P105&lt;40,Q105&lt;40),"N")</f>
        <v/>
      </c>
      <c r="U105" s="162" t="str" cm="1">
        <f t="array" ref="U105">_xlfn.IFS(OR(R105="Y",S105="Y",T105="Y"),"Y",OR(R105="N",S105="N",T105="N"),"N",OR(R105="",S105="",T105=""),"")</f>
        <v/>
      </c>
      <c r="V105" s="161" t="str">
        <f>IFERROR(IF(VLOOKUP(A105,'BOY to MOY-Reading'!$P$2:$U$400,6,FALSE)="","",VLOOKUP(A105,'BOY to MOY-Reading'!$P$2:$U$400,6,FALSE)),"")</f>
        <v/>
      </c>
      <c r="W105" s="162" t="str">
        <f>IFERROR(IF(VLOOKUP(A105,'BOY to MOY-Reading'!$P$2:$AA$400,12,FALSE)="","",VLOOKUP(A105,'BOY to MOY-Reading'!$P$2:$AA$400,12,FALSE)),"")</f>
        <v/>
      </c>
      <c r="X105" s="161" t="str">
        <f>IFERROR(IF(VLOOKUP(A105,'BOY to EOY-Reading'!$P$2:$AA$400,12,FALSE)="","",VLOOKUP(A105,'BOY to EOY-Reading'!$P$2:$AA$400,12,FALSE)),"")</f>
        <v/>
      </c>
      <c r="Y105" s="163" t="str">
        <f>IFERROR(IF(VLOOKUP(A105,'BOY to MOY-Reading'!$P$2:$AI$400,20,FALSE)="","",VLOOKUP(A105,'BOY to MOY-Reading'!$P$2:$AI$400,20,FALSE)),"")</f>
        <v/>
      </c>
      <c r="Z105" s="161" t="str">
        <f>IFERROR(IF(VLOOKUP(A105, 'MOY to EOY-Reading'!$P$2:$AI$400,20,FALSE)="","",VLOOKUP(A105,'MOY to EOY-Reading'!$P$2:$AI$400,20,FALSE)),"")</f>
        <v/>
      </c>
      <c r="AA105" s="161" t="str">
        <f>IFERROR(IF(VLOOKUP(A105,'BOY to EOY-Reading'!$P$2:$AI$400,20,FALSE)="","",VLOOKUP(A105,'BOY to EOY-Reading'!$P$2:$AI$400,20,FALSE)),"")</f>
        <v/>
      </c>
      <c r="AB105" s="161" t="str">
        <f>IFERROR(IF(VLOOKUP(A105,'BOY to MOY-Reading'!$P$2:$AK$400,22,FALSE)="","",VLOOKUP(A105,'BOY to MOY-Reading'!$P$2:$AK$400,22,FALSE)),"")</f>
        <v/>
      </c>
      <c r="AC105" s="161" t="str">
        <f>IFERROR(IF(VLOOKUP(A105, 'MOY to EOY-Reading'!$P$2:$AK$400,22,FALSE)="","",VLOOKUP(A105,'MOY to EOY-Reading'!$P$2:$AK$400,22,FALSE)),"")</f>
        <v/>
      </c>
      <c r="AD105" s="161" t="str">
        <f>IFERROR(IF(VLOOKUP(A105,'BOY to EOY-Reading'!$P$2:$AK$400,22,FALSE)="","",VLOOKUP(A105,'BOY to EOY-Reading'!$P$2:$AK$400,22,FALSE)),"")</f>
        <v/>
      </c>
      <c r="AE105" s="161" t="str" cm="1">
        <f t="array" ref="AE105">_xlfn.IFS(AND(NOT(ISNUMBER(V105)),NOT(ISNUMBER(W105)),NOT(ISNUMBER(X105))),"",OR(AND(V105&lt;&gt;"",V105&gt;=40),AND(W105&lt;&gt;"",W105&gt;=40),AND(X105&lt;&gt;"",X105&gt;=40)),"Y",OR(V105&lt;40,W105&lt;40,X105&lt;40),"N")</f>
        <v/>
      </c>
      <c r="AF105" s="161" t="str" cm="1">
        <f t="array" ref="AF105">_xlfn.IFS(OR(Y105="Yes",Z105="Yes",AA105="Yes"),"Y",OR(Y105="No",Z105="No",AA105="No"),"N",AND(Y105="",Z105="",AA105=""),"")</f>
        <v/>
      </c>
      <c r="AG105" s="161" t="str" cm="1">
        <f t="array" ref="AG105">_xlfn.IFS(AND(NOT(ISNUMBER(AB105)),NOT(ISNUMBER(AC105)),NOT(ISNUMBER(AD105))),"",OR(AND(AB105&lt;&gt;"",AB105&gt;=40),AND(AC105&lt;&gt;"",AC105&gt;=40),AND(AD105&lt;&gt;"",AD105&gt;=40)),"Y",OR(AB105&lt;40,AC105&lt;40,AD105&lt;40),"N")</f>
        <v/>
      </c>
      <c r="AH105" s="162" t="str" cm="1">
        <f t="array" ref="AH105">_xlfn.IFS(OR(AE105="Y",AF105="Y",AG105="Y"),"Y",OR(AE105="N",AF105="N",AG105="N"),"N",OR(AE105="",AF105="",AG105=""),"")</f>
        <v/>
      </c>
    </row>
    <row r="106" spans="1:34" x14ac:dyDescent="0.25">
      <c r="A106" s="157"/>
      <c r="B106" s="158"/>
      <c r="C106" s="158"/>
      <c r="D106" s="158"/>
      <c r="E106" s="158"/>
      <c r="F106" s="158"/>
      <c r="G106" s="158"/>
      <c r="H106" s="158"/>
      <c r="I106" s="161" t="str">
        <f>IFERROR(IF(VLOOKUP(A106,'BOY to MOY-Math'!$P$2:$U$400,6,FALSE)="","",VLOOKUP(A106,'BOY to MOY-Math'!$P$2:$U$400,6,FALSE)),"")</f>
        <v/>
      </c>
      <c r="J106" s="162" t="str">
        <f>IFERROR(IF(VLOOKUP(A106,'BOY to MOY-Math'!$P$2:$AA$400,12,FALSE)="","",VLOOKUP(A106,'BOY to MOY-Math'!$P$2:$AA$400,12,FALSE)),"")</f>
        <v/>
      </c>
      <c r="K106" s="161" t="str">
        <f>IFERROR(IF(VLOOKUP(A106,'BOY to EOY-Math'!$P$2:$AA$400,12,FALSE)="","",VLOOKUP(A106,'BOY to EOY-Math'!$P$2:$AA$400,12,FALSE)),"")</f>
        <v/>
      </c>
      <c r="L106" s="163" t="str">
        <f>IFERROR(IF(VLOOKUP(A106,'BOY to MOY-Math'!$P$2:$AI$400,20,FALSE)="","",VLOOKUP(A106,'BOY to MOY-Math'!$P$2:$AI$400,20,FALSE)),"")</f>
        <v/>
      </c>
      <c r="M106" s="161" t="str">
        <f>IFERROR(IF(VLOOKUP(A106, 'MOY to EOY-Math'!$P$2:$AI$400,20,FALSE)="","",VLOOKUP(A106,'MOY to EOY-Math'!$P$2:$AI$400,20,FALSE)),"")</f>
        <v/>
      </c>
      <c r="N106" s="161" t="str">
        <f>IFERROR(IF(VLOOKUP(A106,'BOY to EOY-Math'!$P$2:$AI$400,20,FALSE)="","",VLOOKUP(A106,'BOY to EOY-Math'!$P$2:$AI$400,20,FALSE)),"")</f>
        <v/>
      </c>
      <c r="O106" s="161" t="str">
        <f>IFERROR(IF(VLOOKUP(A106,'BOY to MOY-Math'!$P$2:$AK$400,22,FALSE)="","",VLOOKUP(A106,'BOY to MOY-Math'!$P$2:$AK$400,22,FALSE)),"")</f>
        <v/>
      </c>
      <c r="P106" s="161" t="str">
        <f>IFERROR(IF(VLOOKUP(A106, 'MOY to EOY-Math'!$P$2:$AK$400,22,FALSE)="","",VLOOKUP(A106,'MOY to EOY-Math'!$P$2:$AK$400,22,FALSE)),"")</f>
        <v/>
      </c>
      <c r="Q106" s="161" t="str">
        <f>IFERROR(IF(VLOOKUP(A106,'BOY to EOY-Math'!$P$2:$AK$400,22,FALSE)="","",VLOOKUP(A106,'BOY to EOY-Math'!$P$2:$AK$400,22,FALSE)),"")</f>
        <v/>
      </c>
      <c r="R106" s="161" t="str" cm="1">
        <f t="array" ref="R106">_xlfn.IFS(AND(NOT(ISNUMBER(I106)),NOT(ISNUMBER(J106)),NOT(ISNUMBER(K106))),"",OR(AND(I106&lt;&gt;"",I106&gt;=40),AND(J106&lt;&gt;"",J106&gt;=40),AND(K106&lt;&gt;"",K106&gt;=40)),"Y",OR(I106&lt;40,J106&lt;40,K106&lt;40),"N")</f>
        <v/>
      </c>
      <c r="S106" s="161" t="str" cm="1">
        <f t="array" ref="S106">_xlfn.IFS(OR(L106="Yes",M106="Yes",N106="Yes"),"Y",OR(L106="No",M106="No",N106="No"),"N",AND(L106="",M106="",N106=""),"")</f>
        <v/>
      </c>
      <c r="T106" s="161" t="str" cm="1">
        <f t="array" ref="T106">_xlfn.IFS(AND(NOT(ISNUMBER(O106)),NOT(ISNUMBER(P106)),NOT(ISNUMBER(Q106))),"",OR(AND(O106&lt;&gt;"",O106&gt;=40),AND(P106&lt;&gt;"",P106&gt;=40),AND(Q106&lt;&gt;"",Q106&gt;=40)),"Y",OR(O106&lt;40,P106&lt;40,Q106&lt;40),"N")</f>
        <v/>
      </c>
      <c r="U106" s="162" t="str" cm="1">
        <f t="array" ref="U106">_xlfn.IFS(OR(R106="Y",S106="Y",T106="Y"),"Y",OR(R106="N",S106="N",T106="N"),"N",OR(R106="",S106="",T106=""),"")</f>
        <v/>
      </c>
      <c r="V106" s="161" t="str">
        <f>IFERROR(IF(VLOOKUP(A106,'BOY to MOY-Reading'!$P$2:$U$400,6,FALSE)="","",VLOOKUP(A106,'BOY to MOY-Reading'!$P$2:$U$400,6,FALSE)),"")</f>
        <v/>
      </c>
      <c r="W106" s="162" t="str">
        <f>IFERROR(IF(VLOOKUP(A106,'BOY to MOY-Reading'!$P$2:$AA$400,12,FALSE)="","",VLOOKUP(A106,'BOY to MOY-Reading'!$P$2:$AA$400,12,FALSE)),"")</f>
        <v/>
      </c>
      <c r="X106" s="161" t="str">
        <f>IFERROR(IF(VLOOKUP(A106,'BOY to EOY-Reading'!$P$2:$AA$400,12,FALSE)="","",VLOOKUP(A106,'BOY to EOY-Reading'!$P$2:$AA$400,12,FALSE)),"")</f>
        <v/>
      </c>
      <c r="Y106" s="163" t="str">
        <f>IFERROR(IF(VLOOKUP(A106,'BOY to MOY-Reading'!$P$2:$AI$400,20,FALSE)="","",VLOOKUP(A106,'BOY to MOY-Reading'!$P$2:$AI$400,20,FALSE)),"")</f>
        <v/>
      </c>
      <c r="Z106" s="161" t="str">
        <f>IFERROR(IF(VLOOKUP(A106, 'MOY to EOY-Reading'!$P$2:$AI$400,20,FALSE)="","",VLOOKUP(A106,'MOY to EOY-Reading'!$P$2:$AI$400,20,FALSE)),"")</f>
        <v/>
      </c>
      <c r="AA106" s="161" t="str">
        <f>IFERROR(IF(VLOOKUP(A106,'BOY to EOY-Reading'!$P$2:$AI$400,20,FALSE)="","",VLOOKUP(A106,'BOY to EOY-Reading'!$P$2:$AI$400,20,FALSE)),"")</f>
        <v/>
      </c>
      <c r="AB106" s="161" t="str">
        <f>IFERROR(IF(VLOOKUP(A106,'BOY to MOY-Reading'!$P$2:$AK$400,22,FALSE)="","",VLOOKUP(A106,'BOY to MOY-Reading'!$P$2:$AK$400,22,FALSE)),"")</f>
        <v/>
      </c>
      <c r="AC106" s="161" t="str">
        <f>IFERROR(IF(VLOOKUP(A106, 'MOY to EOY-Reading'!$P$2:$AK$400,22,FALSE)="","",VLOOKUP(A106,'MOY to EOY-Reading'!$P$2:$AK$400,22,FALSE)),"")</f>
        <v/>
      </c>
      <c r="AD106" s="161" t="str">
        <f>IFERROR(IF(VLOOKUP(A106,'BOY to EOY-Reading'!$P$2:$AK$400,22,FALSE)="","",VLOOKUP(A106,'BOY to EOY-Reading'!$P$2:$AK$400,22,FALSE)),"")</f>
        <v/>
      </c>
      <c r="AE106" s="161" t="str" cm="1">
        <f t="array" ref="AE106">_xlfn.IFS(AND(NOT(ISNUMBER(V106)),NOT(ISNUMBER(W106)),NOT(ISNUMBER(X106))),"",OR(AND(V106&lt;&gt;"",V106&gt;=40),AND(W106&lt;&gt;"",W106&gt;=40),AND(X106&lt;&gt;"",X106&gt;=40)),"Y",OR(V106&lt;40,W106&lt;40,X106&lt;40),"N")</f>
        <v/>
      </c>
      <c r="AF106" s="161" t="str" cm="1">
        <f t="array" ref="AF106">_xlfn.IFS(OR(Y106="Yes",Z106="Yes",AA106="Yes"),"Y",OR(Y106="No",Z106="No",AA106="No"),"N",AND(Y106="",Z106="",AA106=""),"")</f>
        <v/>
      </c>
      <c r="AG106" s="161" t="str" cm="1">
        <f t="array" ref="AG106">_xlfn.IFS(AND(NOT(ISNUMBER(AB106)),NOT(ISNUMBER(AC106)),NOT(ISNUMBER(AD106))),"",OR(AND(AB106&lt;&gt;"",AB106&gt;=40),AND(AC106&lt;&gt;"",AC106&gt;=40),AND(AD106&lt;&gt;"",AD106&gt;=40)),"Y",OR(AB106&lt;40,AC106&lt;40,AD106&lt;40),"N")</f>
        <v/>
      </c>
      <c r="AH106" s="162" t="str" cm="1">
        <f t="array" ref="AH106">_xlfn.IFS(OR(AE106="Y",AF106="Y",AG106="Y"),"Y",OR(AE106="N",AF106="N",AG106="N"),"N",OR(AE106="",AF106="",AG106=""),"")</f>
        <v/>
      </c>
    </row>
    <row r="107" spans="1:34" x14ac:dyDescent="0.25">
      <c r="A107" s="157"/>
      <c r="B107" s="158"/>
      <c r="C107" s="158"/>
      <c r="D107" s="158"/>
      <c r="E107" s="158"/>
      <c r="F107" s="158"/>
      <c r="G107" s="158"/>
      <c r="H107" s="158"/>
      <c r="I107" s="161" t="str">
        <f>IFERROR(IF(VLOOKUP(A107,'BOY to MOY-Math'!$P$2:$U$400,6,FALSE)="","",VLOOKUP(A107,'BOY to MOY-Math'!$P$2:$U$400,6,FALSE)),"")</f>
        <v/>
      </c>
      <c r="J107" s="162" t="str">
        <f>IFERROR(IF(VLOOKUP(A107,'BOY to MOY-Math'!$P$2:$AA$400,12,FALSE)="","",VLOOKUP(A107,'BOY to MOY-Math'!$P$2:$AA$400,12,FALSE)),"")</f>
        <v/>
      </c>
      <c r="K107" s="161" t="str">
        <f>IFERROR(IF(VLOOKUP(A107,'BOY to EOY-Math'!$P$2:$AA$400,12,FALSE)="","",VLOOKUP(A107,'BOY to EOY-Math'!$P$2:$AA$400,12,FALSE)),"")</f>
        <v/>
      </c>
      <c r="L107" s="163" t="str">
        <f>IFERROR(IF(VLOOKUP(A107,'BOY to MOY-Math'!$P$2:$AI$400,20,FALSE)="","",VLOOKUP(A107,'BOY to MOY-Math'!$P$2:$AI$400,20,FALSE)),"")</f>
        <v/>
      </c>
      <c r="M107" s="161" t="str">
        <f>IFERROR(IF(VLOOKUP(A107, 'MOY to EOY-Math'!$P$2:$AI$400,20,FALSE)="","",VLOOKUP(A107,'MOY to EOY-Math'!$P$2:$AI$400,20,FALSE)),"")</f>
        <v/>
      </c>
      <c r="N107" s="161" t="str">
        <f>IFERROR(IF(VLOOKUP(A107,'BOY to EOY-Math'!$P$2:$AI$400,20,FALSE)="","",VLOOKUP(A107,'BOY to EOY-Math'!$P$2:$AI$400,20,FALSE)),"")</f>
        <v/>
      </c>
      <c r="O107" s="161" t="str">
        <f>IFERROR(IF(VLOOKUP(A107,'BOY to MOY-Math'!$P$2:$AK$400,22,FALSE)="","",VLOOKUP(A107,'BOY to MOY-Math'!$P$2:$AK$400,22,FALSE)),"")</f>
        <v/>
      </c>
      <c r="P107" s="161" t="str">
        <f>IFERROR(IF(VLOOKUP(A107, 'MOY to EOY-Math'!$P$2:$AK$400,22,FALSE)="","",VLOOKUP(A107,'MOY to EOY-Math'!$P$2:$AK$400,22,FALSE)),"")</f>
        <v/>
      </c>
      <c r="Q107" s="161" t="str">
        <f>IFERROR(IF(VLOOKUP(A107,'BOY to EOY-Math'!$P$2:$AK$400,22,FALSE)="","",VLOOKUP(A107,'BOY to EOY-Math'!$P$2:$AK$400,22,FALSE)),"")</f>
        <v/>
      </c>
      <c r="R107" s="161" t="str" cm="1">
        <f t="array" ref="R107">_xlfn.IFS(AND(NOT(ISNUMBER(I107)),NOT(ISNUMBER(J107)),NOT(ISNUMBER(K107))),"",OR(AND(I107&lt;&gt;"",I107&gt;=40),AND(J107&lt;&gt;"",J107&gt;=40),AND(K107&lt;&gt;"",K107&gt;=40)),"Y",OR(I107&lt;40,J107&lt;40,K107&lt;40),"N")</f>
        <v/>
      </c>
      <c r="S107" s="161" t="str" cm="1">
        <f t="array" ref="S107">_xlfn.IFS(OR(L107="Yes",M107="Yes",N107="Yes"),"Y",OR(L107="No",M107="No",N107="No"),"N",AND(L107="",M107="",N107=""),"")</f>
        <v/>
      </c>
      <c r="T107" s="161" t="str" cm="1">
        <f t="array" ref="T107">_xlfn.IFS(AND(NOT(ISNUMBER(O107)),NOT(ISNUMBER(P107)),NOT(ISNUMBER(Q107))),"",OR(AND(O107&lt;&gt;"",O107&gt;=40),AND(P107&lt;&gt;"",P107&gt;=40),AND(Q107&lt;&gt;"",Q107&gt;=40)),"Y",OR(O107&lt;40,P107&lt;40,Q107&lt;40),"N")</f>
        <v/>
      </c>
      <c r="U107" s="162" t="str" cm="1">
        <f t="array" ref="U107">_xlfn.IFS(OR(R107="Y",S107="Y",T107="Y"),"Y",OR(R107="N",S107="N",T107="N"),"N",OR(R107="",S107="",T107=""),"")</f>
        <v/>
      </c>
      <c r="V107" s="161" t="str">
        <f>IFERROR(IF(VLOOKUP(A107,'BOY to MOY-Reading'!$P$2:$U$400,6,FALSE)="","",VLOOKUP(A107,'BOY to MOY-Reading'!$P$2:$U$400,6,FALSE)),"")</f>
        <v/>
      </c>
      <c r="W107" s="162" t="str">
        <f>IFERROR(IF(VLOOKUP(A107,'BOY to MOY-Reading'!$P$2:$AA$400,12,FALSE)="","",VLOOKUP(A107,'BOY to MOY-Reading'!$P$2:$AA$400,12,FALSE)),"")</f>
        <v/>
      </c>
      <c r="X107" s="161" t="str">
        <f>IFERROR(IF(VLOOKUP(A107,'BOY to EOY-Reading'!$P$2:$AA$400,12,FALSE)="","",VLOOKUP(A107,'BOY to EOY-Reading'!$P$2:$AA$400,12,FALSE)),"")</f>
        <v/>
      </c>
      <c r="Y107" s="163" t="str">
        <f>IFERROR(IF(VLOOKUP(A107,'BOY to MOY-Reading'!$P$2:$AI$400,20,FALSE)="","",VLOOKUP(A107,'BOY to MOY-Reading'!$P$2:$AI$400,20,FALSE)),"")</f>
        <v/>
      </c>
      <c r="Z107" s="161" t="str">
        <f>IFERROR(IF(VLOOKUP(A107, 'MOY to EOY-Reading'!$P$2:$AI$400,20,FALSE)="","",VLOOKUP(A107,'MOY to EOY-Reading'!$P$2:$AI$400,20,FALSE)),"")</f>
        <v/>
      </c>
      <c r="AA107" s="161" t="str">
        <f>IFERROR(IF(VLOOKUP(A107,'BOY to EOY-Reading'!$P$2:$AI$400,20,FALSE)="","",VLOOKUP(A107,'BOY to EOY-Reading'!$P$2:$AI$400,20,FALSE)),"")</f>
        <v/>
      </c>
      <c r="AB107" s="161" t="str">
        <f>IFERROR(IF(VLOOKUP(A107,'BOY to MOY-Reading'!$P$2:$AK$400,22,FALSE)="","",VLOOKUP(A107,'BOY to MOY-Reading'!$P$2:$AK$400,22,FALSE)),"")</f>
        <v/>
      </c>
      <c r="AC107" s="161" t="str">
        <f>IFERROR(IF(VLOOKUP(A107, 'MOY to EOY-Reading'!$P$2:$AK$400,22,FALSE)="","",VLOOKUP(A107,'MOY to EOY-Reading'!$P$2:$AK$400,22,FALSE)),"")</f>
        <v/>
      </c>
      <c r="AD107" s="161" t="str">
        <f>IFERROR(IF(VLOOKUP(A107,'BOY to EOY-Reading'!$P$2:$AK$400,22,FALSE)="","",VLOOKUP(A107,'BOY to EOY-Reading'!$P$2:$AK$400,22,FALSE)),"")</f>
        <v/>
      </c>
      <c r="AE107" s="161" t="str" cm="1">
        <f t="array" ref="AE107">_xlfn.IFS(AND(NOT(ISNUMBER(V107)),NOT(ISNUMBER(W107)),NOT(ISNUMBER(X107))),"",OR(AND(V107&lt;&gt;"",V107&gt;=40),AND(W107&lt;&gt;"",W107&gt;=40),AND(X107&lt;&gt;"",X107&gt;=40)),"Y",OR(V107&lt;40,W107&lt;40,X107&lt;40),"N")</f>
        <v/>
      </c>
      <c r="AF107" s="161" t="str" cm="1">
        <f t="array" ref="AF107">_xlfn.IFS(OR(Y107="Yes",Z107="Yes",AA107="Yes"),"Y",OR(Y107="No",Z107="No",AA107="No"),"N",AND(Y107="",Z107="",AA107=""),"")</f>
        <v/>
      </c>
      <c r="AG107" s="161" t="str" cm="1">
        <f t="array" ref="AG107">_xlfn.IFS(AND(NOT(ISNUMBER(AB107)),NOT(ISNUMBER(AC107)),NOT(ISNUMBER(AD107))),"",OR(AND(AB107&lt;&gt;"",AB107&gt;=40),AND(AC107&lt;&gt;"",AC107&gt;=40),AND(AD107&lt;&gt;"",AD107&gt;=40)),"Y",OR(AB107&lt;40,AC107&lt;40,AD107&lt;40),"N")</f>
        <v/>
      </c>
      <c r="AH107" s="162" t="str" cm="1">
        <f t="array" ref="AH107">_xlfn.IFS(OR(AE107="Y",AF107="Y",AG107="Y"),"Y",OR(AE107="N",AF107="N",AG107="N"),"N",OR(AE107="",AF107="",AG107=""),"")</f>
        <v/>
      </c>
    </row>
    <row r="108" spans="1:34" x14ac:dyDescent="0.25">
      <c r="A108" s="157"/>
      <c r="B108" s="158"/>
      <c r="C108" s="158"/>
      <c r="D108" s="158"/>
      <c r="E108" s="158"/>
      <c r="F108" s="158"/>
      <c r="G108" s="158"/>
      <c r="H108" s="158"/>
      <c r="I108" s="161" t="str">
        <f>IFERROR(IF(VLOOKUP(A108,'BOY to MOY-Math'!$P$2:$U$400,6,FALSE)="","",VLOOKUP(A108,'BOY to MOY-Math'!$P$2:$U$400,6,FALSE)),"")</f>
        <v/>
      </c>
      <c r="J108" s="162" t="str">
        <f>IFERROR(IF(VLOOKUP(A108,'BOY to MOY-Math'!$P$2:$AA$400,12,FALSE)="","",VLOOKUP(A108,'BOY to MOY-Math'!$P$2:$AA$400,12,FALSE)),"")</f>
        <v/>
      </c>
      <c r="K108" s="161" t="str">
        <f>IFERROR(IF(VLOOKUP(A108,'BOY to EOY-Math'!$P$2:$AA$400,12,FALSE)="","",VLOOKUP(A108,'BOY to EOY-Math'!$P$2:$AA$400,12,FALSE)),"")</f>
        <v/>
      </c>
      <c r="L108" s="163" t="str">
        <f>IFERROR(IF(VLOOKUP(A108,'BOY to MOY-Math'!$P$2:$AI$400,20,FALSE)="","",VLOOKUP(A108,'BOY to MOY-Math'!$P$2:$AI$400,20,FALSE)),"")</f>
        <v/>
      </c>
      <c r="M108" s="161" t="str">
        <f>IFERROR(IF(VLOOKUP(A108, 'MOY to EOY-Math'!$P$2:$AI$400,20,FALSE)="","",VLOOKUP(A108,'MOY to EOY-Math'!$P$2:$AI$400,20,FALSE)),"")</f>
        <v/>
      </c>
      <c r="N108" s="161" t="str">
        <f>IFERROR(IF(VLOOKUP(A108,'BOY to EOY-Math'!$P$2:$AI$400,20,FALSE)="","",VLOOKUP(A108,'BOY to EOY-Math'!$P$2:$AI$400,20,FALSE)),"")</f>
        <v/>
      </c>
      <c r="O108" s="161" t="str">
        <f>IFERROR(IF(VLOOKUP(A108,'BOY to MOY-Math'!$P$2:$AK$400,22,FALSE)="","",VLOOKUP(A108,'BOY to MOY-Math'!$P$2:$AK$400,22,FALSE)),"")</f>
        <v/>
      </c>
      <c r="P108" s="161" t="str">
        <f>IFERROR(IF(VLOOKUP(A108, 'MOY to EOY-Math'!$P$2:$AK$400,22,FALSE)="","",VLOOKUP(A108,'MOY to EOY-Math'!$P$2:$AK$400,22,FALSE)),"")</f>
        <v/>
      </c>
      <c r="Q108" s="161" t="str">
        <f>IFERROR(IF(VLOOKUP(A108,'BOY to EOY-Math'!$P$2:$AK$400,22,FALSE)="","",VLOOKUP(A108,'BOY to EOY-Math'!$P$2:$AK$400,22,FALSE)),"")</f>
        <v/>
      </c>
      <c r="R108" s="161" t="str" cm="1">
        <f t="array" ref="R108">_xlfn.IFS(AND(NOT(ISNUMBER(I108)),NOT(ISNUMBER(J108)),NOT(ISNUMBER(K108))),"",OR(AND(I108&lt;&gt;"",I108&gt;=40),AND(J108&lt;&gt;"",J108&gt;=40),AND(K108&lt;&gt;"",K108&gt;=40)),"Y",OR(I108&lt;40,J108&lt;40,K108&lt;40),"N")</f>
        <v/>
      </c>
      <c r="S108" s="161" t="str" cm="1">
        <f t="array" ref="S108">_xlfn.IFS(OR(L108="Yes",M108="Yes",N108="Yes"),"Y",OR(L108="No",M108="No",N108="No"),"N",AND(L108="",M108="",N108=""),"")</f>
        <v/>
      </c>
      <c r="T108" s="161" t="str" cm="1">
        <f t="array" ref="T108">_xlfn.IFS(AND(NOT(ISNUMBER(O108)),NOT(ISNUMBER(P108)),NOT(ISNUMBER(Q108))),"",OR(AND(O108&lt;&gt;"",O108&gt;=40),AND(P108&lt;&gt;"",P108&gt;=40),AND(Q108&lt;&gt;"",Q108&gt;=40)),"Y",OR(O108&lt;40,P108&lt;40,Q108&lt;40),"N")</f>
        <v/>
      </c>
      <c r="U108" s="162" t="str" cm="1">
        <f t="array" ref="U108">_xlfn.IFS(OR(R108="Y",S108="Y",T108="Y"),"Y",OR(R108="N",S108="N",T108="N"),"N",OR(R108="",S108="",T108=""),"")</f>
        <v/>
      </c>
      <c r="V108" s="161" t="str">
        <f>IFERROR(IF(VLOOKUP(A108,'BOY to MOY-Reading'!$P$2:$U$400,6,FALSE)="","",VLOOKUP(A108,'BOY to MOY-Reading'!$P$2:$U$400,6,FALSE)),"")</f>
        <v/>
      </c>
      <c r="W108" s="162" t="str">
        <f>IFERROR(IF(VLOOKUP(A108,'BOY to MOY-Reading'!$P$2:$AA$400,12,FALSE)="","",VLOOKUP(A108,'BOY to MOY-Reading'!$P$2:$AA$400,12,FALSE)),"")</f>
        <v/>
      </c>
      <c r="X108" s="161" t="str">
        <f>IFERROR(IF(VLOOKUP(A108,'BOY to EOY-Reading'!$P$2:$AA$400,12,FALSE)="","",VLOOKUP(A108,'BOY to EOY-Reading'!$P$2:$AA$400,12,FALSE)),"")</f>
        <v/>
      </c>
      <c r="Y108" s="163" t="str">
        <f>IFERROR(IF(VLOOKUP(A108,'BOY to MOY-Reading'!$P$2:$AI$400,20,FALSE)="","",VLOOKUP(A108,'BOY to MOY-Reading'!$P$2:$AI$400,20,FALSE)),"")</f>
        <v/>
      </c>
      <c r="Z108" s="161" t="str">
        <f>IFERROR(IF(VLOOKUP(A108, 'MOY to EOY-Reading'!$P$2:$AI$400,20,FALSE)="","",VLOOKUP(A108,'MOY to EOY-Reading'!$P$2:$AI$400,20,FALSE)),"")</f>
        <v/>
      </c>
      <c r="AA108" s="161" t="str">
        <f>IFERROR(IF(VLOOKUP(A108,'BOY to EOY-Reading'!$P$2:$AI$400,20,FALSE)="","",VLOOKUP(A108,'BOY to EOY-Reading'!$P$2:$AI$400,20,FALSE)),"")</f>
        <v/>
      </c>
      <c r="AB108" s="161" t="str">
        <f>IFERROR(IF(VLOOKUP(A108,'BOY to MOY-Reading'!$P$2:$AK$400,22,FALSE)="","",VLOOKUP(A108,'BOY to MOY-Reading'!$P$2:$AK$400,22,FALSE)),"")</f>
        <v/>
      </c>
      <c r="AC108" s="161" t="str">
        <f>IFERROR(IF(VLOOKUP(A108, 'MOY to EOY-Reading'!$P$2:$AK$400,22,FALSE)="","",VLOOKUP(A108,'MOY to EOY-Reading'!$P$2:$AK$400,22,FALSE)),"")</f>
        <v/>
      </c>
      <c r="AD108" s="161" t="str">
        <f>IFERROR(IF(VLOOKUP(A108,'BOY to EOY-Reading'!$P$2:$AK$400,22,FALSE)="","",VLOOKUP(A108,'BOY to EOY-Reading'!$P$2:$AK$400,22,FALSE)),"")</f>
        <v/>
      </c>
      <c r="AE108" s="161" t="str" cm="1">
        <f t="array" ref="AE108">_xlfn.IFS(AND(NOT(ISNUMBER(V108)),NOT(ISNUMBER(W108)),NOT(ISNUMBER(X108))),"",OR(AND(V108&lt;&gt;"",V108&gt;=40),AND(W108&lt;&gt;"",W108&gt;=40),AND(X108&lt;&gt;"",X108&gt;=40)),"Y",OR(V108&lt;40,W108&lt;40,X108&lt;40),"N")</f>
        <v/>
      </c>
      <c r="AF108" s="161" t="str" cm="1">
        <f t="array" ref="AF108">_xlfn.IFS(OR(Y108="Yes",Z108="Yes",AA108="Yes"),"Y",OR(Y108="No",Z108="No",AA108="No"),"N",AND(Y108="",Z108="",AA108=""),"")</f>
        <v/>
      </c>
      <c r="AG108" s="161" t="str" cm="1">
        <f t="array" ref="AG108">_xlfn.IFS(AND(NOT(ISNUMBER(AB108)),NOT(ISNUMBER(AC108)),NOT(ISNUMBER(AD108))),"",OR(AND(AB108&lt;&gt;"",AB108&gt;=40),AND(AC108&lt;&gt;"",AC108&gt;=40),AND(AD108&lt;&gt;"",AD108&gt;=40)),"Y",OR(AB108&lt;40,AC108&lt;40,AD108&lt;40),"N")</f>
        <v/>
      </c>
      <c r="AH108" s="162" t="str" cm="1">
        <f t="array" ref="AH108">_xlfn.IFS(OR(AE108="Y",AF108="Y",AG108="Y"),"Y",OR(AE108="N",AF108="N",AG108="N"),"N",OR(AE108="",AF108="",AG108=""),"")</f>
        <v/>
      </c>
    </row>
    <row r="109" spans="1:34" x14ac:dyDescent="0.25">
      <c r="A109" s="157"/>
      <c r="B109" s="158"/>
      <c r="C109" s="158"/>
      <c r="D109" s="158"/>
      <c r="E109" s="158"/>
      <c r="F109" s="158"/>
      <c r="G109" s="158"/>
      <c r="H109" s="158"/>
      <c r="I109" s="161" t="str">
        <f>IFERROR(IF(VLOOKUP(A109,'BOY to MOY-Math'!$P$2:$U$400,6,FALSE)="","",VLOOKUP(A109,'BOY to MOY-Math'!$P$2:$U$400,6,FALSE)),"")</f>
        <v/>
      </c>
      <c r="J109" s="162" t="str">
        <f>IFERROR(IF(VLOOKUP(A109,'BOY to MOY-Math'!$P$2:$AA$400,12,FALSE)="","",VLOOKUP(A109,'BOY to MOY-Math'!$P$2:$AA$400,12,FALSE)),"")</f>
        <v/>
      </c>
      <c r="K109" s="161" t="str">
        <f>IFERROR(IF(VLOOKUP(A109,'BOY to EOY-Math'!$P$2:$AA$400,12,FALSE)="","",VLOOKUP(A109,'BOY to EOY-Math'!$P$2:$AA$400,12,FALSE)),"")</f>
        <v/>
      </c>
      <c r="L109" s="163" t="str">
        <f>IFERROR(IF(VLOOKUP(A109,'BOY to MOY-Math'!$P$2:$AI$400,20,FALSE)="","",VLOOKUP(A109,'BOY to MOY-Math'!$P$2:$AI$400,20,FALSE)),"")</f>
        <v/>
      </c>
      <c r="M109" s="161" t="str">
        <f>IFERROR(IF(VLOOKUP(A109, 'MOY to EOY-Math'!$P$2:$AI$400,20,FALSE)="","",VLOOKUP(A109,'MOY to EOY-Math'!$P$2:$AI$400,20,FALSE)),"")</f>
        <v/>
      </c>
      <c r="N109" s="161" t="str">
        <f>IFERROR(IF(VLOOKUP(A109,'BOY to EOY-Math'!$P$2:$AI$400,20,FALSE)="","",VLOOKUP(A109,'BOY to EOY-Math'!$P$2:$AI$400,20,FALSE)),"")</f>
        <v/>
      </c>
      <c r="O109" s="161" t="str">
        <f>IFERROR(IF(VLOOKUP(A109,'BOY to MOY-Math'!$P$2:$AK$400,22,FALSE)="","",VLOOKUP(A109,'BOY to MOY-Math'!$P$2:$AK$400,22,FALSE)),"")</f>
        <v/>
      </c>
      <c r="P109" s="161" t="str">
        <f>IFERROR(IF(VLOOKUP(A109, 'MOY to EOY-Math'!$P$2:$AK$400,22,FALSE)="","",VLOOKUP(A109,'MOY to EOY-Math'!$P$2:$AK$400,22,FALSE)),"")</f>
        <v/>
      </c>
      <c r="Q109" s="161" t="str">
        <f>IFERROR(IF(VLOOKUP(A109,'BOY to EOY-Math'!$P$2:$AK$400,22,FALSE)="","",VLOOKUP(A109,'BOY to EOY-Math'!$P$2:$AK$400,22,FALSE)),"")</f>
        <v/>
      </c>
      <c r="R109" s="161" t="str" cm="1">
        <f t="array" ref="R109">_xlfn.IFS(AND(NOT(ISNUMBER(I109)),NOT(ISNUMBER(J109)),NOT(ISNUMBER(K109))),"",OR(AND(I109&lt;&gt;"",I109&gt;=40),AND(J109&lt;&gt;"",J109&gt;=40),AND(K109&lt;&gt;"",K109&gt;=40)),"Y",OR(I109&lt;40,J109&lt;40,K109&lt;40),"N")</f>
        <v/>
      </c>
      <c r="S109" s="161" t="str" cm="1">
        <f t="array" ref="S109">_xlfn.IFS(OR(L109="Yes",M109="Yes",N109="Yes"),"Y",OR(L109="No",M109="No",N109="No"),"N",AND(L109="",M109="",N109=""),"")</f>
        <v/>
      </c>
      <c r="T109" s="161" t="str" cm="1">
        <f t="array" ref="T109">_xlfn.IFS(AND(NOT(ISNUMBER(O109)),NOT(ISNUMBER(P109)),NOT(ISNUMBER(Q109))),"",OR(AND(O109&lt;&gt;"",O109&gt;=40),AND(P109&lt;&gt;"",P109&gt;=40),AND(Q109&lt;&gt;"",Q109&gt;=40)),"Y",OR(O109&lt;40,P109&lt;40,Q109&lt;40),"N")</f>
        <v/>
      </c>
      <c r="U109" s="162" t="str" cm="1">
        <f t="array" ref="U109">_xlfn.IFS(OR(R109="Y",S109="Y",T109="Y"),"Y",OR(R109="N",S109="N",T109="N"),"N",OR(R109="",S109="",T109=""),"")</f>
        <v/>
      </c>
      <c r="V109" s="161" t="str">
        <f>IFERROR(IF(VLOOKUP(A109,'BOY to MOY-Reading'!$P$2:$U$400,6,FALSE)="","",VLOOKUP(A109,'BOY to MOY-Reading'!$P$2:$U$400,6,FALSE)),"")</f>
        <v/>
      </c>
      <c r="W109" s="162" t="str">
        <f>IFERROR(IF(VLOOKUP(A109,'BOY to MOY-Reading'!$P$2:$AA$400,12,FALSE)="","",VLOOKUP(A109,'BOY to MOY-Reading'!$P$2:$AA$400,12,FALSE)),"")</f>
        <v/>
      </c>
      <c r="X109" s="161" t="str">
        <f>IFERROR(IF(VLOOKUP(A109,'BOY to EOY-Reading'!$P$2:$AA$400,12,FALSE)="","",VLOOKUP(A109,'BOY to EOY-Reading'!$P$2:$AA$400,12,FALSE)),"")</f>
        <v/>
      </c>
      <c r="Y109" s="163" t="str">
        <f>IFERROR(IF(VLOOKUP(A109,'BOY to MOY-Reading'!$P$2:$AI$400,20,FALSE)="","",VLOOKUP(A109,'BOY to MOY-Reading'!$P$2:$AI$400,20,FALSE)),"")</f>
        <v/>
      </c>
      <c r="Z109" s="161" t="str">
        <f>IFERROR(IF(VLOOKUP(A109, 'MOY to EOY-Reading'!$P$2:$AI$400,20,FALSE)="","",VLOOKUP(A109,'MOY to EOY-Reading'!$P$2:$AI$400,20,FALSE)),"")</f>
        <v/>
      </c>
      <c r="AA109" s="161" t="str">
        <f>IFERROR(IF(VLOOKUP(A109,'BOY to EOY-Reading'!$P$2:$AI$400,20,FALSE)="","",VLOOKUP(A109,'BOY to EOY-Reading'!$P$2:$AI$400,20,FALSE)),"")</f>
        <v/>
      </c>
      <c r="AB109" s="161" t="str">
        <f>IFERROR(IF(VLOOKUP(A109,'BOY to MOY-Reading'!$P$2:$AK$400,22,FALSE)="","",VLOOKUP(A109,'BOY to MOY-Reading'!$P$2:$AK$400,22,FALSE)),"")</f>
        <v/>
      </c>
      <c r="AC109" s="161" t="str">
        <f>IFERROR(IF(VLOOKUP(A109, 'MOY to EOY-Reading'!$P$2:$AK$400,22,FALSE)="","",VLOOKUP(A109,'MOY to EOY-Reading'!$P$2:$AK$400,22,FALSE)),"")</f>
        <v/>
      </c>
      <c r="AD109" s="161" t="str">
        <f>IFERROR(IF(VLOOKUP(A109,'BOY to EOY-Reading'!$P$2:$AK$400,22,FALSE)="","",VLOOKUP(A109,'BOY to EOY-Reading'!$P$2:$AK$400,22,FALSE)),"")</f>
        <v/>
      </c>
      <c r="AE109" s="161" t="str" cm="1">
        <f t="array" ref="AE109">_xlfn.IFS(AND(NOT(ISNUMBER(V109)),NOT(ISNUMBER(W109)),NOT(ISNUMBER(X109))),"",OR(AND(V109&lt;&gt;"",V109&gt;=40),AND(W109&lt;&gt;"",W109&gt;=40),AND(X109&lt;&gt;"",X109&gt;=40)),"Y",OR(V109&lt;40,W109&lt;40,X109&lt;40),"N")</f>
        <v/>
      </c>
      <c r="AF109" s="161" t="str" cm="1">
        <f t="array" ref="AF109">_xlfn.IFS(OR(Y109="Yes",Z109="Yes",AA109="Yes"),"Y",OR(Y109="No",Z109="No",AA109="No"),"N",AND(Y109="",Z109="",AA109=""),"")</f>
        <v/>
      </c>
      <c r="AG109" s="161" t="str" cm="1">
        <f t="array" ref="AG109">_xlfn.IFS(AND(NOT(ISNUMBER(AB109)),NOT(ISNUMBER(AC109)),NOT(ISNUMBER(AD109))),"",OR(AND(AB109&lt;&gt;"",AB109&gt;=40),AND(AC109&lt;&gt;"",AC109&gt;=40),AND(AD109&lt;&gt;"",AD109&gt;=40)),"Y",OR(AB109&lt;40,AC109&lt;40,AD109&lt;40),"N")</f>
        <v/>
      </c>
      <c r="AH109" s="162" t="str" cm="1">
        <f t="array" ref="AH109">_xlfn.IFS(OR(AE109="Y",AF109="Y",AG109="Y"),"Y",OR(AE109="N",AF109="N",AG109="N"),"N",OR(AE109="",AF109="",AG109=""),"")</f>
        <v/>
      </c>
    </row>
    <row r="110" spans="1:34" x14ac:dyDescent="0.25">
      <c r="A110" s="157"/>
      <c r="B110" s="158"/>
      <c r="C110" s="158"/>
      <c r="D110" s="158"/>
      <c r="E110" s="158"/>
      <c r="F110" s="158"/>
      <c r="G110" s="158"/>
      <c r="H110" s="158"/>
      <c r="I110" s="161" t="str">
        <f>IFERROR(IF(VLOOKUP(A110,'BOY to MOY-Math'!$P$2:$U$400,6,FALSE)="","",VLOOKUP(A110,'BOY to MOY-Math'!$P$2:$U$400,6,FALSE)),"")</f>
        <v/>
      </c>
      <c r="J110" s="162" t="str">
        <f>IFERROR(IF(VLOOKUP(A110,'BOY to MOY-Math'!$P$2:$AA$400,12,FALSE)="","",VLOOKUP(A110,'BOY to MOY-Math'!$P$2:$AA$400,12,FALSE)),"")</f>
        <v/>
      </c>
      <c r="K110" s="161" t="str">
        <f>IFERROR(IF(VLOOKUP(A110,'BOY to EOY-Math'!$P$2:$AA$400,12,FALSE)="","",VLOOKUP(A110,'BOY to EOY-Math'!$P$2:$AA$400,12,FALSE)),"")</f>
        <v/>
      </c>
      <c r="L110" s="163" t="str">
        <f>IFERROR(IF(VLOOKUP(A110,'BOY to MOY-Math'!$P$2:$AI$400,20,FALSE)="","",VLOOKUP(A110,'BOY to MOY-Math'!$P$2:$AI$400,20,FALSE)),"")</f>
        <v/>
      </c>
      <c r="M110" s="161" t="str">
        <f>IFERROR(IF(VLOOKUP(A110, 'MOY to EOY-Math'!$P$2:$AI$400,20,FALSE)="","",VLOOKUP(A110,'MOY to EOY-Math'!$P$2:$AI$400,20,FALSE)),"")</f>
        <v/>
      </c>
      <c r="N110" s="161" t="str">
        <f>IFERROR(IF(VLOOKUP(A110,'BOY to EOY-Math'!$P$2:$AI$400,20,FALSE)="","",VLOOKUP(A110,'BOY to EOY-Math'!$P$2:$AI$400,20,FALSE)),"")</f>
        <v/>
      </c>
      <c r="O110" s="161" t="str">
        <f>IFERROR(IF(VLOOKUP(A110,'BOY to MOY-Math'!$P$2:$AK$400,22,FALSE)="","",VLOOKUP(A110,'BOY to MOY-Math'!$P$2:$AK$400,22,FALSE)),"")</f>
        <v/>
      </c>
      <c r="P110" s="161" t="str">
        <f>IFERROR(IF(VLOOKUP(A110, 'MOY to EOY-Math'!$P$2:$AK$400,22,FALSE)="","",VLOOKUP(A110,'MOY to EOY-Math'!$P$2:$AK$400,22,FALSE)),"")</f>
        <v/>
      </c>
      <c r="Q110" s="161" t="str">
        <f>IFERROR(IF(VLOOKUP(A110,'BOY to EOY-Math'!$P$2:$AK$400,22,FALSE)="","",VLOOKUP(A110,'BOY to EOY-Math'!$P$2:$AK$400,22,FALSE)),"")</f>
        <v/>
      </c>
      <c r="R110" s="161" t="str" cm="1">
        <f t="array" ref="R110">_xlfn.IFS(AND(NOT(ISNUMBER(I110)),NOT(ISNUMBER(J110)),NOT(ISNUMBER(K110))),"",OR(AND(I110&lt;&gt;"",I110&gt;=40),AND(J110&lt;&gt;"",J110&gt;=40),AND(K110&lt;&gt;"",K110&gt;=40)),"Y",OR(I110&lt;40,J110&lt;40,K110&lt;40),"N")</f>
        <v/>
      </c>
      <c r="S110" s="161" t="str" cm="1">
        <f t="array" ref="S110">_xlfn.IFS(OR(L110="Yes",M110="Yes",N110="Yes"),"Y",OR(L110="No",M110="No",N110="No"),"N",AND(L110="",M110="",N110=""),"")</f>
        <v/>
      </c>
      <c r="T110" s="161" t="str" cm="1">
        <f t="array" ref="T110">_xlfn.IFS(AND(NOT(ISNUMBER(O110)),NOT(ISNUMBER(P110)),NOT(ISNUMBER(Q110))),"",OR(AND(O110&lt;&gt;"",O110&gt;=40),AND(P110&lt;&gt;"",P110&gt;=40),AND(Q110&lt;&gt;"",Q110&gt;=40)),"Y",OR(O110&lt;40,P110&lt;40,Q110&lt;40),"N")</f>
        <v/>
      </c>
      <c r="U110" s="162" t="str" cm="1">
        <f t="array" ref="U110">_xlfn.IFS(OR(R110="Y",S110="Y",T110="Y"),"Y",OR(R110="N",S110="N",T110="N"),"N",OR(R110="",S110="",T110=""),"")</f>
        <v/>
      </c>
      <c r="V110" s="161" t="str">
        <f>IFERROR(IF(VLOOKUP(A110,'BOY to MOY-Reading'!$P$2:$U$400,6,FALSE)="","",VLOOKUP(A110,'BOY to MOY-Reading'!$P$2:$U$400,6,FALSE)),"")</f>
        <v/>
      </c>
      <c r="W110" s="162" t="str">
        <f>IFERROR(IF(VLOOKUP(A110,'BOY to MOY-Reading'!$P$2:$AA$400,12,FALSE)="","",VLOOKUP(A110,'BOY to MOY-Reading'!$P$2:$AA$400,12,FALSE)),"")</f>
        <v/>
      </c>
      <c r="X110" s="161" t="str">
        <f>IFERROR(IF(VLOOKUP(A110,'BOY to EOY-Reading'!$P$2:$AA$400,12,FALSE)="","",VLOOKUP(A110,'BOY to EOY-Reading'!$P$2:$AA$400,12,FALSE)),"")</f>
        <v/>
      </c>
      <c r="Y110" s="163" t="str">
        <f>IFERROR(IF(VLOOKUP(A110,'BOY to MOY-Reading'!$P$2:$AI$400,20,FALSE)="","",VLOOKUP(A110,'BOY to MOY-Reading'!$P$2:$AI$400,20,FALSE)),"")</f>
        <v/>
      </c>
      <c r="Z110" s="161" t="str">
        <f>IFERROR(IF(VLOOKUP(A110, 'MOY to EOY-Reading'!$P$2:$AI$400,20,FALSE)="","",VLOOKUP(A110,'MOY to EOY-Reading'!$P$2:$AI$400,20,FALSE)),"")</f>
        <v/>
      </c>
      <c r="AA110" s="161" t="str">
        <f>IFERROR(IF(VLOOKUP(A110,'BOY to EOY-Reading'!$P$2:$AI$400,20,FALSE)="","",VLOOKUP(A110,'BOY to EOY-Reading'!$P$2:$AI$400,20,FALSE)),"")</f>
        <v/>
      </c>
      <c r="AB110" s="161" t="str">
        <f>IFERROR(IF(VLOOKUP(A110,'BOY to MOY-Reading'!$P$2:$AK$400,22,FALSE)="","",VLOOKUP(A110,'BOY to MOY-Reading'!$P$2:$AK$400,22,FALSE)),"")</f>
        <v/>
      </c>
      <c r="AC110" s="161" t="str">
        <f>IFERROR(IF(VLOOKUP(A110, 'MOY to EOY-Reading'!$P$2:$AK$400,22,FALSE)="","",VLOOKUP(A110,'MOY to EOY-Reading'!$P$2:$AK$400,22,FALSE)),"")</f>
        <v/>
      </c>
      <c r="AD110" s="161" t="str">
        <f>IFERROR(IF(VLOOKUP(A110,'BOY to EOY-Reading'!$P$2:$AK$400,22,FALSE)="","",VLOOKUP(A110,'BOY to EOY-Reading'!$P$2:$AK$400,22,FALSE)),"")</f>
        <v/>
      </c>
      <c r="AE110" s="161" t="str" cm="1">
        <f t="array" ref="AE110">_xlfn.IFS(AND(NOT(ISNUMBER(V110)),NOT(ISNUMBER(W110)),NOT(ISNUMBER(X110))),"",OR(AND(V110&lt;&gt;"",V110&gt;=40),AND(W110&lt;&gt;"",W110&gt;=40),AND(X110&lt;&gt;"",X110&gt;=40)),"Y",OR(V110&lt;40,W110&lt;40,X110&lt;40),"N")</f>
        <v/>
      </c>
      <c r="AF110" s="161" t="str" cm="1">
        <f t="array" ref="AF110">_xlfn.IFS(OR(Y110="Yes",Z110="Yes",AA110="Yes"),"Y",OR(Y110="No",Z110="No",AA110="No"),"N",AND(Y110="",Z110="",AA110=""),"")</f>
        <v/>
      </c>
      <c r="AG110" s="161" t="str" cm="1">
        <f t="array" ref="AG110">_xlfn.IFS(AND(NOT(ISNUMBER(AB110)),NOT(ISNUMBER(AC110)),NOT(ISNUMBER(AD110))),"",OR(AND(AB110&lt;&gt;"",AB110&gt;=40),AND(AC110&lt;&gt;"",AC110&gt;=40),AND(AD110&lt;&gt;"",AD110&gt;=40)),"Y",OR(AB110&lt;40,AC110&lt;40,AD110&lt;40),"N")</f>
        <v/>
      </c>
      <c r="AH110" s="162" t="str" cm="1">
        <f t="array" ref="AH110">_xlfn.IFS(OR(AE110="Y",AF110="Y",AG110="Y"),"Y",OR(AE110="N",AF110="N",AG110="N"),"N",OR(AE110="",AF110="",AG110=""),"")</f>
        <v/>
      </c>
    </row>
    <row r="111" spans="1:34" x14ac:dyDescent="0.25">
      <c r="A111" s="157"/>
      <c r="B111" s="158"/>
      <c r="C111" s="158"/>
      <c r="D111" s="158"/>
      <c r="E111" s="158"/>
      <c r="F111" s="158"/>
      <c r="G111" s="158"/>
      <c r="H111" s="158"/>
      <c r="I111" s="161" t="str">
        <f>IFERROR(IF(VLOOKUP(A111,'BOY to MOY-Math'!$P$2:$U$400,6,FALSE)="","",VLOOKUP(A111,'BOY to MOY-Math'!$P$2:$U$400,6,FALSE)),"")</f>
        <v/>
      </c>
      <c r="J111" s="162" t="str">
        <f>IFERROR(IF(VLOOKUP(A111,'BOY to MOY-Math'!$P$2:$AA$400,12,FALSE)="","",VLOOKUP(A111,'BOY to MOY-Math'!$P$2:$AA$400,12,FALSE)),"")</f>
        <v/>
      </c>
      <c r="K111" s="161" t="str">
        <f>IFERROR(IF(VLOOKUP(A111,'BOY to EOY-Math'!$P$2:$AA$400,12,FALSE)="","",VLOOKUP(A111,'BOY to EOY-Math'!$P$2:$AA$400,12,FALSE)),"")</f>
        <v/>
      </c>
      <c r="L111" s="163" t="str">
        <f>IFERROR(IF(VLOOKUP(A111,'BOY to MOY-Math'!$P$2:$AI$400,20,FALSE)="","",VLOOKUP(A111,'BOY to MOY-Math'!$P$2:$AI$400,20,FALSE)),"")</f>
        <v/>
      </c>
      <c r="M111" s="161" t="str">
        <f>IFERROR(IF(VLOOKUP(A111, 'MOY to EOY-Math'!$P$2:$AI$400,20,FALSE)="","",VLOOKUP(A111,'MOY to EOY-Math'!$P$2:$AI$400,20,FALSE)),"")</f>
        <v/>
      </c>
      <c r="N111" s="161" t="str">
        <f>IFERROR(IF(VLOOKUP(A111,'BOY to EOY-Math'!$P$2:$AI$400,20,FALSE)="","",VLOOKUP(A111,'BOY to EOY-Math'!$P$2:$AI$400,20,FALSE)),"")</f>
        <v/>
      </c>
      <c r="O111" s="161" t="str">
        <f>IFERROR(IF(VLOOKUP(A111,'BOY to MOY-Math'!$P$2:$AK$400,22,FALSE)="","",VLOOKUP(A111,'BOY to MOY-Math'!$P$2:$AK$400,22,FALSE)),"")</f>
        <v/>
      </c>
      <c r="P111" s="161" t="str">
        <f>IFERROR(IF(VLOOKUP(A111, 'MOY to EOY-Math'!$P$2:$AK$400,22,FALSE)="","",VLOOKUP(A111,'MOY to EOY-Math'!$P$2:$AK$400,22,FALSE)),"")</f>
        <v/>
      </c>
      <c r="Q111" s="161" t="str">
        <f>IFERROR(IF(VLOOKUP(A111,'BOY to EOY-Math'!$P$2:$AK$400,22,FALSE)="","",VLOOKUP(A111,'BOY to EOY-Math'!$P$2:$AK$400,22,FALSE)),"")</f>
        <v/>
      </c>
      <c r="R111" s="161" t="str" cm="1">
        <f t="array" ref="R111">_xlfn.IFS(AND(NOT(ISNUMBER(I111)),NOT(ISNUMBER(J111)),NOT(ISNUMBER(K111))),"",OR(AND(I111&lt;&gt;"",I111&gt;=40),AND(J111&lt;&gt;"",J111&gt;=40),AND(K111&lt;&gt;"",K111&gt;=40)),"Y",OR(I111&lt;40,J111&lt;40,K111&lt;40),"N")</f>
        <v/>
      </c>
      <c r="S111" s="161" t="str" cm="1">
        <f t="array" ref="S111">_xlfn.IFS(OR(L111="Yes",M111="Yes",N111="Yes"),"Y",OR(L111="No",M111="No",N111="No"),"N",AND(L111="",M111="",N111=""),"")</f>
        <v/>
      </c>
      <c r="T111" s="161" t="str" cm="1">
        <f t="array" ref="T111">_xlfn.IFS(AND(NOT(ISNUMBER(O111)),NOT(ISNUMBER(P111)),NOT(ISNUMBER(Q111))),"",OR(AND(O111&lt;&gt;"",O111&gt;=40),AND(P111&lt;&gt;"",P111&gt;=40),AND(Q111&lt;&gt;"",Q111&gt;=40)),"Y",OR(O111&lt;40,P111&lt;40,Q111&lt;40),"N")</f>
        <v/>
      </c>
      <c r="U111" s="162" t="str" cm="1">
        <f t="array" ref="U111">_xlfn.IFS(OR(R111="Y",S111="Y",T111="Y"),"Y",OR(R111="N",S111="N",T111="N"),"N",OR(R111="",S111="",T111=""),"")</f>
        <v/>
      </c>
      <c r="V111" s="161" t="str">
        <f>IFERROR(IF(VLOOKUP(A111,'BOY to MOY-Reading'!$P$2:$U$400,6,FALSE)="","",VLOOKUP(A111,'BOY to MOY-Reading'!$P$2:$U$400,6,FALSE)),"")</f>
        <v/>
      </c>
      <c r="W111" s="162" t="str">
        <f>IFERROR(IF(VLOOKUP(A111,'BOY to MOY-Reading'!$P$2:$AA$400,12,FALSE)="","",VLOOKUP(A111,'BOY to MOY-Reading'!$P$2:$AA$400,12,FALSE)),"")</f>
        <v/>
      </c>
      <c r="X111" s="161" t="str">
        <f>IFERROR(IF(VLOOKUP(A111,'BOY to EOY-Reading'!$P$2:$AA$400,12,FALSE)="","",VLOOKUP(A111,'BOY to EOY-Reading'!$P$2:$AA$400,12,FALSE)),"")</f>
        <v/>
      </c>
      <c r="Y111" s="163" t="str">
        <f>IFERROR(IF(VLOOKUP(A111,'BOY to MOY-Reading'!$P$2:$AI$400,20,FALSE)="","",VLOOKUP(A111,'BOY to MOY-Reading'!$P$2:$AI$400,20,FALSE)),"")</f>
        <v/>
      </c>
      <c r="Z111" s="161" t="str">
        <f>IFERROR(IF(VLOOKUP(A111, 'MOY to EOY-Reading'!$P$2:$AI$400,20,FALSE)="","",VLOOKUP(A111,'MOY to EOY-Reading'!$P$2:$AI$400,20,FALSE)),"")</f>
        <v/>
      </c>
      <c r="AA111" s="161" t="str">
        <f>IFERROR(IF(VLOOKUP(A111,'BOY to EOY-Reading'!$P$2:$AI$400,20,FALSE)="","",VLOOKUP(A111,'BOY to EOY-Reading'!$P$2:$AI$400,20,FALSE)),"")</f>
        <v/>
      </c>
      <c r="AB111" s="161" t="str">
        <f>IFERROR(IF(VLOOKUP(A111,'BOY to MOY-Reading'!$P$2:$AK$400,22,FALSE)="","",VLOOKUP(A111,'BOY to MOY-Reading'!$P$2:$AK$400,22,FALSE)),"")</f>
        <v/>
      </c>
      <c r="AC111" s="161" t="str">
        <f>IFERROR(IF(VLOOKUP(A111, 'MOY to EOY-Reading'!$P$2:$AK$400,22,FALSE)="","",VLOOKUP(A111,'MOY to EOY-Reading'!$P$2:$AK$400,22,FALSE)),"")</f>
        <v/>
      </c>
      <c r="AD111" s="161" t="str">
        <f>IFERROR(IF(VLOOKUP(A111,'BOY to EOY-Reading'!$P$2:$AK$400,22,FALSE)="","",VLOOKUP(A111,'BOY to EOY-Reading'!$P$2:$AK$400,22,FALSE)),"")</f>
        <v/>
      </c>
      <c r="AE111" s="161" t="str" cm="1">
        <f t="array" ref="AE111">_xlfn.IFS(AND(NOT(ISNUMBER(V111)),NOT(ISNUMBER(W111)),NOT(ISNUMBER(X111))),"",OR(AND(V111&lt;&gt;"",V111&gt;=40),AND(W111&lt;&gt;"",W111&gt;=40),AND(X111&lt;&gt;"",X111&gt;=40)),"Y",OR(V111&lt;40,W111&lt;40,X111&lt;40),"N")</f>
        <v/>
      </c>
      <c r="AF111" s="161" t="str" cm="1">
        <f t="array" ref="AF111">_xlfn.IFS(OR(Y111="Yes",Z111="Yes",AA111="Yes"),"Y",OR(Y111="No",Z111="No",AA111="No"),"N",AND(Y111="",Z111="",AA111=""),"")</f>
        <v/>
      </c>
      <c r="AG111" s="161" t="str" cm="1">
        <f t="array" ref="AG111">_xlfn.IFS(AND(NOT(ISNUMBER(AB111)),NOT(ISNUMBER(AC111)),NOT(ISNUMBER(AD111))),"",OR(AND(AB111&lt;&gt;"",AB111&gt;=40),AND(AC111&lt;&gt;"",AC111&gt;=40),AND(AD111&lt;&gt;"",AD111&gt;=40)),"Y",OR(AB111&lt;40,AC111&lt;40,AD111&lt;40),"N")</f>
        <v/>
      </c>
      <c r="AH111" s="162" t="str" cm="1">
        <f t="array" ref="AH111">_xlfn.IFS(OR(AE111="Y",AF111="Y",AG111="Y"),"Y",OR(AE111="N",AF111="N",AG111="N"),"N",OR(AE111="",AF111="",AG111=""),"")</f>
        <v/>
      </c>
    </row>
    <row r="112" spans="1:34" x14ac:dyDescent="0.25">
      <c r="A112" s="157"/>
      <c r="B112" s="158"/>
      <c r="C112" s="158"/>
      <c r="D112" s="158"/>
      <c r="E112" s="158"/>
      <c r="F112" s="158"/>
      <c r="G112" s="158"/>
      <c r="H112" s="158"/>
      <c r="I112" s="161" t="str">
        <f>IFERROR(IF(VLOOKUP(A112,'BOY to MOY-Math'!$P$2:$U$400,6,FALSE)="","",VLOOKUP(A112,'BOY to MOY-Math'!$P$2:$U$400,6,FALSE)),"")</f>
        <v/>
      </c>
      <c r="J112" s="162" t="str">
        <f>IFERROR(IF(VLOOKUP(A112,'BOY to MOY-Math'!$P$2:$AA$400,12,FALSE)="","",VLOOKUP(A112,'BOY to MOY-Math'!$P$2:$AA$400,12,FALSE)),"")</f>
        <v/>
      </c>
      <c r="K112" s="161" t="str">
        <f>IFERROR(IF(VLOOKUP(A112,'BOY to EOY-Math'!$P$2:$AA$400,12,FALSE)="","",VLOOKUP(A112,'BOY to EOY-Math'!$P$2:$AA$400,12,FALSE)),"")</f>
        <v/>
      </c>
      <c r="L112" s="163" t="str">
        <f>IFERROR(IF(VLOOKUP(A112,'BOY to MOY-Math'!$P$2:$AI$400,20,FALSE)="","",VLOOKUP(A112,'BOY to MOY-Math'!$P$2:$AI$400,20,FALSE)),"")</f>
        <v/>
      </c>
      <c r="M112" s="161" t="str">
        <f>IFERROR(IF(VLOOKUP(A112, 'MOY to EOY-Math'!$P$2:$AI$400,20,FALSE)="","",VLOOKUP(A112,'MOY to EOY-Math'!$P$2:$AI$400,20,FALSE)),"")</f>
        <v/>
      </c>
      <c r="N112" s="161" t="str">
        <f>IFERROR(IF(VLOOKUP(A112,'BOY to EOY-Math'!$P$2:$AI$400,20,FALSE)="","",VLOOKUP(A112,'BOY to EOY-Math'!$P$2:$AI$400,20,FALSE)),"")</f>
        <v/>
      </c>
      <c r="O112" s="161" t="str">
        <f>IFERROR(IF(VLOOKUP(A112,'BOY to MOY-Math'!$P$2:$AK$400,22,FALSE)="","",VLOOKUP(A112,'BOY to MOY-Math'!$P$2:$AK$400,22,FALSE)),"")</f>
        <v/>
      </c>
      <c r="P112" s="161" t="str">
        <f>IFERROR(IF(VLOOKUP(A112, 'MOY to EOY-Math'!$P$2:$AK$400,22,FALSE)="","",VLOOKUP(A112,'MOY to EOY-Math'!$P$2:$AK$400,22,FALSE)),"")</f>
        <v/>
      </c>
      <c r="Q112" s="161" t="str">
        <f>IFERROR(IF(VLOOKUP(A112,'BOY to EOY-Math'!$P$2:$AK$400,22,FALSE)="","",VLOOKUP(A112,'BOY to EOY-Math'!$P$2:$AK$400,22,FALSE)),"")</f>
        <v/>
      </c>
      <c r="R112" s="161" t="str" cm="1">
        <f t="array" ref="R112">_xlfn.IFS(AND(NOT(ISNUMBER(I112)),NOT(ISNUMBER(J112)),NOT(ISNUMBER(K112))),"",OR(AND(I112&lt;&gt;"",I112&gt;=40),AND(J112&lt;&gt;"",J112&gt;=40),AND(K112&lt;&gt;"",K112&gt;=40)),"Y",OR(I112&lt;40,J112&lt;40,K112&lt;40),"N")</f>
        <v/>
      </c>
      <c r="S112" s="161" t="str" cm="1">
        <f t="array" ref="S112">_xlfn.IFS(OR(L112="Yes",M112="Yes",N112="Yes"),"Y",OR(L112="No",M112="No",N112="No"),"N",AND(L112="",M112="",N112=""),"")</f>
        <v/>
      </c>
      <c r="T112" s="161" t="str" cm="1">
        <f t="array" ref="T112">_xlfn.IFS(AND(NOT(ISNUMBER(O112)),NOT(ISNUMBER(P112)),NOT(ISNUMBER(Q112))),"",OR(AND(O112&lt;&gt;"",O112&gt;=40),AND(P112&lt;&gt;"",P112&gt;=40),AND(Q112&lt;&gt;"",Q112&gt;=40)),"Y",OR(O112&lt;40,P112&lt;40,Q112&lt;40),"N")</f>
        <v/>
      </c>
      <c r="U112" s="162" t="str" cm="1">
        <f t="array" ref="U112">_xlfn.IFS(OR(R112="Y",S112="Y",T112="Y"),"Y",OR(R112="N",S112="N",T112="N"),"N",OR(R112="",S112="",T112=""),"")</f>
        <v/>
      </c>
      <c r="V112" s="161" t="str">
        <f>IFERROR(IF(VLOOKUP(A112,'BOY to MOY-Reading'!$P$2:$U$400,6,FALSE)="","",VLOOKUP(A112,'BOY to MOY-Reading'!$P$2:$U$400,6,FALSE)),"")</f>
        <v/>
      </c>
      <c r="W112" s="162" t="str">
        <f>IFERROR(IF(VLOOKUP(A112,'BOY to MOY-Reading'!$P$2:$AA$400,12,FALSE)="","",VLOOKUP(A112,'BOY to MOY-Reading'!$P$2:$AA$400,12,FALSE)),"")</f>
        <v/>
      </c>
      <c r="X112" s="161" t="str">
        <f>IFERROR(IF(VLOOKUP(A112,'BOY to EOY-Reading'!$P$2:$AA$400,12,FALSE)="","",VLOOKUP(A112,'BOY to EOY-Reading'!$P$2:$AA$400,12,FALSE)),"")</f>
        <v/>
      </c>
      <c r="Y112" s="163" t="str">
        <f>IFERROR(IF(VLOOKUP(A112,'BOY to MOY-Reading'!$P$2:$AI$400,20,FALSE)="","",VLOOKUP(A112,'BOY to MOY-Reading'!$P$2:$AI$400,20,FALSE)),"")</f>
        <v/>
      </c>
      <c r="Z112" s="161" t="str">
        <f>IFERROR(IF(VLOOKUP(A112, 'MOY to EOY-Reading'!$P$2:$AI$400,20,FALSE)="","",VLOOKUP(A112,'MOY to EOY-Reading'!$P$2:$AI$400,20,FALSE)),"")</f>
        <v/>
      </c>
      <c r="AA112" s="161" t="str">
        <f>IFERROR(IF(VLOOKUP(A112,'BOY to EOY-Reading'!$P$2:$AI$400,20,FALSE)="","",VLOOKUP(A112,'BOY to EOY-Reading'!$P$2:$AI$400,20,FALSE)),"")</f>
        <v/>
      </c>
      <c r="AB112" s="161" t="str">
        <f>IFERROR(IF(VLOOKUP(A112,'BOY to MOY-Reading'!$P$2:$AK$400,22,FALSE)="","",VLOOKUP(A112,'BOY to MOY-Reading'!$P$2:$AK$400,22,FALSE)),"")</f>
        <v/>
      </c>
      <c r="AC112" s="161" t="str">
        <f>IFERROR(IF(VLOOKUP(A112, 'MOY to EOY-Reading'!$P$2:$AK$400,22,FALSE)="","",VLOOKUP(A112,'MOY to EOY-Reading'!$P$2:$AK$400,22,FALSE)),"")</f>
        <v/>
      </c>
      <c r="AD112" s="161" t="str">
        <f>IFERROR(IF(VLOOKUP(A112,'BOY to EOY-Reading'!$P$2:$AK$400,22,FALSE)="","",VLOOKUP(A112,'BOY to EOY-Reading'!$P$2:$AK$400,22,FALSE)),"")</f>
        <v/>
      </c>
      <c r="AE112" s="161" t="str" cm="1">
        <f t="array" ref="AE112">_xlfn.IFS(AND(NOT(ISNUMBER(V112)),NOT(ISNUMBER(W112)),NOT(ISNUMBER(X112))),"",OR(AND(V112&lt;&gt;"",V112&gt;=40),AND(W112&lt;&gt;"",W112&gt;=40),AND(X112&lt;&gt;"",X112&gt;=40)),"Y",OR(V112&lt;40,W112&lt;40,X112&lt;40),"N")</f>
        <v/>
      </c>
      <c r="AF112" s="161" t="str" cm="1">
        <f t="array" ref="AF112">_xlfn.IFS(OR(Y112="Yes",Z112="Yes",AA112="Yes"),"Y",OR(Y112="No",Z112="No",AA112="No"),"N",AND(Y112="",Z112="",AA112=""),"")</f>
        <v/>
      </c>
      <c r="AG112" s="161" t="str" cm="1">
        <f t="array" ref="AG112">_xlfn.IFS(AND(NOT(ISNUMBER(AB112)),NOT(ISNUMBER(AC112)),NOT(ISNUMBER(AD112))),"",OR(AND(AB112&lt;&gt;"",AB112&gt;=40),AND(AC112&lt;&gt;"",AC112&gt;=40),AND(AD112&lt;&gt;"",AD112&gt;=40)),"Y",OR(AB112&lt;40,AC112&lt;40,AD112&lt;40),"N")</f>
        <v/>
      </c>
      <c r="AH112" s="162" t="str" cm="1">
        <f t="array" ref="AH112">_xlfn.IFS(OR(AE112="Y",AF112="Y",AG112="Y"),"Y",OR(AE112="N",AF112="N",AG112="N"),"N",OR(AE112="",AF112="",AG112=""),"")</f>
        <v/>
      </c>
    </row>
    <row r="113" spans="1:34" x14ac:dyDescent="0.25">
      <c r="A113" s="157"/>
      <c r="B113" s="158"/>
      <c r="C113" s="158"/>
      <c r="D113" s="158"/>
      <c r="E113" s="158"/>
      <c r="F113" s="158"/>
      <c r="G113" s="158"/>
      <c r="H113" s="158"/>
      <c r="I113" s="161" t="str">
        <f>IFERROR(IF(VLOOKUP(A113,'BOY to MOY-Math'!$P$2:$U$400,6,FALSE)="","",VLOOKUP(A113,'BOY to MOY-Math'!$P$2:$U$400,6,FALSE)),"")</f>
        <v/>
      </c>
      <c r="J113" s="162" t="str">
        <f>IFERROR(IF(VLOOKUP(A113,'BOY to MOY-Math'!$P$2:$AA$400,12,FALSE)="","",VLOOKUP(A113,'BOY to MOY-Math'!$P$2:$AA$400,12,FALSE)),"")</f>
        <v/>
      </c>
      <c r="K113" s="161" t="str">
        <f>IFERROR(IF(VLOOKUP(A113,'BOY to EOY-Math'!$P$2:$AA$400,12,FALSE)="","",VLOOKUP(A113,'BOY to EOY-Math'!$P$2:$AA$400,12,FALSE)),"")</f>
        <v/>
      </c>
      <c r="L113" s="163" t="str">
        <f>IFERROR(IF(VLOOKUP(A113,'BOY to MOY-Math'!$P$2:$AI$400,20,FALSE)="","",VLOOKUP(A113,'BOY to MOY-Math'!$P$2:$AI$400,20,FALSE)),"")</f>
        <v/>
      </c>
      <c r="M113" s="161" t="str">
        <f>IFERROR(IF(VLOOKUP(A113, 'MOY to EOY-Math'!$P$2:$AI$400,20,FALSE)="","",VLOOKUP(A113,'MOY to EOY-Math'!$P$2:$AI$400,20,FALSE)),"")</f>
        <v/>
      </c>
      <c r="N113" s="161" t="str">
        <f>IFERROR(IF(VLOOKUP(A113,'BOY to EOY-Math'!$P$2:$AI$400,20,FALSE)="","",VLOOKUP(A113,'BOY to EOY-Math'!$P$2:$AI$400,20,FALSE)),"")</f>
        <v/>
      </c>
      <c r="O113" s="161" t="str">
        <f>IFERROR(IF(VLOOKUP(A113,'BOY to MOY-Math'!$P$2:$AK$400,22,FALSE)="","",VLOOKUP(A113,'BOY to MOY-Math'!$P$2:$AK$400,22,FALSE)),"")</f>
        <v/>
      </c>
      <c r="P113" s="161" t="str">
        <f>IFERROR(IF(VLOOKUP(A113, 'MOY to EOY-Math'!$P$2:$AK$400,22,FALSE)="","",VLOOKUP(A113,'MOY to EOY-Math'!$P$2:$AK$400,22,FALSE)),"")</f>
        <v/>
      </c>
      <c r="Q113" s="161" t="str">
        <f>IFERROR(IF(VLOOKUP(A113,'BOY to EOY-Math'!$P$2:$AK$400,22,FALSE)="","",VLOOKUP(A113,'BOY to EOY-Math'!$P$2:$AK$400,22,FALSE)),"")</f>
        <v/>
      </c>
      <c r="R113" s="161" t="str" cm="1">
        <f t="array" ref="R113">_xlfn.IFS(AND(NOT(ISNUMBER(I113)),NOT(ISNUMBER(J113)),NOT(ISNUMBER(K113))),"",OR(AND(I113&lt;&gt;"",I113&gt;=40),AND(J113&lt;&gt;"",J113&gt;=40),AND(K113&lt;&gt;"",K113&gt;=40)),"Y",OR(I113&lt;40,J113&lt;40,K113&lt;40),"N")</f>
        <v/>
      </c>
      <c r="S113" s="161" t="str" cm="1">
        <f t="array" ref="S113">_xlfn.IFS(OR(L113="Yes",M113="Yes",N113="Yes"),"Y",OR(L113="No",M113="No",N113="No"),"N",AND(L113="",M113="",N113=""),"")</f>
        <v/>
      </c>
      <c r="T113" s="161" t="str" cm="1">
        <f t="array" ref="T113">_xlfn.IFS(AND(NOT(ISNUMBER(O113)),NOT(ISNUMBER(P113)),NOT(ISNUMBER(Q113))),"",OR(AND(O113&lt;&gt;"",O113&gt;=40),AND(P113&lt;&gt;"",P113&gt;=40),AND(Q113&lt;&gt;"",Q113&gt;=40)),"Y",OR(O113&lt;40,P113&lt;40,Q113&lt;40),"N")</f>
        <v/>
      </c>
      <c r="U113" s="162" t="str" cm="1">
        <f t="array" ref="U113">_xlfn.IFS(OR(R113="Y",S113="Y",T113="Y"),"Y",OR(R113="N",S113="N",T113="N"),"N",OR(R113="",S113="",T113=""),"")</f>
        <v/>
      </c>
      <c r="V113" s="161" t="str">
        <f>IFERROR(IF(VLOOKUP(A113,'BOY to MOY-Reading'!$P$2:$U$400,6,FALSE)="","",VLOOKUP(A113,'BOY to MOY-Reading'!$P$2:$U$400,6,FALSE)),"")</f>
        <v/>
      </c>
      <c r="W113" s="162" t="str">
        <f>IFERROR(IF(VLOOKUP(A113,'BOY to MOY-Reading'!$P$2:$AA$400,12,FALSE)="","",VLOOKUP(A113,'BOY to MOY-Reading'!$P$2:$AA$400,12,FALSE)),"")</f>
        <v/>
      </c>
      <c r="X113" s="161" t="str">
        <f>IFERROR(IF(VLOOKUP(A113,'BOY to EOY-Reading'!$P$2:$AA$400,12,FALSE)="","",VLOOKUP(A113,'BOY to EOY-Reading'!$P$2:$AA$400,12,FALSE)),"")</f>
        <v/>
      </c>
      <c r="Y113" s="163" t="str">
        <f>IFERROR(IF(VLOOKUP(A113,'BOY to MOY-Reading'!$P$2:$AI$400,20,FALSE)="","",VLOOKUP(A113,'BOY to MOY-Reading'!$P$2:$AI$400,20,FALSE)),"")</f>
        <v/>
      </c>
      <c r="Z113" s="161" t="str">
        <f>IFERROR(IF(VLOOKUP(A113, 'MOY to EOY-Reading'!$P$2:$AI$400,20,FALSE)="","",VLOOKUP(A113,'MOY to EOY-Reading'!$P$2:$AI$400,20,FALSE)),"")</f>
        <v/>
      </c>
      <c r="AA113" s="161" t="str">
        <f>IFERROR(IF(VLOOKUP(A113,'BOY to EOY-Reading'!$P$2:$AI$400,20,FALSE)="","",VLOOKUP(A113,'BOY to EOY-Reading'!$P$2:$AI$400,20,FALSE)),"")</f>
        <v/>
      </c>
      <c r="AB113" s="161" t="str">
        <f>IFERROR(IF(VLOOKUP(A113,'BOY to MOY-Reading'!$P$2:$AK$400,22,FALSE)="","",VLOOKUP(A113,'BOY to MOY-Reading'!$P$2:$AK$400,22,FALSE)),"")</f>
        <v/>
      </c>
      <c r="AC113" s="161" t="str">
        <f>IFERROR(IF(VLOOKUP(A113, 'MOY to EOY-Reading'!$P$2:$AK$400,22,FALSE)="","",VLOOKUP(A113,'MOY to EOY-Reading'!$P$2:$AK$400,22,FALSE)),"")</f>
        <v/>
      </c>
      <c r="AD113" s="161" t="str">
        <f>IFERROR(IF(VLOOKUP(A113,'BOY to EOY-Reading'!$P$2:$AK$400,22,FALSE)="","",VLOOKUP(A113,'BOY to EOY-Reading'!$P$2:$AK$400,22,FALSE)),"")</f>
        <v/>
      </c>
      <c r="AE113" s="161" t="str" cm="1">
        <f t="array" ref="AE113">_xlfn.IFS(AND(NOT(ISNUMBER(V113)),NOT(ISNUMBER(W113)),NOT(ISNUMBER(X113))),"",OR(AND(V113&lt;&gt;"",V113&gt;=40),AND(W113&lt;&gt;"",W113&gt;=40),AND(X113&lt;&gt;"",X113&gt;=40)),"Y",OR(V113&lt;40,W113&lt;40,X113&lt;40),"N")</f>
        <v/>
      </c>
      <c r="AF113" s="161" t="str" cm="1">
        <f t="array" ref="AF113">_xlfn.IFS(OR(Y113="Yes",Z113="Yes",AA113="Yes"),"Y",OR(Y113="No",Z113="No",AA113="No"),"N",AND(Y113="",Z113="",AA113=""),"")</f>
        <v/>
      </c>
      <c r="AG113" s="161" t="str" cm="1">
        <f t="array" ref="AG113">_xlfn.IFS(AND(NOT(ISNUMBER(AB113)),NOT(ISNUMBER(AC113)),NOT(ISNUMBER(AD113))),"",OR(AND(AB113&lt;&gt;"",AB113&gt;=40),AND(AC113&lt;&gt;"",AC113&gt;=40),AND(AD113&lt;&gt;"",AD113&gt;=40)),"Y",OR(AB113&lt;40,AC113&lt;40,AD113&lt;40),"N")</f>
        <v/>
      </c>
      <c r="AH113" s="162" t="str" cm="1">
        <f t="array" ref="AH113">_xlfn.IFS(OR(AE113="Y",AF113="Y",AG113="Y"),"Y",OR(AE113="N",AF113="N",AG113="N"),"N",OR(AE113="",AF113="",AG113=""),"")</f>
        <v/>
      </c>
    </row>
    <row r="114" spans="1:34" x14ac:dyDescent="0.25">
      <c r="A114" s="157"/>
      <c r="B114" s="158"/>
      <c r="C114" s="158"/>
      <c r="D114" s="158"/>
      <c r="E114" s="158"/>
      <c r="F114" s="158"/>
      <c r="G114" s="158"/>
      <c r="H114" s="158"/>
      <c r="I114" s="161" t="str">
        <f>IFERROR(IF(VLOOKUP(A114,'BOY to MOY-Math'!$P$2:$U$400,6,FALSE)="","",VLOOKUP(A114,'BOY to MOY-Math'!$P$2:$U$400,6,FALSE)),"")</f>
        <v/>
      </c>
      <c r="J114" s="162" t="str">
        <f>IFERROR(IF(VLOOKUP(A114,'BOY to MOY-Math'!$P$2:$AA$400,12,FALSE)="","",VLOOKUP(A114,'BOY to MOY-Math'!$P$2:$AA$400,12,FALSE)),"")</f>
        <v/>
      </c>
      <c r="K114" s="161" t="str">
        <f>IFERROR(IF(VLOOKUP(A114,'BOY to EOY-Math'!$P$2:$AA$400,12,FALSE)="","",VLOOKUP(A114,'BOY to EOY-Math'!$P$2:$AA$400,12,FALSE)),"")</f>
        <v/>
      </c>
      <c r="L114" s="163" t="str">
        <f>IFERROR(IF(VLOOKUP(A114,'BOY to MOY-Math'!$P$2:$AI$400,20,FALSE)="","",VLOOKUP(A114,'BOY to MOY-Math'!$P$2:$AI$400,20,FALSE)),"")</f>
        <v/>
      </c>
      <c r="M114" s="161" t="str">
        <f>IFERROR(IF(VLOOKUP(A114, 'MOY to EOY-Math'!$P$2:$AI$400,20,FALSE)="","",VLOOKUP(A114,'MOY to EOY-Math'!$P$2:$AI$400,20,FALSE)),"")</f>
        <v/>
      </c>
      <c r="N114" s="161" t="str">
        <f>IFERROR(IF(VLOOKUP(A114,'BOY to EOY-Math'!$P$2:$AI$400,20,FALSE)="","",VLOOKUP(A114,'BOY to EOY-Math'!$P$2:$AI$400,20,FALSE)),"")</f>
        <v/>
      </c>
      <c r="O114" s="161" t="str">
        <f>IFERROR(IF(VLOOKUP(A114,'BOY to MOY-Math'!$P$2:$AK$400,22,FALSE)="","",VLOOKUP(A114,'BOY to MOY-Math'!$P$2:$AK$400,22,FALSE)),"")</f>
        <v/>
      </c>
      <c r="P114" s="161" t="str">
        <f>IFERROR(IF(VLOOKUP(A114, 'MOY to EOY-Math'!$P$2:$AK$400,22,FALSE)="","",VLOOKUP(A114,'MOY to EOY-Math'!$P$2:$AK$400,22,FALSE)),"")</f>
        <v/>
      </c>
      <c r="Q114" s="161" t="str">
        <f>IFERROR(IF(VLOOKUP(A114,'BOY to EOY-Math'!$P$2:$AK$400,22,FALSE)="","",VLOOKUP(A114,'BOY to EOY-Math'!$P$2:$AK$400,22,FALSE)),"")</f>
        <v/>
      </c>
      <c r="R114" s="161" t="str" cm="1">
        <f t="array" ref="R114">_xlfn.IFS(AND(NOT(ISNUMBER(I114)),NOT(ISNUMBER(J114)),NOT(ISNUMBER(K114))),"",OR(AND(I114&lt;&gt;"",I114&gt;=40),AND(J114&lt;&gt;"",J114&gt;=40),AND(K114&lt;&gt;"",K114&gt;=40)),"Y",OR(I114&lt;40,J114&lt;40,K114&lt;40),"N")</f>
        <v/>
      </c>
      <c r="S114" s="161" t="str" cm="1">
        <f t="array" ref="S114">_xlfn.IFS(OR(L114="Yes",M114="Yes",N114="Yes"),"Y",OR(L114="No",M114="No",N114="No"),"N",AND(L114="",M114="",N114=""),"")</f>
        <v/>
      </c>
      <c r="T114" s="161" t="str" cm="1">
        <f t="array" ref="T114">_xlfn.IFS(AND(NOT(ISNUMBER(O114)),NOT(ISNUMBER(P114)),NOT(ISNUMBER(Q114))),"",OR(AND(O114&lt;&gt;"",O114&gt;=40),AND(P114&lt;&gt;"",P114&gt;=40),AND(Q114&lt;&gt;"",Q114&gt;=40)),"Y",OR(O114&lt;40,P114&lt;40,Q114&lt;40),"N")</f>
        <v/>
      </c>
      <c r="U114" s="162" t="str" cm="1">
        <f t="array" ref="U114">_xlfn.IFS(OR(R114="Y",S114="Y",T114="Y"),"Y",OR(R114="N",S114="N",T114="N"),"N",OR(R114="",S114="",T114=""),"")</f>
        <v/>
      </c>
      <c r="V114" s="161" t="str">
        <f>IFERROR(IF(VLOOKUP(A114,'BOY to MOY-Reading'!$P$2:$U$400,6,FALSE)="","",VLOOKUP(A114,'BOY to MOY-Reading'!$P$2:$U$400,6,FALSE)),"")</f>
        <v/>
      </c>
      <c r="W114" s="162" t="str">
        <f>IFERROR(IF(VLOOKUP(A114,'BOY to MOY-Reading'!$P$2:$AA$400,12,FALSE)="","",VLOOKUP(A114,'BOY to MOY-Reading'!$P$2:$AA$400,12,FALSE)),"")</f>
        <v/>
      </c>
      <c r="X114" s="161" t="str">
        <f>IFERROR(IF(VLOOKUP(A114,'BOY to EOY-Reading'!$P$2:$AA$400,12,FALSE)="","",VLOOKUP(A114,'BOY to EOY-Reading'!$P$2:$AA$400,12,FALSE)),"")</f>
        <v/>
      </c>
      <c r="Y114" s="163" t="str">
        <f>IFERROR(IF(VLOOKUP(A114,'BOY to MOY-Reading'!$P$2:$AI$400,20,FALSE)="","",VLOOKUP(A114,'BOY to MOY-Reading'!$P$2:$AI$400,20,FALSE)),"")</f>
        <v/>
      </c>
      <c r="Z114" s="161" t="str">
        <f>IFERROR(IF(VLOOKUP(A114, 'MOY to EOY-Reading'!$P$2:$AI$400,20,FALSE)="","",VLOOKUP(A114,'MOY to EOY-Reading'!$P$2:$AI$400,20,FALSE)),"")</f>
        <v/>
      </c>
      <c r="AA114" s="161" t="str">
        <f>IFERROR(IF(VLOOKUP(A114,'BOY to EOY-Reading'!$P$2:$AI$400,20,FALSE)="","",VLOOKUP(A114,'BOY to EOY-Reading'!$P$2:$AI$400,20,FALSE)),"")</f>
        <v/>
      </c>
      <c r="AB114" s="161" t="str">
        <f>IFERROR(IF(VLOOKUP(A114,'BOY to MOY-Reading'!$P$2:$AK$400,22,FALSE)="","",VLOOKUP(A114,'BOY to MOY-Reading'!$P$2:$AK$400,22,FALSE)),"")</f>
        <v/>
      </c>
      <c r="AC114" s="161" t="str">
        <f>IFERROR(IF(VLOOKUP(A114, 'MOY to EOY-Reading'!$P$2:$AK$400,22,FALSE)="","",VLOOKUP(A114,'MOY to EOY-Reading'!$P$2:$AK$400,22,FALSE)),"")</f>
        <v/>
      </c>
      <c r="AD114" s="161" t="str">
        <f>IFERROR(IF(VLOOKUP(A114,'BOY to EOY-Reading'!$P$2:$AK$400,22,FALSE)="","",VLOOKUP(A114,'BOY to EOY-Reading'!$P$2:$AK$400,22,FALSE)),"")</f>
        <v/>
      </c>
      <c r="AE114" s="161" t="str" cm="1">
        <f t="array" ref="AE114">_xlfn.IFS(AND(NOT(ISNUMBER(V114)),NOT(ISNUMBER(W114)),NOT(ISNUMBER(X114))),"",OR(AND(V114&lt;&gt;"",V114&gt;=40),AND(W114&lt;&gt;"",W114&gt;=40),AND(X114&lt;&gt;"",X114&gt;=40)),"Y",OR(V114&lt;40,W114&lt;40,X114&lt;40),"N")</f>
        <v/>
      </c>
      <c r="AF114" s="161" t="str" cm="1">
        <f t="array" ref="AF114">_xlfn.IFS(OR(Y114="Yes",Z114="Yes",AA114="Yes"),"Y",OR(Y114="No",Z114="No",AA114="No"),"N",AND(Y114="",Z114="",AA114=""),"")</f>
        <v/>
      </c>
      <c r="AG114" s="161" t="str" cm="1">
        <f t="array" ref="AG114">_xlfn.IFS(AND(NOT(ISNUMBER(AB114)),NOT(ISNUMBER(AC114)),NOT(ISNUMBER(AD114))),"",OR(AND(AB114&lt;&gt;"",AB114&gt;=40),AND(AC114&lt;&gt;"",AC114&gt;=40),AND(AD114&lt;&gt;"",AD114&gt;=40)),"Y",OR(AB114&lt;40,AC114&lt;40,AD114&lt;40),"N")</f>
        <v/>
      </c>
      <c r="AH114" s="162" t="str" cm="1">
        <f t="array" ref="AH114">_xlfn.IFS(OR(AE114="Y",AF114="Y",AG114="Y"),"Y",OR(AE114="N",AF114="N",AG114="N"),"N",OR(AE114="",AF114="",AG114=""),"")</f>
        <v/>
      </c>
    </row>
    <row r="115" spans="1:34" x14ac:dyDescent="0.25">
      <c r="A115" s="157"/>
      <c r="B115" s="158"/>
      <c r="C115" s="158"/>
      <c r="D115" s="158"/>
      <c r="E115" s="158"/>
      <c r="F115" s="158"/>
      <c r="G115" s="158"/>
      <c r="H115" s="158"/>
      <c r="I115" s="161" t="str">
        <f>IFERROR(IF(VLOOKUP(A115,'BOY to MOY-Math'!$P$2:$U$400,6,FALSE)="","",VLOOKUP(A115,'BOY to MOY-Math'!$P$2:$U$400,6,FALSE)),"")</f>
        <v/>
      </c>
      <c r="J115" s="162" t="str">
        <f>IFERROR(IF(VLOOKUP(A115,'BOY to MOY-Math'!$P$2:$AA$400,12,FALSE)="","",VLOOKUP(A115,'BOY to MOY-Math'!$P$2:$AA$400,12,FALSE)),"")</f>
        <v/>
      </c>
      <c r="K115" s="161" t="str">
        <f>IFERROR(IF(VLOOKUP(A115,'BOY to EOY-Math'!$P$2:$AA$400,12,FALSE)="","",VLOOKUP(A115,'BOY to EOY-Math'!$P$2:$AA$400,12,FALSE)),"")</f>
        <v/>
      </c>
      <c r="L115" s="163" t="str">
        <f>IFERROR(IF(VLOOKUP(A115,'BOY to MOY-Math'!$P$2:$AI$400,20,FALSE)="","",VLOOKUP(A115,'BOY to MOY-Math'!$P$2:$AI$400,20,FALSE)),"")</f>
        <v/>
      </c>
      <c r="M115" s="161" t="str">
        <f>IFERROR(IF(VLOOKUP(A115, 'MOY to EOY-Math'!$P$2:$AI$400,20,FALSE)="","",VLOOKUP(A115,'MOY to EOY-Math'!$P$2:$AI$400,20,FALSE)),"")</f>
        <v/>
      </c>
      <c r="N115" s="161" t="str">
        <f>IFERROR(IF(VLOOKUP(A115,'BOY to EOY-Math'!$P$2:$AI$400,20,FALSE)="","",VLOOKUP(A115,'BOY to EOY-Math'!$P$2:$AI$400,20,FALSE)),"")</f>
        <v/>
      </c>
      <c r="O115" s="161" t="str">
        <f>IFERROR(IF(VLOOKUP(A115,'BOY to MOY-Math'!$P$2:$AK$400,22,FALSE)="","",VLOOKUP(A115,'BOY to MOY-Math'!$P$2:$AK$400,22,FALSE)),"")</f>
        <v/>
      </c>
      <c r="P115" s="161" t="str">
        <f>IFERROR(IF(VLOOKUP(A115, 'MOY to EOY-Math'!$P$2:$AK$400,22,FALSE)="","",VLOOKUP(A115,'MOY to EOY-Math'!$P$2:$AK$400,22,FALSE)),"")</f>
        <v/>
      </c>
      <c r="Q115" s="161" t="str">
        <f>IFERROR(IF(VLOOKUP(A115,'BOY to EOY-Math'!$P$2:$AK$400,22,FALSE)="","",VLOOKUP(A115,'BOY to EOY-Math'!$P$2:$AK$400,22,FALSE)),"")</f>
        <v/>
      </c>
      <c r="R115" s="161" t="str" cm="1">
        <f t="array" ref="R115">_xlfn.IFS(AND(NOT(ISNUMBER(I115)),NOT(ISNUMBER(J115)),NOT(ISNUMBER(K115))),"",OR(AND(I115&lt;&gt;"",I115&gt;=40),AND(J115&lt;&gt;"",J115&gt;=40),AND(K115&lt;&gt;"",K115&gt;=40)),"Y",OR(I115&lt;40,J115&lt;40,K115&lt;40),"N")</f>
        <v/>
      </c>
      <c r="S115" s="161" t="str" cm="1">
        <f t="array" ref="S115">_xlfn.IFS(OR(L115="Yes",M115="Yes",N115="Yes"),"Y",OR(L115="No",M115="No",N115="No"),"N",AND(L115="",M115="",N115=""),"")</f>
        <v/>
      </c>
      <c r="T115" s="161" t="str" cm="1">
        <f t="array" ref="T115">_xlfn.IFS(AND(NOT(ISNUMBER(O115)),NOT(ISNUMBER(P115)),NOT(ISNUMBER(Q115))),"",OR(AND(O115&lt;&gt;"",O115&gt;=40),AND(P115&lt;&gt;"",P115&gt;=40),AND(Q115&lt;&gt;"",Q115&gt;=40)),"Y",OR(O115&lt;40,P115&lt;40,Q115&lt;40),"N")</f>
        <v/>
      </c>
      <c r="U115" s="162" t="str" cm="1">
        <f t="array" ref="U115">_xlfn.IFS(OR(R115="Y",S115="Y",T115="Y"),"Y",OR(R115="N",S115="N",T115="N"),"N",OR(R115="",S115="",T115=""),"")</f>
        <v/>
      </c>
      <c r="V115" s="161" t="str">
        <f>IFERROR(IF(VLOOKUP(A115,'BOY to MOY-Reading'!$P$2:$U$400,6,FALSE)="","",VLOOKUP(A115,'BOY to MOY-Reading'!$P$2:$U$400,6,FALSE)),"")</f>
        <v/>
      </c>
      <c r="W115" s="162" t="str">
        <f>IFERROR(IF(VLOOKUP(A115,'BOY to MOY-Reading'!$P$2:$AA$400,12,FALSE)="","",VLOOKUP(A115,'BOY to MOY-Reading'!$P$2:$AA$400,12,FALSE)),"")</f>
        <v/>
      </c>
      <c r="X115" s="161" t="str">
        <f>IFERROR(IF(VLOOKUP(A115,'BOY to EOY-Reading'!$P$2:$AA$400,12,FALSE)="","",VLOOKUP(A115,'BOY to EOY-Reading'!$P$2:$AA$400,12,FALSE)),"")</f>
        <v/>
      </c>
      <c r="Y115" s="163" t="str">
        <f>IFERROR(IF(VLOOKUP(A115,'BOY to MOY-Reading'!$P$2:$AI$400,20,FALSE)="","",VLOOKUP(A115,'BOY to MOY-Reading'!$P$2:$AI$400,20,FALSE)),"")</f>
        <v/>
      </c>
      <c r="Z115" s="161" t="str">
        <f>IFERROR(IF(VLOOKUP(A115, 'MOY to EOY-Reading'!$P$2:$AI$400,20,FALSE)="","",VLOOKUP(A115,'MOY to EOY-Reading'!$P$2:$AI$400,20,FALSE)),"")</f>
        <v/>
      </c>
      <c r="AA115" s="161" t="str">
        <f>IFERROR(IF(VLOOKUP(A115,'BOY to EOY-Reading'!$P$2:$AI$400,20,FALSE)="","",VLOOKUP(A115,'BOY to EOY-Reading'!$P$2:$AI$400,20,FALSE)),"")</f>
        <v/>
      </c>
      <c r="AB115" s="161" t="str">
        <f>IFERROR(IF(VLOOKUP(A115,'BOY to MOY-Reading'!$P$2:$AK$400,22,FALSE)="","",VLOOKUP(A115,'BOY to MOY-Reading'!$P$2:$AK$400,22,FALSE)),"")</f>
        <v/>
      </c>
      <c r="AC115" s="161" t="str">
        <f>IFERROR(IF(VLOOKUP(A115, 'MOY to EOY-Reading'!$P$2:$AK$400,22,FALSE)="","",VLOOKUP(A115,'MOY to EOY-Reading'!$P$2:$AK$400,22,FALSE)),"")</f>
        <v/>
      </c>
      <c r="AD115" s="161" t="str">
        <f>IFERROR(IF(VLOOKUP(A115,'BOY to EOY-Reading'!$P$2:$AK$400,22,FALSE)="","",VLOOKUP(A115,'BOY to EOY-Reading'!$P$2:$AK$400,22,FALSE)),"")</f>
        <v/>
      </c>
      <c r="AE115" s="161" t="str" cm="1">
        <f t="array" ref="AE115">_xlfn.IFS(AND(NOT(ISNUMBER(V115)),NOT(ISNUMBER(W115)),NOT(ISNUMBER(X115))),"",OR(AND(V115&lt;&gt;"",V115&gt;=40),AND(W115&lt;&gt;"",W115&gt;=40),AND(X115&lt;&gt;"",X115&gt;=40)),"Y",OR(V115&lt;40,W115&lt;40,X115&lt;40),"N")</f>
        <v/>
      </c>
      <c r="AF115" s="161" t="str" cm="1">
        <f t="array" ref="AF115">_xlfn.IFS(OR(Y115="Yes",Z115="Yes",AA115="Yes"),"Y",OR(Y115="No",Z115="No",AA115="No"),"N",AND(Y115="",Z115="",AA115=""),"")</f>
        <v/>
      </c>
      <c r="AG115" s="161" t="str" cm="1">
        <f t="array" ref="AG115">_xlfn.IFS(AND(NOT(ISNUMBER(AB115)),NOT(ISNUMBER(AC115)),NOT(ISNUMBER(AD115))),"",OR(AND(AB115&lt;&gt;"",AB115&gt;=40),AND(AC115&lt;&gt;"",AC115&gt;=40),AND(AD115&lt;&gt;"",AD115&gt;=40)),"Y",OR(AB115&lt;40,AC115&lt;40,AD115&lt;40),"N")</f>
        <v/>
      </c>
      <c r="AH115" s="162" t="str" cm="1">
        <f t="array" ref="AH115">_xlfn.IFS(OR(AE115="Y",AF115="Y",AG115="Y"),"Y",OR(AE115="N",AF115="N",AG115="N"),"N",OR(AE115="",AF115="",AG115=""),"")</f>
        <v/>
      </c>
    </row>
    <row r="116" spans="1:34" x14ac:dyDescent="0.25">
      <c r="A116" s="157"/>
      <c r="B116" s="158"/>
      <c r="C116" s="158"/>
      <c r="D116" s="158"/>
      <c r="E116" s="158"/>
      <c r="F116" s="158"/>
      <c r="G116" s="158"/>
      <c r="H116" s="158"/>
      <c r="I116" s="161" t="str">
        <f>IFERROR(IF(VLOOKUP(A116,'BOY to MOY-Math'!$P$2:$U$400,6,FALSE)="","",VLOOKUP(A116,'BOY to MOY-Math'!$P$2:$U$400,6,FALSE)),"")</f>
        <v/>
      </c>
      <c r="J116" s="162" t="str">
        <f>IFERROR(IF(VLOOKUP(A116,'BOY to MOY-Math'!$P$2:$AA$400,12,FALSE)="","",VLOOKUP(A116,'BOY to MOY-Math'!$P$2:$AA$400,12,FALSE)),"")</f>
        <v/>
      </c>
      <c r="K116" s="161" t="str">
        <f>IFERROR(IF(VLOOKUP(A116,'BOY to EOY-Math'!$P$2:$AA$400,12,FALSE)="","",VLOOKUP(A116,'BOY to EOY-Math'!$P$2:$AA$400,12,FALSE)),"")</f>
        <v/>
      </c>
      <c r="L116" s="163" t="str">
        <f>IFERROR(IF(VLOOKUP(A116,'BOY to MOY-Math'!$P$2:$AI$400,20,FALSE)="","",VLOOKUP(A116,'BOY to MOY-Math'!$P$2:$AI$400,20,FALSE)),"")</f>
        <v/>
      </c>
      <c r="M116" s="161" t="str">
        <f>IFERROR(IF(VLOOKUP(A116, 'MOY to EOY-Math'!$P$2:$AI$400,20,FALSE)="","",VLOOKUP(A116,'MOY to EOY-Math'!$P$2:$AI$400,20,FALSE)),"")</f>
        <v/>
      </c>
      <c r="N116" s="161" t="str">
        <f>IFERROR(IF(VLOOKUP(A116,'BOY to EOY-Math'!$P$2:$AI$400,20,FALSE)="","",VLOOKUP(A116,'BOY to EOY-Math'!$P$2:$AI$400,20,FALSE)),"")</f>
        <v/>
      </c>
      <c r="O116" s="161" t="str">
        <f>IFERROR(IF(VLOOKUP(A116,'BOY to MOY-Math'!$P$2:$AK$400,22,FALSE)="","",VLOOKUP(A116,'BOY to MOY-Math'!$P$2:$AK$400,22,FALSE)),"")</f>
        <v/>
      </c>
      <c r="P116" s="161" t="str">
        <f>IFERROR(IF(VLOOKUP(A116, 'MOY to EOY-Math'!$P$2:$AK$400,22,FALSE)="","",VLOOKUP(A116,'MOY to EOY-Math'!$P$2:$AK$400,22,FALSE)),"")</f>
        <v/>
      </c>
      <c r="Q116" s="161" t="str">
        <f>IFERROR(IF(VLOOKUP(A116,'BOY to EOY-Math'!$P$2:$AK$400,22,FALSE)="","",VLOOKUP(A116,'BOY to EOY-Math'!$P$2:$AK$400,22,FALSE)),"")</f>
        <v/>
      </c>
      <c r="R116" s="161" t="str" cm="1">
        <f t="array" ref="R116">_xlfn.IFS(AND(NOT(ISNUMBER(I116)),NOT(ISNUMBER(J116)),NOT(ISNUMBER(K116))),"",OR(AND(I116&lt;&gt;"",I116&gt;=40),AND(J116&lt;&gt;"",J116&gt;=40),AND(K116&lt;&gt;"",K116&gt;=40)),"Y",OR(I116&lt;40,J116&lt;40,K116&lt;40),"N")</f>
        <v/>
      </c>
      <c r="S116" s="161" t="str" cm="1">
        <f t="array" ref="S116">_xlfn.IFS(OR(L116="Yes",M116="Yes",N116="Yes"),"Y",OR(L116="No",M116="No",N116="No"),"N",AND(L116="",M116="",N116=""),"")</f>
        <v/>
      </c>
      <c r="T116" s="161" t="str" cm="1">
        <f t="array" ref="T116">_xlfn.IFS(AND(NOT(ISNUMBER(O116)),NOT(ISNUMBER(P116)),NOT(ISNUMBER(Q116))),"",OR(AND(O116&lt;&gt;"",O116&gt;=40),AND(P116&lt;&gt;"",P116&gt;=40),AND(Q116&lt;&gt;"",Q116&gt;=40)),"Y",OR(O116&lt;40,P116&lt;40,Q116&lt;40),"N")</f>
        <v/>
      </c>
      <c r="U116" s="162" t="str" cm="1">
        <f t="array" ref="U116">_xlfn.IFS(OR(R116="Y",S116="Y",T116="Y"),"Y",OR(R116="N",S116="N",T116="N"),"N",OR(R116="",S116="",T116=""),"")</f>
        <v/>
      </c>
      <c r="V116" s="161" t="str">
        <f>IFERROR(IF(VLOOKUP(A116,'BOY to MOY-Reading'!$P$2:$U$400,6,FALSE)="","",VLOOKUP(A116,'BOY to MOY-Reading'!$P$2:$U$400,6,FALSE)),"")</f>
        <v/>
      </c>
      <c r="W116" s="162" t="str">
        <f>IFERROR(IF(VLOOKUP(A116,'BOY to MOY-Reading'!$P$2:$AA$400,12,FALSE)="","",VLOOKUP(A116,'BOY to MOY-Reading'!$P$2:$AA$400,12,FALSE)),"")</f>
        <v/>
      </c>
      <c r="X116" s="161" t="str">
        <f>IFERROR(IF(VLOOKUP(A116,'BOY to EOY-Reading'!$P$2:$AA$400,12,FALSE)="","",VLOOKUP(A116,'BOY to EOY-Reading'!$P$2:$AA$400,12,FALSE)),"")</f>
        <v/>
      </c>
      <c r="Y116" s="163" t="str">
        <f>IFERROR(IF(VLOOKUP(A116,'BOY to MOY-Reading'!$P$2:$AI$400,20,FALSE)="","",VLOOKUP(A116,'BOY to MOY-Reading'!$P$2:$AI$400,20,FALSE)),"")</f>
        <v/>
      </c>
      <c r="Z116" s="161" t="str">
        <f>IFERROR(IF(VLOOKUP(A116, 'MOY to EOY-Reading'!$P$2:$AI$400,20,FALSE)="","",VLOOKUP(A116,'MOY to EOY-Reading'!$P$2:$AI$400,20,FALSE)),"")</f>
        <v/>
      </c>
      <c r="AA116" s="161" t="str">
        <f>IFERROR(IF(VLOOKUP(A116,'BOY to EOY-Reading'!$P$2:$AI$400,20,FALSE)="","",VLOOKUP(A116,'BOY to EOY-Reading'!$P$2:$AI$400,20,FALSE)),"")</f>
        <v/>
      </c>
      <c r="AB116" s="161" t="str">
        <f>IFERROR(IF(VLOOKUP(A116,'BOY to MOY-Reading'!$P$2:$AK$400,22,FALSE)="","",VLOOKUP(A116,'BOY to MOY-Reading'!$P$2:$AK$400,22,FALSE)),"")</f>
        <v/>
      </c>
      <c r="AC116" s="161" t="str">
        <f>IFERROR(IF(VLOOKUP(A116, 'MOY to EOY-Reading'!$P$2:$AK$400,22,FALSE)="","",VLOOKUP(A116,'MOY to EOY-Reading'!$P$2:$AK$400,22,FALSE)),"")</f>
        <v/>
      </c>
      <c r="AD116" s="161" t="str">
        <f>IFERROR(IF(VLOOKUP(A116,'BOY to EOY-Reading'!$P$2:$AK$400,22,FALSE)="","",VLOOKUP(A116,'BOY to EOY-Reading'!$P$2:$AK$400,22,FALSE)),"")</f>
        <v/>
      </c>
      <c r="AE116" s="161" t="str" cm="1">
        <f t="array" ref="AE116">_xlfn.IFS(AND(NOT(ISNUMBER(V116)),NOT(ISNUMBER(W116)),NOT(ISNUMBER(X116))),"",OR(AND(V116&lt;&gt;"",V116&gt;=40),AND(W116&lt;&gt;"",W116&gt;=40),AND(X116&lt;&gt;"",X116&gt;=40)),"Y",OR(V116&lt;40,W116&lt;40,X116&lt;40),"N")</f>
        <v/>
      </c>
      <c r="AF116" s="161" t="str" cm="1">
        <f t="array" ref="AF116">_xlfn.IFS(OR(Y116="Yes",Z116="Yes",AA116="Yes"),"Y",OR(Y116="No",Z116="No",AA116="No"),"N",AND(Y116="",Z116="",AA116=""),"")</f>
        <v/>
      </c>
      <c r="AG116" s="161" t="str" cm="1">
        <f t="array" ref="AG116">_xlfn.IFS(AND(NOT(ISNUMBER(AB116)),NOT(ISNUMBER(AC116)),NOT(ISNUMBER(AD116))),"",OR(AND(AB116&lt;&gt;"",AB116&gt;=40),AND(AC116&lt;&gt;"",AC116&gt;=40),AND(AD116&lt;&gt;"",AD116&gt;=40)),"Y",OR(AB116&lt;40,AC116&lt;40,AD116&lt;40),"N")</f>
        <v/>
      </c>
      <c r="AH116" s="162" t="str" cm="1">
        <f t="array" ref="AH116">_xlfn.IFS(OR(AE116="Y",AF116="Y",AG116="Y"),"Y",OR(AE116="N",AF116="N",AG116="N"),"N",OR(AE116="",AF116="",AG116=""),"")</f>
        <v/>
      </c>
    </row>
    <row r="117" spans="1:34" x14ac:dyDescent="0.25">
      <c r="A117" s="157"/>
      <c r="B117" s="158"/>
      <c r="C117" s="158"/>
      <c r="D117" s="158"/>
      <c r="E117" s="158"/>
      <c r="F117" s="158"/>
      <c r="G117" s="158"/>
      <c r="H117" s="158"/>
      <c r="I117" s="161" t="str">
        <f>IFERROR(IF(VLOOKUP(A117,'BOY to MOY-Math'!$P$2:$U$400,6,FALSE)="","",VLOOKUP(A117,'BOY to MOY-Math'!$P$2:$U$400,6,FALSE)),"")</f>
        <v/>
      </c>
      <c r="J117" s="162" t="str">
        <f>IFERROR(IF(VLOOKUP(A117,'BOY to MOY-Math'!$P$2:$AA$400,12,FALSE)="","",VLOOKUP(A117,'BOY to MOY-Math'!$P$2:$AA$400,12,FALSE)),"")</f>
        <v/>
      </c>
      <c r="K117" s="161" t="str">
        <f>IFERROR(IF(VLOOKUP(A117,'BOY to EOY-Math'!$P$2:$AA$400,12,FALSE)="","",VLOOKUP(A117,'BOY to EOY-Math'!$P$2:$AA$400,12,FALSE)),"")</f>
        <v/>
      </c>
      <c r="L117" s="163" t="str">
        <f>IFERROR(IF(VLOOKUP(A117,'BOY to MOY-Math'!$P$2:$AI$400,20,FALSE)="","",VLOOKUP(A117,'BOY to MOY-Math'!$P$2:$AI$400,20,FALSE)),"")</f>
        <v/>
      </c>
      <c r="M117" s="161" t="str">
        <f>IFERROR(IF(VLOOKUP(A117, 'MOY to EOY-Math'!$P$2:$AI$400,20,FALSE)="","",VLOOKUP(A117,'MOY to EOY-Math'!$P$2:$AI$400,20,FALSE)),"")</f>
        <v/>
      </c>
      <c r="N117" s="161" t="str">
        <f>IFERROR(IF(VLOOKUP(A117,'BOY to EOY-Math'!$P$2:$AI$400,20,FALSE)="","",VLOOKUP(A117,'BOY to EOY-Math'!$P$2:$AI$400,20,FALSE)),"")</f>
        <v/>
      </c>
      <c r="O117" s="161" t="str">
        <f>IFERROR(IF(VLOOKUP(A117,'BOY to MOY-Math'!$P$2:$AK$400,22,FALSE)="","",VLOOKUP(A117,'BOY to MOY-Math'!$P$2:$AK$400,22,FALSE)),"")</f>
        <v/>
      </c>
      <c r="P117" s="161" t="str">
        <f>IFERROR(IF(VLOOKUP(A117, 'MOY to EOY-Math'!$P$2:$AK$400,22,FALSE)="","",VLOOKUP(A117,'MOY to EOY-Math'!$P$2:$AK$400,22,FALSE)),"")</f>
        <v/>
      </c>
      <c r="Q117" s="161" t="str">
        <f>IFERROR(IF(VLOOKUP(A117,'BOY to EOY-Math'!$P$2:$AK$400,22,FALSE)="","",VLOOKUP(A117,'BOY to EOY-Math'!$P$2:$AK$400,22,FALSE)),"")</f>
        <v/>
      </c>
      <c r="R117" s="161" t="str" cm="1">
        <f t="array" ref="R117">_xlfn.IFS(AND(NOT(ISNUMBER(I117)),NOT(ISNUMBER(J117)),NOT(ISNUMBER(K117))),"",OR(AND(I117&lt;&gt;"",I117&gt;=40),AND(J117&lt;&gt;"",J117&gt;=40),AND(K117&lt;&gt;"",K117&gt;=40)),"Y",OR(I117&lt;40,J117&lt;40,K117&lt;40),"N")</f>
        <v/>
      </c>
      <c r="S117" s="161" t="str" cm="1">
        <f t="array" ref="S117">_xlfn.IFS(OR(L117="Yes",M117="Yes",N117="Yes"),"Y",OR(L117="No",M117="No",N117="No"),"N",AND(L117="",M117="",N117=""),"")</f>
        <v/>
      </c>
      <c r="T117" s="161" t="str" cm="1">
        <f t="array" ref="T117">_xlfn.IFS(AND(NOT(ISNUMBER(O117)),NOT(ISNUMBER(P117)),NOT(ISNUMBER(Q117))),"",OR(AND(O117&lt;&gt;"",O117&gt;=40),AND(P117&lt;&gt;"",P117&gt;=40),AND(Q117&lt;&gt;"",Q117&gt;=40)),"Y",OR(O117&lt;40,P117&lt;40,Q117&lt;40),"N")</f>
        <v/>
      </c>
      <c r="U117" s="162" t="str" cm="1">
        <f t="array" ref="U117">_xlfn.IFS(OR(R117="Y",S117="Y",T117="Y"),"Y",OR(R117="N",S117="N",T117="N"),"N",OR(R117="",S117="",T117=""),"")</f>
        <v/>
      </c>
      <c r="V117" s="161" t="str">
        <f>IFERROR(IF(VLOOKUP(A117,'BOY to MOY-Reading'!$P$2:$U$400,6,FALSE)="","",VLOOKUP(A117,'BOY to MOY-Reading'!$P$2:$U$400,6,FALSE)),"")</f>
        <v/>
      </c>
      <c r="W117" s="162" t="str">
        <f>IFERROR(IF(VLOOKUP(A117,'BOY to MOY-Reading'!$P$2:$AA$400,12,FALSE)="","",VLOOKUP(A117,'BOY to MOY-Reading'!$P$2:$AA$400,12,FALSE)),"")</f>
        <v/>
      </c>
      <c r="X117" s="161" t="str">
        <f>IFERROR(IF(VLOOKUP(A117,'BOY to EOY-Reading'!$P$2:$AA$400,12,FALSE)="","",VLOOKUP(A117,'BOY to EOY-Reading'!$P$2:$AA$400,12,FALSE)),"")</f>
        <v/>
      </c>
      <c r="Y117" s="163" t="str">
        <f>IFERROR(IF(VLOOKUP(A117,'BOY to MOY-Reading'!$P$2:$AI$400,20,FALSE)="","",VLOOKUP(A117,'BOY to MOY-Reading'!$P$2:$AI$400,20,FALSE)),"")</f>
        <v/>
      </c>
      <c r="Z117" s="161" t="str">
        <f>IFERROR(IF(VLOOKUP(A117, 'MOY to EOY-Reading'!$P$2:$AI$400,20,FALSE)="","",VLOOKUP(A117,'MOY to EOY-Reading'!$P$2:$AI$400,20,FALSE)),"")</f>
        <v/>
      </c>
      <c r="AA117" s="161" t="str">
        <f>IFERROR(IF(VLOOKUP(A117,'BOY to EOY-Reading'!$P$2:$AI$400,20,FALSE)="","",VLOOKUP(A117,'BOY to EOY-Reading'!$P$2:$AI$400,20,FALSE)),"")</f>
        <v/>
      </c>
      <c r="AB117" s="161" t="str">
        <f>IFERROR(IF(VLOOKUP(A117,'BOY to MOY-Reading'!$P$2:$AK$400,22,FALSE)="","",VLOOKUP(A117,'BOY to MOY-Reading'!$P$2:$AK$400,22,FALSE)),"")</f>
        <v/>
      </c>
      <c r="AC117" s="161" t="str">
        <f>IFERROR(IF(VLOOKUP(A117, 'MOY to EOY-Reading'!$P$2:$AK$400,22,FALSE)="","",VLOOKUP(A117,'MOY to EOY-Reading'!$P$2:$AK$400,22,FALSE)),"")</f>
        <v/>
      </c>
      <c r="AD117" s="161" t="str">
        <f>IFERROR(IF(VLOOKUP(A117,'BOY to EOY-Reading'!$P$2:$AK$400,22,FALSE)="","",VLOOKUP(A117,'BOY to EOY-Reading'!$P$2:$AK$400,22,FALSE)),"")</f>
        <v/>
      </c>
      <c r="AE117" s="161" t="str" cm="1">
        <f t="array" ref="AE117">_xlfn.IFS(AND(NOT(ISNUMBER(V117)),NOT(ISNUMBER(W117)),NOT(ISNUMBER(X117))),"",OR(AND(V117&lt;&gt;"",V117&gt;=40),AND(W117&lt;&gt;"",W117&gt;=40),AND(X117&lt;&gt;"",X117&gt;=40)),"Y",OR(V117&lt;40,W117&lt;40,X117&lt;40),"N")</f>
        <v/>
      </c>
      <c r="AF117" s="161" t="str" cm="1">
        <f t="array" ref="AF117">_xlfn.IFS(OR(Y117="Yes",Z117="Yes",AA117="Yes"),"Y",OR(Y117="No",Z117="No",AA117="No"),"N",AND(Y117="",Z117="",AA117=""),"")</f>
        <v/>
      </c>
      <c r="AG117" s="161" t="str" cm="1">
        <f t="array" ref="AG117">_xlfn.IFS(AND(NOT(ISNUMBER(AB117)),NOT(ISNUMBER(AC117)),NOT(ISNUMBER(AD117))),"",OR(AND(AB117&lt;&gt;"",AB117&gt;=40),AND(AC117&lt;&gt;"",AC117&gt;=40),AND(AD117&lt;&gt;"",AD117&gt;=40)),"Y",OR(AB117&lt;40,AC117&lt;40,AD117&lt;40),"N")</f>
        <v/>
      </c>
      <c r="AH117" s="162" t="str" cm="1">
        <f t="array" ref="AH117">_xlfn.IFS(OR(AE117="Y",AF117="Y",AG117="Y"),"Y",OR(AE117="N",AF117="N",AG117="N"),"N",OR(AE117="",AF117="",AG117=""),"")</f>
        <v/>
      </c>
    </row>
    <row r="118" spans="1:34" x14ac:dyDescent="0.25">
      <c r="A118" s="157"/>
      <c r="B118" s="158"/>
      <c r="C118" s="158"/>
      <c r="D118" s="158"/>
      <c r="E118" s="158"/>
      <c r="F118" s="158"/>
      <c r="G118" s="158"/>
      <c r="H118" s="158"/>
      <c r="I118" s="161" t="str">
        <f>IFERROR(IF(VLOOKUP(A118,'BOY to MOY-Math'!$P$2:$U$400,6,FALSE)="","",VLOOKUP(A118,'BOY to MOY-Math'!$P$2:$U$400,6,FALSE)),"")</f>
        <v/>
      </c>
      <c r="J118" s="162" t="str">
        <f>IFERROR(IF(VLOOKUP(A118,'BOY to MOY-Math'!$P$2:$AA$400,12,FALSE)="","",VLOOKUP(A118,'BOY to MOY-Math'!$P$2:$AA$400,12,FALSE)),"")</f>
        <v/>
      </c>
      <c r="K118" s="161" t="str">
        <f>IFERROR(IF(VLOOKUP(A118,'BOY to EOY-Math'!$P$2:$AA$400,12,FALSE)="","",VLOOKUP(A118,'BOY to EOY-Math'!$P$2:$AA$400,12,FALSE)),"")</f>
        <v/>
      </c>
      <c r="L118" s="163" t="str">
        <f>IFERROR(IF(VLOOKUP(A118,'BOY to MOY-Math'!$P$2:$AI$400,20,FALSE)="","",VLOOKUP(A118,'BOY to MOY-Math'!$P$2:$AI$400,20,FALSE)),"")</f>
        <v/>
      </c>
      <c r="M118" s="161" t="str">
        <f>IFERROR(IF(VLOOKUP(A118, 'MOY to EOY-Math'!$P$2:$AI$400,20,FALSE)="","",VLOOKUP(A118,'MOY to EOY-Math'!$P$2:$AI$400,20,FALSE)),"")</f>
        <v/>
      </c>
      <c r="N118" s="161" t="str">
        <f>IFERROR(IF(VLOOKUP(A118,'BOY to EOY-Math'!$P$2:$AI$400,20,FALSE)="","",VLOOKUP(A118,'BOY to EOY-Math'!$P$2:$AI$400,20,FALSE)),"")</f>
        <v/>
      </c>
      <c r="O118" s="161" t="str">
        <f>IFERROR(IF(VLOOKUP(A118,'BOY to MOY-Math'!$P$2:$AK$400,22,FALSE)="","",VLOOKUP(A118,'BOY to MOY-Math'!$P$2:$AK$400,22,FALSE)),"")</f>
        <v/>
      </c>
      <c r="P118" s="161" t="str">
        <f>IFERROR(IF(VLOOKUP(A118, 'MOY to EOY-Math'!$P$2:$AK$400,22,FALSE)="","",VLOOKUP(A118,'MOY to EOY-Math'!$P$2:$AK$400,22,FALSE)),"")</f>
        <v/>
      </c>
      <c r="Q118" s="161" t="str">
        <f>IFERROR(IF(VLOOKUP(A118,'BOY to EOY-Math'!$P$2:$AK$400,22,FALSE)="","",VLOOKUP(A118,'BOY to EOY-Math'!$P$2:$AK$400,22,FALSE)),"")</f>
        <v/>
      </c>
      <c r="R118" s="161" t="str" cm="1">
        <f t="array" ref="R118">_xlfn.IFS(AND(NOT(ISNUMBER(I118)),NOT(ISNUMBER(J118)),NOT(ISNUMBER(K118))),"",OR(AND(I118&lt;&gt;"",I118&gt;=40),AND(J118&lt;&gt;"",J118&gt;=40),AND(K118&lt;&gt;"",K118&gt;=40)),"Y",OR(I118&lt;40,J118&lt;40,K118&lt;40),"N")</f>
        <v/>
      </c>
      <c r="S118" s="161" t="str" cm="1">
        <f t="array" ref="S118">_xlfn.IFS(OR(L118="Yes",M118="Yes",N118="Yes"),"Y",OR(L118="No",M118="No",N118="No"),"N",AND(L118="",M118="",N118=""),"")</f>
        <v/>
      </c>
      <c r="T118" s="161" t="str" cm="1">
        <f t="array" ref="T118">_xlfn.IFS(AND(NOT(ISNUMBER(O118)),NOT(ISNUMBER(P118)),NOT(ISNUMBER(Q118))),"",OR(AND(O118&lt;&gt;"",O118&gt;=40),AND(P118&lt;&gt;"",P118&gt;=40),AND(Q118&lt;&gt;"",Q118&gt;=40)),"Y",OR(O118&lt;40,P118&lt;40,Q118&lt;40),"N")</f>
        <v/>
      </c>
      <c r="U118" s="162" t="str" cm="1">
        <f t="array" ref="U118">_xlfn.IFS(OR(R118="Y",S118="Y",T118="Y"),"Y",OR(R118="N",S118="N",T118="N"),"N",OR(R118="",S118="",T118=""),"")</f>
        <v/>
      </c>
      <c r="V118" s="161" t="str">
        <f>IFERROR(IF(VLOOKUP(A118,'BOY to MOY-Reading'!$P$2:$U$400,6,FALSE)="","",VLOOKUP(A118,'BOY to MOY-Reading'!$P$2:$U$400,6,FALSE)),"")</f>
        <v/>
      </c>
      <c r="W118" s="162" t="str">
        <f>IFERROR(IF(VLOOKUP(A118,'BOY to MOY-Reading'!$P$2:$AA$400,12,FALSE)="","",VLOOKUP(A118,'BOY to MOY-Reading'!$P$2:$AA$400,12,FALSE)),"")</f>
        <v/>
      </c>
      <c r="X118" s="161" t="str">
        <f>IFERROR(IF(VLOOKUP(A118,'BOY to EOY-Reading'!$P$2:$AA$400,12,FALSE)="","",VLOOKUP(A118,'BOY to EOY-Reading'!$P$2:$AA$400,12,FALSE)),"")</f>
        <v/>
      </c>
      <c r="Y118" s="163" t="str">
        <f>IFERROR(IF(VLOOKUP(A118,'BOY to MOY-Reading'!$P$2:$AI$400,20,FALSE)="","",VLOOKUP(A118,'BOY to MOY-Reading'!$P$2:$AI$400,20,FALSE)),"")</f>
        <v/>
      </c>
      <c r="Z118" s="161" t="str">
        <f>IFERROR(IF(VLOOKUP(A118, 'MOY to EOY-Reading'!$P$2:$AI$400,20,FALSE)="","",VLOOKUP(A118,'MOY to EOY-Reading'!$P$2:$AI$400,20,FALSE)),"")</f>
        <v/>
      </c>
      <c r="AA118" s="161" t="str">
        <f>IFERROR(IF(VLOOKUP(A118,'BOY to EOY-Reading'!$P$2:$AI$400,20,FALSE)="","",VLOOKUP(A118,'BOY to EOY-Reading'!$P$2:$AI$400,20,FALSE)),"")</f>
        <v/>
      </c>
      <c r="AB118" s="161" t="str">
        <f>IFERROR(IF(VLOOKUP(A118,'BOY to MOY-Reading'!$P$2:$AK$400,22,FALSE)="","",VLOOKUP(A118,'BOY to MOY-Reading'!$P$2:$AK$400,22,FALSE)),"")</f>
        <v/>
      </c>
      <c r="AC118" s="161" t="str">
        <f>IFERROR(IF(VLOOKUP(A118, 'MOY to EOY-Reading'!$P$2:$AK$400,22,FALSE)="","",VLOOKUP(A118,'MOY to EOY-Reading'!$P$2:$AK$400,22,FALSE)),"")</f>
        <v/>
      </c>
      <c r="AD118" s="161" t="str">
        <f>IFERROR(IF(VLOOKUP(A118,'BOY to EOY-Reading'!$P$2:$AK$400,22,FALSE)="","",VLOOKUP(A118,'BOY to EOY-Reading'!$P$2:$AK$400,22,FALSE)),"")</f>
        <v/>
      </c>
      <c r="AE118" s="161" t="str" cm="1">
        <f t="array" ref="AE118">_xlfn.IFS(AND(NOT(ISNUMBER(V118)),NOT(ISNUMBER(W118)),NOT(ISNUMBER(X118))),"",OR(AND(V118&lt;&gt;"",V118&gt;=40),AND(W118&lt;&gt;"",W118&gt;=40),AND(X118&lt;&gt;"",X118&gt;=40)),"Y",OR(V118&lt;40,W118&lt;40,X118&lt;40),"N")</f>
        <v/>
      </c>
      <c r="AF118" s="161" t="str" cm="1">
        <f t="array" ref="AF118">_xlfn.IFS(OR(Y118="Yes",Z118="Yes",AA118="Yes"),"Y",OR(Y118="No",Z118="No",AA118="No"),"N",AND(Y118="",Z118="",AA118=""),"")</f>
        <v/>
      </c>
      <c r="AG118" s="161" t="str" cm="1">
        <f t="array" ref="AG118">_xlfn.IFS(AND(NOT(ISNUMBER(AB118)),NOT(ISNUMBER(AC118)),NOT(ISNUMBER(AD118))),"",OR(AND(AB118&lt;&gt;"",AB118&gt;=40),AND(AC118&lt;&gt;"",AC118&gt;=40),AND(AD118&lt;&gt;"",AD118&gt;=40)),"Y",OR(AB118&lt;40,AC118&lt;40,AD118&lt;40),"N")</f>
        <v/>
      </c>
      <c r="AH118" s="162" t="str" cm="1">
        <f t="array" ref="AH118">_xlfn.IFS(OR(AE118="Y",AF118="Y",AG118="Y"),"Y",OR(AE118="N",AF118="N",AG118="N"),"N",OR(AE118="",AF118="",AG118=""),"")</f>
        <v/>
      </c>
    </row>
    <row r="119" spans="1:34" x14ac:dyDescent="0.25">
      <c r="A119" s="157"/>
      <c r="B119" s="158"/>
      <c r="C119" s="158"/>
      <c r="D119" s="158"/>
      <c r="E119" s="158"/>
      <c r="F119" s="158"/>
      <c r="G119" s="158"/>
      <c r="H119" s="158"/>
      <c r="I119" s="161" t="str">
        <f>IFERROR(IF(VLOOKUP(A119,'BOY to MOY-Math'!$P$2:$U$400,6,FALSE)="","",VLOOKUP(A119,'BOY to MOY-Math'!$P$2:$U$400,6,FALSE)),"")</f>
        <v/>
      </c>
      <c r="J119" s="162" t="str">
        <f>IFERROR(IF(VLOOKUP(A119,'BOY to MOY-Math'!$P$2:$AA$400,12,FALSE)="","",VLOOKUP(A119,'BOY to MOY-Math'!$P$2:$AA$400,12,FALSE)),"")</f>
        <v/>
      </c>
      <c r="K119" s="161" t="str">
        <f>IFERROR(IF(VLOOKUP(A119,'BOY to EOY-Math'!$P$2:$AA$400,12,FALSE)="","",VLOOKUP(A119,'BOY to EOY-Math'!$P$2:$AA$400,12,FALSE)),"")</f>
        <v/>
      </c>
      <c r="L119" s="163" t="str">
        <f>IFERROR(IF(VLOOKUP(A119,'BOY to MOY-Math'!$P$2:$AI$400,20,FALSE)="","",VLOOKUP(A119,'BOY to MOY-Math'!$P$2:$AI$400,20,FALSE)),"")</f>
        <v/>
      </c>
      <c r="M119" s="161" t="str">
        <f>IFERROR(IF(VLOOKUP(A119, 'MOY to EOY-Math'!$P$2:$AI$400,20,FALSE)="","",VLOOKUP(A119,'MOY to EOY-Math'!$P$2:$AI$400,20,FALSE)),"")</f>
        <v/>
      </c>
      <c r="N119" s="161" t="str">
        <f>IFERROR(IF(VLOOKUP(A119,'BOY to EOY-Math'!$P$2:$AI$400,20,FALSE)="","",VLOOKUP(A119,'BOY to EOY-Math'!$P$2:$AI$400,20,FALSE)),"")</f>
        <v/>
      </c>
      <c r="O119" s="161" t="str">
        <f>IFERROR(IF(VLOOKUP(A119,'BOY to MOY-Math'!$P$2:$AK$400,22,FALSE)="","",VLOOKUP(A119,'BOY to MOY-Math'!$P$2:$AK$400,22,FALSE)),"")</f>
        <v/>
      </c>
      <c r="P119" s="161" t="str">
        <f>IFERROR(IF(VLOOKUP(A119, 'MOY to EOY-Math'!$P$2:$AK$400,22,FALSE)="","",VLOOKUP(A119,'MOY to EOY-Math'!$P$2:$AK$400,22,FALSE)),"")</f>
        <v/>
      </c>
      <c r="Q119" s="161" t="str">
        <f>IFERROR(IF(VLOOKUP(A119,'BOY to EOY-Math'!$P$2:$AK$400,22,FALSE)="","",VLOOKUP(A119,'BOY to EOY-Math'!$P$2:$AK$400,22,FALSE)),"")</f>
        <v/>
      </c>
      <c r="R119" s="161" t="str" cm="1">
        <f t="array" ref="R119">_xlfn.IFS(AND(NOT(ISNUMBER(I119)),NOT(ISNUMBER(J119)),NOT(ISNUMBER(K119))),"",OR(AND(I119&lt;&gt;"",I119&gt;=40),AND(J119&lt;&gt;"",J119&gt;=40),AND(K119&lt;&gt;"",K119&gt;=40)),"Y",OR(I119&lt;40,J119&lt;40,K119&lt;40),"N")</f>
        <v/>
      </c>
      <c r="S119" s="161" t="str" cm="1">
        <f t="array" ref="S119">_xlfn.IFS(OR(L119="Yes",M119="Yes",N119="Yes"),"Y",OR(L119="No",M119="No",N119="No"),"N",AND(L119="",M119="",N119=""),"")</f>
        <v/>
      </c>
      <c r="T119" s="161" t="str" cm="1">
        <f t="array" ref="T119">_xlfn.IFS(AND(NOT(ISNUMBER(O119)),NOT(ISNUMBER(P119)),NOT(ISNUMBER(Q119))),"",OR(AND(O119&lt;&gt;"",O119&gt;=40),AND(P119&lt;&gt;"",P119&gt;=40),AND(Q119&lt;&gt;"",Q119&gt;=40)),"Y",OR(O119&lt;40,P119&lt;40,Q119&lt;40),"N")</f>
        <v/>
      </c>
      <c r="U119" s="162" t="str" cm="1">
        <f t="array" ref="U119">_xlfn.IFS(OR(R119="Y",S119="Y",T119="Y"),"Y",OR(R119="N",S119="N",T119="N"),"N",OR(R119="",S119="",T119=""),"")</f>
        <v/>
      </c>
      <c r="V119" s="161" t="str">
        <f>IFERROR(IF(VLOOKUP(A119,'BOY to MOY-Reading'!$P$2:$U$400,6,FALSE)="","",VLOOKUP(A119,'BOY to MOY-Reading'!$P$2:$U$400,6,FALSE)),"")</f>
        <v/>
      </c>
      <c r="W119" s="162" t="str">
        <f>IFERROR(IF(VLOOKUP(A119,'BOY to MOY-Reading'!$P$2:$AA$400,12,FALSE)="","",VLOOKUP(A119,'BOY to MOY-Reading'!$P$2:$AA$400,12,FALSE)),"")</f>
        <v/>
      </c>
      <c r="X119" s="161" t="str">
        <f>IFERROR(IF(VLOOKUP(A119,'BOY to EOY-Reading'!$P$2:$AA$400,12,FALSE)="","",VLOOKUP(A119,'BOY to EOY-Reading'!$P$2:$AA$400,12,FALSE)),"")</f>
        <v/>
      </c>
      <c r="Y119" s="163" t="str">
        <f>IFERROR(IF(VLOOKUP(A119,'BOY to MOY-Reading'!$P$2:$AI$400,20,FALSE)="","",VLOOKUP(A119,'BOY to MOY-Reading'!$P$2:$AI$400,20,FALSE)),"")</f>
        <v/>
      </c>
      <c r="Z119" s="161" t="str">
        <f>IFERROR(IF(VLOOKUP(A119, 'MOY to EOY-Reading'!$P$2:$AI$400,20,FALSE)="","",VLOOKUP(A119,'MOY to EOY-Reading'!$P$2:$AI$400,20,FALSE)),"")</f>
        <v/>
      </c>
      <c r="AA119" s="161" t="str">
        <f>IFERROR(IF(VLOOKUP(A119,'BOY to EOY-Reading'!$P$2:$AI$400,20,FALSE)="","",VLOOKUP(A119,'BOY to EOY-Reading'!$P$2:$AI$400,20,FALSE)),"")</f>
        <v/>
      </c>
      <c r="AB119" s="161" t="str">
        <f>IFERROR(IF(VLOOKUP(A119,'BOY to MOY-Reading'!$P$2:$AK$400,22,FALSE)="","",VLOOKUP(A119,'BOY to MOY-Reading'!$P$2:$AK$400,22,FALSE)),"")</f>
        <v/>
      </c>
      <c r="AC119" s="161" t="str">
        <f>IFERROR(IF(VLOOKUP(A119, 'MOY to EOY-Reading'!$P$2:$AK$400,22,FALSE)="","",VLOOKUP(A119,'MOY to EOY-Reading'!$P$2:$AK$400,22,FALSE)),"")</f>
        <v/>
      </c>
      <c r="AD119" s="161" t="str">
        <f>IFERROR(IF(VLOOKUP(A119,'BOY to EOY-Reading'!$P$2:$AK$400,22,FALSE)="","",VLOOKUP(A119,'BOY to EOY-Reading'!$P$2:$AK$400,22,FALSE)),"")</f>
        <v/>
      </c>
      <c r="AE119" s="161" t="str" cm="1">
        <f t="array" ref="AE119">_xlfn.IFS(AND(NOT(ISNUMBER(V119)),NOT(ISNUMBER(W119)),NOT(ISNUMBER(X119))),"",OR(AND(V119&lt;&gt;"",V119&gt;=40),AND(W119&lt;&gt;"",W119&gt;=40),AND(X119&lt;&gt;"",X119&gt;=40)),"Y",OR(V119&lt;40,W119&lt;40,X119&lt;40),"N")</f>
        <v/>
      </c>
      <c r="AF119" s="161" t="str" cm="1">
        <f t="array" ref="AF119">_xlfn.IFS(OR(Y119="Yes",Z119="Yes",AA119="Yes"),"Y",OR(Y119="No",Z119="No",AA119="No"),"N",AND(Y119="",Z119="",AA119=""),"")</f>
        <v/>
      </c>
      <c r="AG119" s="161" t="str" cm="1">
        <f t="array" ref="AG119">_xlfn.IFS(AND(NOT(ISNUMBER(AB119)),NOT(ISNUMBER(AC119)),NOT(ISNUMBER(AD119))),"",OR(AND(AB119&lt;&gt;"",AB119&gt;=40),AND(AC119&lt;&gt;"",AC119&gt;=40),AND(AD119&lt;&gt;"",AD119&gt;=40)),"Y",OR(AB119&lt;40,AC119&lt;40,AD119&lt;40),"N")</f>
        <v/>
      </c>
      <c r="AH119" s="162" t="str" cm="1">
        <f t="array" ref="AH119">_xlfn.IFS(OR(AE119="Y",AF119="Y",AG119="Y"),"Y",OR(AE119="N",AF119="N",AG119="N"),"N",OR(AE119="",AF119="",AG119=""),"")</f>
        <v/>
      </c>
    </row>
    <row r="120" spans="1:34" x14ac:dyDescent="0.25">
      <c r="A120" s="157"/>
      <c r="B120" s="158"/>
      <c r="C120" s="158"/>
      <c r="D120" s="158"/>
      <c r="E120" s="158"/>
      <c r="F120" s="158"/>
      <c r="G120" s="158"/>
      <c r="H120" s="158"/>
      <c r="I120" s="161" t="str">
        <f>IFERROR(IF(VLOOKUP(A120,'BOY to MOY-Math'!$P$2:$U$400,6,FALSE)="","",VLOOKUP(A120,'BOY to MOY-Math'!$P$2:$U$400,6,FALSE)),"")</f>
        <v/>
      </c>
      <c r="J120" s="162" t="str">
        <f>IFERROR(IF(VLOOKUP(A120,'BOY to MOY-Math'!$P$2:$AA$400,12,FALSE)="","",VLOOKUP(A120,'BOY to MOY-Math'!$P$2:$AA$400,12,FALSE)),"")</f>
        <v/>
      </c>
      <c r="K120" s="161" t="str">
        <f>IFERROR(IF(VLOOKUP(A120,'BOY to EOY-Math'!$P$2:$AA$400,12,FALSE)="","",VLOOKUP(A120,'BOY to EOY-Math'!$P$2:$AA$400,12,FALSE)),"")</f>
        <v/>
      </c>
      <c r="L120" s="163" t="str">
        <f>IFERROR(IF(VLOOKUP(A120,'BOY to MOY-Math'!$P$2:$AI$400,20,FALSE)="","",VLOOKUP(A120,'BOY to MOY-Math'!$P$2:$AI$400,20,FALSE)),"")</f>
        <v/>
      </c>
      <c r="M120" s="161" t="str">
        <f>IFERROR(IF(VLOOKUP(A120, 'MOY to EOY-Math'!$P$2:$AI$400,20,FALSE)="","",VLOOKUP(A120,'MOY to EOY-Math'!$P$2:$AI$400,20,FALSE)),"")</f>
        <v/>
      </c>
      <c r="N120" s="161" t="str">
        <f>IFERROR(IF(VLOOKUP(A120,'BOY to EOY-Math'!$P$2:$AI$400,20,FALSE)="","",VLOOKUP(A120,'BOY to EOY-Math'!$P$2:$AI$400,20,FALSE)),"")</f>
        <v/>
      </c>
      <c r="O120" s="161" t="str">
        <f>IFERROR(IF(VLOOKUP(A120,'BOY to MOY-Math'!$P$2:$AK$400,22,FALSE)="","",VLOOKUP(A120,'BOY to MOY-Math'!$P$2:$AK$400,22,FALSE)),"")</f>
        <v/>
      </c>
      <c r="P120" s="161" t="str">
        <f>IFERROR(IF(VLOOKUP(A120, 'MOY to EOY-Math'!$P$2:$AK$400,22,FALSE)="","",VLOOKUP(A120,'MOY to EOY-Math'!$P$2:$AK$400,22,FALSE)),"")</f>
        <v/>
      </c>
      <c r="Q120" s="161" t="str">
        <f>IFERROR(IF(VLOOKUP(A120,'BOY to EOY-Math'!$P$2:$AK$400,22,FALSE)="","",VLOOKUP(A120,'BOY to EOY-Math'!$P$2:$AK$400,22,FALSE)),"")</f>
        <v/>
      </c>
      <c r="R120" s="161" t="str" cm="1">
        <f t="array" ref="R120">_xlfn.IFS(AND(NOT(ISNUMBER(I120)),NOT(ISNUMBER(J120)),NOT(ISNUMBER(K120))),"",OR(AND(I120&lt;&gt;"",I120&gt;=40),AND(J120&lt;&gt;"",J120&gt;=40),AND(K120&lt;&gt;"",K120&gt;=40)),"Y",OR(I120&lt;40,J120&lt;40,K120&lt;40),"N")</f>
        <v/>
      </c>
      <c r="S120" s="161" t="str" cm="1">
        <f t="array" ref="S120">_xlfn.IFS(OR(L120="Yes",M120="Yes",N120="Yes"),"Y",OR(L120="No",M120="No",N120="No"),"N",AND(L120="",M120="",N120=""),"")</f>
        <v/>
      </c>
      <c r="T120" s="161" t="str" cm="1">
        <f t="array" ref="T120">_xlfn.IFS(AND(NOT(ISNUMBER(O120)),NOT(ISNUMBER(P120)),NOT(ISNUMBER(Q120))),"",OR(AND(O120&lt;&gt;"",O120&gt;=40),AND(P120&lt;&gt;"",P120&gt;=40),AND(Q120&lt;&gt;"",Q120&gt;=40)),"Y",OR(O120&lt;40,P120&lt;40,Q120&lt;40),"N")</f>
        <v/>
      </c>
      <c r="U120" s="162" t="str" cm="1">
        <f t="array" ref="U120">_xlfn.IFS(OR(R120="Y",S120="Y",T120="Y"),"Y",OR(R120="N",S120="N",T120="N"),"N",OR(R120="",S120="",T120=""),"")</f>
        <v/>
      </c>
      <c r="V120" s="161" t="str">
        <f>IFERROR(IF(VLOOKUP(A120,'BOY to MOY-Reading'!$P$2:$U$400,6,FALSE)="","",VLOOKUP(A120,'BOY to MOY-Reading'!$P$2:$U$400,6,FALSE)),"")</f>
        <v/>
      </c>
      <c r="W120" s="162" t="str">
        <f>IFERROR(IF(VLOOKUP(A120,'BOY to MOY-Reading'!$P$2:$AA$400,12,FALSE)="","",VLOOKUP(A120,'BOY to MOY-Reading'!$P$2:$AA$400,12,FALSE)),"")</f>
        <v/>
      </c>
      <c r="X120" s="161" t="str">
        <f>IFERROR(IF(VLOOKUP(A120,'BOY to EOY-Reading'!$P$2:$AA$400,12,FALSE)="","",VLOOKUP(A120,'BOY to EOY-Reading'!$P$2:$AA$400,12,FALSE)),"")</f>
        <v/>
      </c>
      <c r="Y120" s="163" t="str">
        <f>IFERROR(IF(VLOOKUP(A120,'BOY to MOY-Reading'!$P$2:$AI$400,20,FALSE)="","",VLOOKUP(A120,'BOY to MOY-Reading'!$P$2:$AI$400,20,FALSE)),"")</f>
        <v/>
      </c>
      <c r="Z120" s="161" t="str">
        <f>IFERROR(IF(VLOOKUP(A120, 'MOY to EOY-Reading'!$P$2:$AI$400,20,FALSE)="","",VLOOKUP(A120,'MOY to EOY-Reading'!$P$2:$AI$400,20,FALSE)),"")</f>
        <v/>
      </c>
      <c r="AA120" s="161" t="str">
        <f>IFERROR(IF(VLOOKUP(A120,'BOY to EOY-Reading'!$P$2:$AI$400,20,FALSE)="","",VLOOKUP(A120,'BOY to EOY-Reading'!$P$2:$AI$400,20,FALSE)),"")</f>
        <v/>
      </c>
      <c r="AB120" s="161" t="str">
        <f>IFERROR(IF(VLOOKUP(A120,'BOY to MOY-Reading'!$P$2:$AK$400,22,FALSE)="","",VLOOKUP(A120,'BOY to MOY-Reading'!$P$2:$AK$400,22,FALSE)),"")</f>
        <v/>
      </c>
      <c r="AC120" s="161" t="str">
        <f>IFERROR(IF(VLOOKUP(A120, 'MOY to EOY-Reading'!$P$2:$AK$400,22,FALSE)="","",VLOOKUP(A120,'MOY to EOY-Reading'!$P$2:$AK$400,22,FALSE)),"")</f>
        <v/>
      </c>
      <c r="AD120" s="161" t="str">
        <f>IFERROR(IF(VLOOKUP(A120,'BOY to EOY-Reading'!$P$2:$AK$400,22,FALSE)="","",VLOOKUP(A120,'BOY to EOY-Reading'!$P$2:$AK$400,22,FALSE)),"")</f>
        <v/>
      </c>
      <c r="AE120" s="161" t="str" cm="1">
        <f t="array" ref="AE120">_xlfn.IFS(AND(NOT(ISNUMBER(V120)),NOT(ISNUMBER(W120)),NOT(ISNUMBER(X120))),"",OR(AND(V120&lt;&gt;"",V120&gt;=40),AND(W120&lt;&gt;"",W120&gt;=40),AND(X120&lt;&gt;"",X120&gt;=40)),"Y",OR(V120&lt;40,W120&lt;40,X120&lt;40),"N")</f>
        <v/>
      </c>
      <c r="AF120" s="161" t="str" cm="1">
        <f t="array" ref="AF120">_xlfn.IFS(OR(Y120="Yes",Z120="Yes",AA120="Yes"),"Y",OR(Y120="No",Z120="No",AA120="No"),"N",AND(Y120="",Z120="",AA120=""),"")</f>
        <v/>
      </c>
      <c r="AG120" s="161" t="str" cm="1">
        <f t="array" ref="AG120">_xlfn.IFS(AND(NOT(ISNUMBER(AB120)),NOT(ISNUMBER(AC120)),NOT(ISNUMBER(AD120))),"",OR(AND(AB120&lt;&gt;"",AB120&gt;=40),AND(AC120&lt;&gt;"",AC120&gt;=40),AND(AD120&lt;&gt;"",AD120&gt;=40)),"Y",OR(AB120&lt;40,AC120&lt;40,AD120&lt;40),"N")</f>
        <v/>
      </c>
      <c r="AH120" s="162" t="str" cm="1">
        <f t="array" ref="AH120">_xlfn.IFS(OR(AE120="Y",AF120="Y",AG120="Y"),"Y",OR(AE120="N",AF120="N",AG120="N"),"N",OR(AE120="",AF120="",AG120=""),"")</f>
        <v/>
      </c>
    </row>
    <row r="121" spans="1:34" x14ac:dyDescent="0.25">
      <c r="A121" s="157"/>
      <c r="B121" s="158"/>
      <c r="C121" s="158"/>
      <c r="D121" s="158"/>
      <c r="E121" s="158"/>
      <c r="F121" s="158"/>
      <c r="G121" s="158"/>
      <c r="H121" s="158"/>
      <c r="I121" s="161" t="str">
        <f>IFERROR(IF(VLOOKUP(A121,'BOY to MOY-Math'!$P$2:$U$400,6,FALSE)="","",VLOOKUP(A121,'BOY to MOY-Math'!$P$2:$U$400,6,FALSE)),"")</f>
        <v/>
      </c>
      <c r="J121" s="162" t="str">
        <f>IFERROR(IF(VLOOKUP(A121,'BOY to MOY-Math'!$P$2:$AA$400,12,FALSE)="","",VLOOKUP(A121,'BOY to MOY-Math'!$P$2:$AA$400,12,FALSE)),"")</f>
        <v/>
      </c>
      <c r="K121" s="161" t="str">
        <f>IFERROR(IF(VLOOKUP(A121,'BOY to EOY-Math'!$P$2:$AA$400,12,FALSE)="","",VLOOKUP(A121,'BOY to EOY-Math'!$P$2:$AA$400,12,FALSE)),"")</f>
        <v/>
      </c>
      <c r="L121" s="163" t="str">
        <f>IFERROR(IF(VLOOKUP(A121,'BOY to MOY-Math'!$P$2:$AI$400,20,FALSE)="","",VLOOKUP(A121,'BOY to MOY-Math'!$P$2:$AI$400,20,FALSE)),"")</f>
        <v/>
      </c>
      <c r="M121" s="161" t="str">
        <f>IFERROR(IF(VLOOKUP(A121, 'MOY to EOY-Math'!$P$2:$AI$400,20,FALSE)="","",VLOOKUP(A121,'MOY to EOY-Math'!$P$2:$AI$400,20,FALSE)),"")</f>
        <v/>
      </c>
      <c r="N121" s="161" t="str">
        <f>IFERROR(IF(VLOOKUP(A121,'BOY to EOY-Math'!$P$2:$AI$400,20,FALSE)="","",VLOOKUP(A121,'BOY to EOY-Math'!$P$2:$AI$400,20,FALSE)),"")</f>
        <v/>
      </c>
      <c r="O121" s="161" t="str">
        <f>IFERROR(IF(VLOOKUP(A121,'BOY to MOY-Math'!$P$2:$AK$400,22,FALSE)="","",VLOOKUP(A121,'BOY to MOY-Math'!$P$2:$AK$400,22,FALSE)),"")</f>
        <v/>
      </c>
      <c r="P121" s="161" t="str">
        <f>IFERROR(IF(VLOOKUP(A121, 'MOY to EOY-Math'!$P$2:$AK$400,22,FALSE)="","",VLOOKUP(A121,'MOY to EOY-Math'!$P$2:$AK$400,22,FALSE)),"")</f>
        <v/>
      </c>
      <c r="Q121" s="161" t="str">
        <f>IFERROR(IF(VLOOKUP(A121,'BOY to EOY-Math'!$P$2:$AK$400,22,FALSE)="","",VLOOKUP(A121,'BOY to EOY-Math'!$P$2:$AK$400,22,FALSE)),"")</f>
        <v/>
      </c>
      <c r="R121" s="161" t="str" cm="1">
        <f t="array" ref="R121">_xlfn.IFS(AND(NOT(ISNUMBER(I121)),NOT(ISNUMBER(J121)),NOT(ISNUMBER(K121))),"",OR(AND(I121&lt;&gt;"",I121&gt;=40),AND(J121&lt;&gt;"",J121&gt;=40),AND(K121&lt;&gt;"",K121&gt;=40)),"Y",OR(I121&lt;40,J121&lt;40,K121&lt;40),"N")</f>
        <v/>
      </c>
      <c r="S121" s="161" t="str" cm="1">
        <f t="array" ref="S121">_xlfn.IFS(OR(L121="Yes",M121="Yes",N121="Yes"),"Y",OR(L121="No",M121="No",N121="No"),"N",AND(L121="",M121="",N121=""),"")</f>
        <v/>
      </c>
      <c r="T121" s="161" t="str" cm="1">
        <f t="array" ref="T121">_xlfn.IFS(AND(NOT(ISNUMBER(O121)),NOT(ISNUMBER(P121)),NOT(ISNUMBER(Q121))),"",OR(AND(O121&lt;&gt;"",O121&gt;=40),AND(P121&lt;&gt;"",P121&gt;=40),AND(Q121&lt;&gt;"",Q121&gt;=40)),"Y",OR(O121&lt;40,P121&lt;40,Q121&lt;40),"N")</f>
        <v/>
      </c>
      <c r="U121" s="162" t="str" cm="1">
        <f t="array" ref="U121">_xlfn.IFS(OR(R121="Y",S121="Y",T121="Y"),"Y",OR(R121="N",S121="N",T121="N"),"N",OR(R121="",S121="",T121=""),"")</f>
        <v/>
      </c>
      <c r="V121" s="161" t="str">
        <f>IFERROR(IF(VLOOKUP(A121,'BOY to MOY-Reading'!$P$2:$U$400,6,FALSE)="","",VLOOKUP(A121,'BOY to MOY-Reading'!$P$2:$U$400,6,FALSE)),"")</f>
        <v/>
      </c>
      <c r="W121" s="162" t="str">
        <f>IFERROR(IF(VLOOKUP(A121,'BOY to MOY-Reading'!$P$2:$AA$400,12,FALSE)="","",VLOOKUP(A121,'BOY to MOY-Reading'!$P$2:$AA$400,12,FALSE)),"")</f>
        <v/>
      </c>
      <c r="X121" s="161" t="str">
        <f>IFERROR(IF(VLOOKUP(A121,'BOY to EOY-Reading'!$P$2:$AA$400,12,FALSE)="","",VLOOKUP(A121,'BOY to EOY-Reading'!$P$2:$AA$400,12,FALSE)),"")</f>
        <v/>
      </c>
      <c r="Y121" s="163" t="str">
        <f>IFERROR(IF(VLOOKUP(A121,'BOY to MOY-Reading'!$P$2:$AI$400,20,FALSE)="","",VLOOKUP(A121,'BOY to MOY-Reading'!$P$2:$AI$400,20,FALSE)),"")</f>
        <v/>
      </c>
      <c r="Z121" s="161" t="str">
        <f>IFERROR(IF(VLOOKUP(A121, 'MOY to EOY-Reading'!$P$2:$AI$400,20,FALSE)="","",VLOOKUP(A121,'MOY to EOY-Reading'!$P$2:$AI$400,20,FALSE)),"")</f>
        <v/>
      </c>
      <c r="AA121" s="161" t="str">
        <f>IFERROR(IF(VLOOKUP(A121,'BOY to EOY-Reading'!$P$2:$AI$400,20,FALSE)="","",VLOOKUP(A121,'BOY to EOY-Reading'!$P$2:$AI$400,20,FALSE)),"")</f>
        <v/>
      </c>
      <c r="AB121" s="161" t="str">
        <f>IFERROR(IF(VLOOKUP(A121,'BOY to MOY-Reading'!$P$2:$AK$400,22,FALSE)="","",VLOOKUP(A121,'BOY to MOY-Reading'!$P$2:$AK$400,22,FALSE)),"")</f>
        <v/>
      </c>
      <c r="AC121" s="161" t="str">
        <f>IFERROR(IF(VLOOKUP(A121, 'MOY to EOY-Reading'!$P$2:$AK$400,22,FALSE)="","",VLOOKUP(A121,'MOY to EOY-Reading'!$P$2:$AK$400,22,FALSE)),"")</f>
        <v/>
      </c>
      <c r="AD121" s="161" t="str">
        <f>IFERROR(IF(VLOOKUP(A121,'BOY to EOY-Reading'!$P$2:$AK$400,22,FALSE)="","",VLOOKUP(A121,'BOY to EOY-Reading'!$P$2:$AK$400,22,FALSE)),"")</f>
        <v/>
      </c>
      <c r="AE121" s="161" t="str" cm="1">
        <f t="array" ref="AE121">_xlfn.IFS(AND(NOT(ISNUMBER(V121)),NOT(ISNUMBER(W121)),NOT(ISNUMBER(X121))),"",OR(AND(V121&lt;&gt;"",V121&gt;=40),AND(W121&lt;&gt;"",W121&gt;=40),AND(X121&lt;&gt;"",X121&gt;=40)),"Y",OR(V121&lt;40,W121&lt;40,X121&lt;40),"N")</f>
        <v/>
      </c>
      <c r="AF121" s="161" t="str" cm="1">
        <f t="array" ref="AF121">_xlfn.IFS(OR(Y121="Yes",Z121="Yes",AA121="Yes"),"Y",OR(Y121="No",Z121="No",AA121="No"),"N",AND(Y121="",Z121="",AA121=""),"")</f>
        <v/>
      </c>
      <c r="AG121" s="161" t="str" cm="1">
        <f t="array" ref="AG121">_xlfn.IFS(AND(NOT(ISNUMBER(AB121)),NOT(ISNUMBER(AC121)),NOT(ISNUMBER(AD121))),"",OR(AND(AB121&lt;&gt;"",AB121&gt;=40),AND(AC121&lt;&gt;"",AC121&gt;=40),AND(AD121&lt;&gt;"",AD121&gt;=40)),"Y",OR(AB121&lt;40,AC121&lt;40,AD121&lt;40),"N")</f>
        <v/>
      </c>
      <c r="AH121" s="162" t="str" cm="1">
        <f t="array" ref="AH121">_xlfn.IFS(OR(AE121="Y",AF121="Y",AG121="Y"),"Y",OR(AE121="N",AF121="N",AG121="N"),"N",OR(AE121="",AF121="",AG121=""),"")</f>
        <v/>
      </c>
    </row>
    <row r="122" spans="1:34" x14ac:dyDescent="0.25">
      <c r="A122" s="157"/>
      <c r="B122" s="158"/>
      <c r="C122" s="158"/>
      <c r="D122" s="158"/>
      <c r="E122" s="158"/>
      <c r="F122" s="158"/>
      <c r="G122" s="158"/>
      <c r="H122" s="158"/>
      <c r="I122" s="161" t="str">
        <f>IFERROR(IF(VLOOKUP(A122,'BOY to MOY-Math'!$P$2:$U$400,6,FALSE)="","",VLOOKUP(A122,'BOY to MOY-Math'!$P$2:$U$400,6,FALSE)),"")</f>
        <v/>
      </c>
      <c r="J122" s="162" t="str">
        <f>IFERROR(IF(VLOOKUP(A122,'BOY to MOY-Math'!$P$2:$AA$400,12,FALSE)="","",VLOOKUP(A122,'BOY to MOY-Math'!$P$2:$AA$400,12,FALSE)),"")</f>
        <v/>
      </c>
      <c r="K122" s="161" t="str">
        <f>IFERROR(IF(VLOOKUP(A122,'BOY to EOY-Math'!$P$2:$AA$400,12,FALSE)="","",VLOOKUP(A122,'BOY to EOY-Math'!$P$2:$AA$400,12,FALSE)),"")</f>
        <v/>
      </c>
      <c r="L122" s="163" t="str">
        <f>IFERROR(IF(VLOOKUP(A122,'BOY to MOY-Math'!$P$2:$AI$400,20,FALSE)="","",VLOOKUP(A122,'BOY to MOY-Math'!$P$2:$AI$400,20,FALSE)),"")</f>
        <v/>
      </c>
      <c r="M122" s="161" t="str">
        <f>IFERROR(IF(VLOOKUP(A122, 'MOY to EOY-Math'!$P$2:$AI$400,20,FALSE)="","",VLOOKUP(A122,'MOY to EOY-Math'!$P$2:$AI$400,20,FALSE)),"")</f>
        <v/>
      </c>
      <c r="N122" s="161" t="str">
        <f>IFERROR(IF(VLOOKUP(A122,'BOY to EOY-Math'!$P$2:$AI$400,20,FALSE)="","",VLOOKUP(A122,'BOY to EOY-Math'!$P$2:$AI$400,20,FALSE)),"")</f>
        <v/>
      </c>
      <c r="O122" s="161" t="str">
        <f>IFERROR(IF(VLOOKUP(A122,'BOY to MOY-Math'!$P$2:$AK$400,22,FALSE)="","",VLOOKUP(A122,'BOY to MOY-Math'!$P$2:$AK$400,22,FALSE)),"")</f>
        <v/>
      </c>
      <c r="P122" s="161" t="str">
        <f>IFERROR(IF(VLOOKUP(A122, 'MOY to EOY-Math'!$P$2:$AK$400,22,FALSE)="","",VLOOKUP(A122,'MOY to EOY-Math'!$P$2:$AK$400,22,FALSE)),"")</f>
        <v/>
      </c>
      <c r="Q122" s="161" t="str">
        <f>IFERROR(IF(VLOOKUP(A122,'BOY to EOY-Math'!$P$2:$AK$400,22,FALSE)="","",VLOOKUP(A122,'BOY to EOY-Math'!$P$2:$AK$400,22,FALSE)),"")</f>
        <v/>
      </c>
      <c r="R122" s="161" t="str" cm="1">
        <f t="array" ref="R122">_xlfn.IFS(AND(NOT(ISNUMBER(I122)),NOT(ISNUMBER(J122)),NOT(ISNUMBER(K122))),"",OR(AND(I122&lt;&gt;"",I122&gt;=40),AND(J122&lt;&gt;"",J122&gt;=40),AND(K122&lt;&gt;"",K122&gt;=40)),"Y",OR(I122&lt;40,J122&lt;40,K122&lt;40),"N")</f>
        <v/>
      </c>
      <c r="S122" s="161" t="str" cm="1">
        <f t="array" ref="S122">_xlfn.IFS(OR(L122="Yes",M122="Yes",N122="Yes"),"Y",OR(L122="No",M122="No",N122="No"),"N",AND(L122="",M122="",N122=""),"")</f>
        <v/>
      </c>
      <c r="T122" s="161" t="str" cm="1">
        <f t="array" ref="T122">_xlfn.IFS(AND(NOT(ISNUMBER(O122)),NOT(ISNUMBER(P122)),NOT(ISNUMBER(Q122))),"",OR(AND(O122&lt;&gt;"",O122&gt;=40),AND(P122&lt;&gt;"",P122&gt;=40),AND(Q122&lt;&gt;"",Q122&gt;=40)),"Y",OR(O122&lt;40,P122&lt;40,Q122&lt;40),"N")</f>
        <v/>
      </c>
      <c r="U122" s="162" t="str" cm="1">
        <f t="array" ref="U122">_xlfn.IFS(OR(R122="Y",S122="Y",T122="Y"),"Y",OR(R122="N",S122="N",T122="N"),"N",OR(R122="",S122="",T122=""),"")</f>
        <v/>
      </c>
      <c r="V122" s="161" t="str">
        <f>IFERROR(IF(VLOOKUP(A122,'BOY to MOY-Reading'!$P$2:$U$400,6,FALSE)="","",VLOOKUP(A122,'BOY to MOY-Reading'!$P$2:$U$400,6,FALSE)),"")</f>
        <v/>
      </c>
      <c r="W122" s="162" t="str">
        <f>IFERROR(IF(VLOOKUP(A122,'BOY to MOY-Reading'!$P$2:$AA$400,12,FALSE)="","",VLOOKUP(A122,'BOY to MOY-Reading'!$P$2:$AA$400,12,FALSE)),"")</f>
        <v/>
      </c>
      <c r="X122" s="161" t="str">
        <f>IFERROR(IF(VLOOKUP(A122,'BOY to EOY-Reading'!$P$2:$AA$400,12,FALSE)="","",VLOOKUP(A122,'BOY to EOY-Reading'!$P$2:$AA$400,12,FALSE)),"")</f>
        <v/>
      </c>
      <c r="Y122" s="163" t="str">
        <f>IFERROR(IF(VLOOKUP(A122,'BOY to MOY-Reading'!$P$2:$AI$400,20,FALSE)="","",VLOOKUP(A122,'BOY to MOY-Reading'!$P$2:$AI$400,20,FALSE)),"")</f>
        <v/>
      </c>
      <c r="Z122" s="161" t="str">
        <f>IFERROR(IF(VLOOKUP(A122, 'MOY to EOY-Reading'!$P$2:$AI$400,20,FALSE)="","",VLOOKUP(A122,'MOY to EOY-Reading'!$P$2:$AI$400,20,FALSE)),"")</f>
        <v/>
      </c>
      <c r="AA122" s="161" t="str">
        <f>IFERROR(IF(VLOOKUP(A122,'BOY to EOY-Reading'!$P$2:$AI$400,20,FALSE)="","",VLOOKUP(A122,'BOY to EOY-Reading'!$P$2:$AI$400,20,FALSE)),"")</f>
        <v/>
      </c>
      <c r="AB122" s="161" t="str">
        <f>IFERROR(IF(VLOOKUP(A122,'BOY to MOY-Reading'!$P$2:$AK$400,22,FALSE)="","",VLOOKUP(A122,'BOY to MOY-Reading'!$P$2:$AK$400,22,FALSE)),"")</f>
        <v/>
      </c>
      <c r="AC122" s="161" t="str">
        <f>IFERROR(IF(VLOOKUP(A122, 'MOY to EOY-Reading'!$P$2:$AK$400,22,FALSE)="","",VLOOKUP(A122,'MOY to EOY-Reading'!$P$2:$AK$400,22,FALSE)),"")</f>
        <v/>
      </c>
      <c r="AD122" s="161" t="str">
        <f>IFERROR(IF(VLOOKUP(A122,'BOY to EOY-Reading'!$P$2:$AK$400,22,FALSE)="","",VLOOKUP(A122,'BOY to EOY-Reading'!$P$2:$AK$400,22,FALSE)),"")</f>
        <v/>
      </c>
      <c r="AE122" s="161" t="str" cm="1">
        <f t="array" ref="AE122">_xlfn.IFS(AND(NOT(ISNUMBER(V122)),NOT(ISNUMBER(W122)),NOT(ISNUMBER(X122))),"",OR(AND(V122&lt;&gt;"",V122&gt;=40),AND(W122&lt;&gt;"",W122&gt;=40),AND(X122&lt;&gt;"",X122&gt;=40)),"Y",OR(V122&lt;40,W122&lt;40,X122&lt;40),"N")</f>
        <v/>
      </c>
      <c r="AF122" s="161" t="str" cm="1">
        <f t="array" ref="AF122">_xlfn.IFS(OR(Y122="Yes",Z122="Yes",AA122="Yes"),"Y",OR(Y122="No",Z122="No",AA122="No"),"N",AND(Y122="",Z122="",AA122=""),"")</f>
        <v/>
      </c>
      <c r="AG122" s="161" t="str" cm="1">
        <f t="array" ref="AG122">_xlfn.IFS(AND(NOT(ISNUMBER(AB122)),NOT(ISNUMBER(AC122)),NOT(ISNUMBER(AD122))),"",OR(AND(AB122&lt;&gt;"",AB122&gt;=40),AND(AC122&lt;&gt;"",AC122&gt;=40),AND(AD122&lt;&gt;"",AD122&gt;=40)),"Y",OR(AB122&lt;40,AC122&lt;40,AD122&lt;40),"N")</f>
        <v/>
      </c>
      <c r="AH122" s="162" t="str" cm="1">
        <f t="array" ref="AH122">_xlfn.IFS(OR(AE122="Y",AF122="Y",AG122="Y"),"Y",OR(AE122="N",AF122="N",AG122="N"),"N",OR(AE122="",AF122="",AG122=""),"")</f>
        <v/>
      </c>
    </row>
    <row r="123" spans="1:34" x14ac:dyDescent="0.25">
      <c r="A123" s="157"/>
      <c r="B123" s="158"/>
      <c r="C123" s="158"/>
      <c r="D123" s="158"/>
      <c r="E123" s="158"/>
      <c r="F123" s="158"/>
      <c r="G123" s="158"/>
      <c r="H123" s="158"/>
      <c r="I123" s="161" t="str">
        <f>IFERROR(IF(VLOOKUP(A123,'BOY to MOY-Math'!$P$2:$U$400,6,FALSE)="","",VLOOKUP(A123,'BOY to MOY-Math'!$P$2:$U$400,6,FALSE)),"")</f>
        <v/>
      </c>
      <c r="J123" s="162" t="str">
        <f>IFERROR(IF(VLOOKUP(A123,'BOY to MOY-Math'!$P$2:$AA$400,12,FALSE)="","",VLOOKUP(A123,'BOY to MOY-Math'!$P$2:$AA$400,12,FALSE)),"")</f>
        <v/>
      </c>
      <c r="K123" s="161" t="str">
        <f>IFERROR(IF(VLOOKUP(A123,'BOY to EOY-Math'!$P$2:$AA$400,12,FALSE)="","",VLOOKUP(A123,'BOY to EOY-Math'!$P$2:$AA$400,12,FALSE)),"")</f>
        <v/>
      </c>
      <c r="L123" s="163" t="str">
        <f>IFERROR(IF(VLOOKUP(A123,'BOY to MOY-Math'!$P$2:$AI$400,20,FALSE)="","",VLOOKUP(A123,'BOY to MOY-Math'!$P$2:$AI$400,20,FALSE)),"")</f>
        <v/>
      </c>
      <c r="M123" s="161" t="str">
        <f>IFERROR(IF(VLOOKUP(A123, 'MOY to EOY-Math'!$P$2:$AI$400,20,FALSE)="","",VLOOKUP(A123,'MOY to EOY-Math'!$P$2:$AI$400,20,FALSE)),"")</f>
        <v/>
      </c>
      <c r="N123" s="161" t="str">
        <f>IFERROR(IF(VLOOKUP(A123,'BOY to EOY-Math'!$P$2:$AI$400,20,FALSE)="","",VLOOKUP(A123,'BOY to EOY-Math'!$P$2:$AI$400,20,FALSE)),"")</f>
        <v/>
      </c>
      <c r="O123" s="161" t="str">
        <f>IFERROR(IF(VLOOKUP(A123,'BOY to MOY-Math'!$P$2:$AK$400,22,FALSE)="","",VLOOKUP(A123,'BOY to MOY-Math'!$P$2:$AK$400,22,FALSE)),"")</f>
        <v/>
      </c>
      <c r="P123" s="161" t="str">
        <f>IFERROR(IF(VLOOKUP(A123, 'MOY to EOY-Math'!$P$2:$AK$400,22,FALSE)="","",VLOOKUP(A123,'MOY to EOY-Math'!$P$2:$AK$400,22,FALSE)),"")</f>
        <v/>
      </c>
      <c r="Q123" s="161" t="str">
        <f>IFERROR(IF(VLOOKUP(A123,'BOY to EOY-Math'!$P$2:$AK$400,22,FALSE)="","",VLOOKUP(A123,'BOY to EOY-Math'!$P$2:$AK$400,22,FALSE)),"")</f>
        <v/>
      </c>
      <c r="R123" s="161" t="str" cm="1">
        <f t="array" ref="R123">_xlfn.IFS(AND(NOT(ISNUMBER(I123)),NOT(ISNUMBER(J123)),NOT(ISNUMBER(K123))),"",OR(AND(I123&lt;&gt;"",I123&gt;=40),AND(J123&lt;&gt;"",J123&gt;=40),AND(K123&lt;&gt;"",K123&gt;=40)),"Y",OR(I123&lt;40,J123&lt;40,K123&lt;40),"N")</f>
        <v/>
      </c>
      <c r="S123" s="161" t="str" cm="1">
        <f t="array" ref="S123">_xlfn.IFS(OR(L123="Yes",M123="Yes",N123="Yes"),"Y",OR(L123="No",M123="No",N123="No"),"N",AND(L123="",M123="",N123=""),"")</f>
        <v/>
      </c>
      <c r="T123" s="161" t="str" cm="1">
        <f t="array" ref="T123">_xlfn.IFS(AND(NOT(ISNUMBER(O123)),NOT(ISNUMBER(P123)),NOT(ISNUMBER(Q123))),"",OR(AND(O123&lt;&gt;"",O123&gt;=40),AND(P123&lt;&gt;"",P123&gt;=40),AND(Q123&lt;&gt;"",Q123&gt;=40)),"Y",OR(O123&lt;40,P123&lt;40,Q123&lt;40),"N")</f>
        <v/>
      </c>
      <c r="U123" s="162" t="str" cm="1">
        <f t="array" ref="U123">_xlfn.IFS(OR(R123="Y",S123="Y",T123="Y"),"Y",OR(R123="N",S123="N",T123="N"),"N",OR(R123="",S123="",T123=""),"")</f>
        <v/>
      </c>
      <c r="V123" s="161" t="str">
        <f>IFERROR(IF(VLOOKUP(A123,'BOY to MOY-Reading'!$P$2:$U$400,6,FALSE)="","",VLOOKUP(A123,'BOY to MOY-Reading'!$P$2:$U$400,6,FALSE)),"")</f>
        <v/>
      </c>
      <c r="W123" s="162" t="str">
        <f>IFERROR(IF(VLOOKUP(A123,'BOY to MOY-Reading'!$P$2:$AA$400,12,FALSE)="","",VLOOKUP(A123,'BOY to MOY-Reading'!$P$2:$AA$400,12,FALSE)),"")</f>
        <v/>
      </c>
      <c r="X123" s="161" t="str">
        <f>IFERROR(IF(VLOOKUP(A123,'BOY to EOY-Reading'!$P$2:$AA$400,12,FALSE)="","",VLOOKUP(A123,'BOY to EOY-Reading'!$P$2:$AA$400,12,FALSE)),"")</f>
        <v/>
      </c>
      <c r="Y123" s="163" t="str">
        <f>IFERROR(IF(VLOOKUP(A123,'BOY to MOY-Reading'!$P$2:$AI$400,20,FALSE)="","",VLOOKUP(A123,'BOY to MOY-Reading'!$P$2:$AI$400,20,FALSE)),"")</f>
        <v/>
      </c>
      <c r="Z123" s="161" t="str">
        <f>IFERROR(IF(VLOOKUP(A123, 'MOY to EOY-Reading'!$P$2:$AI$400,20,FALSE)="","",VLOOKUP(A123,'MOY to EOY-Reading'!$P$2:$AI$400,20,FALSE)),"")</f>
        <v/>
      </c>
      <c r="AA123" s="161" t="str">
        <f>IFERROR(IF(VLOOKUP(A123,'BOY to EOY-Reading'!$P$2:$AI$400,20,FALSE)="","",VLOOKUP(A123,'BOY to EOY-Reading'!$P$2:$AI$400,20,FALSE)),"")</f>
        <v/>
      </c>
      <c r="AB123" s="161" t="str">
        <f>IFERROR(IF(VLOOKUP(A123,'BOY to MOY-Reading'!$P$2:$AK$400,22,FALSE)="","",VLOOKUP(A123,'BOY to MOY-Reading'!$P$2:$AK$400,22,FALSE)),"")</f>
        <v/>
      </c>
      <c r="AC123" s="161" t="str">
        <f>IFERROR(IF(VLOOKUP(A123, 'MOY to EOY-Reading'!$P$2:$AK$400,22,FALSE)="","",VLOOKUP(A123,'MOY to EOY-Reading'!$P$2:$AK$400,22,FALSE)),"")</f>
        <v/>
      </c>
      <c r="AD123" s="161" t="str">
        <f>IFERROR(IF(VLOOKUP(A123,'BOY to EOY-Reading'!$P$2:$AK$400,22,FALSE)="","",VLOOKUP(A123,'BOY to EOY-Reading'!$P$2:$AK$400,22,FALSE)),"")</f>
        <v/>
      </c>
      <c r="AE123" s="161" t="str" cm="1">
        <f t="array" ref="AE123">_xlfn.IFS(AND(NOT(ISNUMBER(V123)),NOT(ISNUMBER(W123)),NOT(ISNUMBER(X123))),"",OR(AND(V123&lt;&gt;"",V123&gt;=40),AND(W123&lt;&gt;"",W123&gt;=40),AND(X123&lt;&gt;"",X123&gt;=40)),"Y",OR(V123&lt;40,W123&lt;40,X123&lt;40),"N")</f>
        <v/>
      </c>
      <c r="AF123" s="161" t="str" cm="1">
        <f t="array" ref="AF123">_xlfn.IFS(OR(Y123="Yes",Z123="Yes",AA123="Yes"),"Y",OR(Y123="No",Z123="No",AA123="No"),"N",AND(Y123="",Z123="",AA123=""),"")</f>
        <v/>
      </c>
      <c r="AG123" s="161" t="str" cm="1">
        <f t="array" ref="AG123">_xlfn.IFS(AND(NOT(ISNUMBER(AB123)),NOT(ISNUMBER(AC123)),NOT(ISNUMBER(AD123))),"",OR(AND(AB123&lt;&gt;"",AB123&gt;=40),AND(AC123&lt;&gt;"",AC123&gt;=40),AND(AD123&lt;&gt;"",AD123&gt;=40)),"Y",OR(AB123&lt;40,AC123&lt;40,AD123&lt;40),"N")</f>
        <v/>
      </c>
      <c r="AH123" s="162" t="str" cm="1">
        <f t="array" ref="AH123">_xlfn.IFS(OR(AE123="Y",AF123="Y",AG123="Y"),"Y",OR(AE123="N",AF123="N",AG123="N"),"N",OR(AE123="",AF123="",AG123=""),"")</f>
        <v/>
      </c>
    </row>
    <row r="124" spans="1:34" x14ac:dyDescent="0.25">
      <c r="A124" s="157"/>
      <c r="B124" s="158"/>
      <c r="C124" s="158"/>
      <c r="D124" s="158"/>
      <c r="E124" s="158"/>
      <c r="F124" s="158"/>
      <c r="G124" s="158"/>
      <c r="H124" s="158"/>
      <c r="I124" s="161" t="str">
        <f>IFERROR(IF(VLOOKUP(A124,'BOY to MOY-Math'!$P$2:$U$400,6,FALSE)="","",VLOOKUP(A124,'BOY to MOY-Math'!$P$2:$U$400,6,FALSE)),"")</f>
        <v/>
      </c>
      <c r="J124" s="162" t="str">
        <f>IFERROR(IF(VLOOKUP(A124,'BOY to MOY-Math'!$P$2:$AA$400,12,FALSE)="","",VLOOKUP(A124,'BOY to MOY-Math'!$P$2:$AA$400,12,FALSE)),"")</f>
        <v/>
      </c>
      <c r="K124" s="161" t="str">
        <f>IFERROR(IF(VLOOKUP(A124,'BOY to EOY-Math'!$P$2:$AA$400,12,FALSE)="","",VLOOKUP(A124,'BOY to EOY-Math'!$P$2:$AA$400,12,FALSE)),"")</f>
        <v/>
      </c>
      <c r="L124" s="163" t="str">
        <f>IFERROR(IF(VLOOKUP(A124,'BOY to MOY-Math'!$P$2:$AI$400,20,FALSE)="","",VLOOKUP(A124,'BOY to MOY-Math'!$P$2:$AI$400,20,FALSE)),"")</f>
        <v/>
      </c>
      <c r="M124" s="161" t="str">
        <f>IFERROR(IF(VLOOKUP(A124, 'MOY to EOY-Math'!$P$2:$AI$400,20,FALSE)="","",VLOOKUP(A124,'MOY to EOY-Math'!$P$2:$AI$400,20,FALSE)),"")</f>
        <v/>
      </c>
      <c r="N124" s="161" t="str">
        <f>IFERROR(IF(VLOOKUP(A124,'BOY to EOY-Math'!$P$2:$AI$400,20,FALSE)="","",VLOOKUP(A124,'BOY to EOY-Math'!$P$2:$AI$400,20,FALSE)),"")</f>
        <v/>
      </c>
      <c r="O124" s="161" t="str">
        <f>IFERROR(IF(VLOOKUP(A124,'BOY to MOY-Math'!$P$2:$AK$400,22,FALSE)="","",VLOOKUP(A124,'BOY to MOY-Math'!$P$2:$AK$400,22,FALSE)),"")</f>
        <v/>
      </c>
      <c r="P124" s="161" t="str">
        <f>IFERROR(IF(VLOOKUP(A124, 'MOY to EOY-Math'!$P$2:$AK$400,22,FALSE)="","",VLOOKUP(A124,'MOY to EOY-Math'!$P$2:$AK$400,22,FALSE)),"")</f>
        <v/>
      </c>
      <c r="Q124" s="161" t="str">
        <f>IFERROR(IF(VLOOKUP(A124,'BOY to EOY-Math'!$P$2:$AK$400,22,FALSE)="","",VLOOKUP(A124,'BOY to EOY-Math'!$P$2:$AK$400,22,FALSE)),"")</f>
        <v/>
      </c>
      <c r="R124" s="161" t="str" cm="1">
        <f t="array" ref="R124">_xlfn.IFS(AND(NOT(ISNUMBER(I124)),NOT(ISNUMBER(J124)),NOT(ISNUMBER(K124))),"",OR(AND(I124&lt;&gt;"",I124&gt;=40),AND(J124&lt;&gt;"",J124&gt;=40),AND(K124&lt;&gt;"",K124&gt;=40)),"Y",OR(I124&lt;40,J124&lt;40,K124&lt;40),"N")</f>
        <v/>
      </c>
      <c r="S124" s="161" t="str" cm="1">
        <f t="array" ref="S124">_xlfn.IFS(OR(L124="Yes",M124="Yes",N124="Yes"),"Y",OR(L124="No",M124="No",N124="No"),"N",AND(L124="",M124="",N124=""),"")</f>
        <v/>
      </c>
      <c r="T124" s="161" t="str" cm="1">
        <f t="array" ref="T124">_xlfn.IFS(AND(NOT(ISNUMBER(O124)),NOT(ISNUMBER(P124)),NOT(ISNUMBER(Q124))),"",OR(AND(O124&lt;&gt;"",O124&gt;=40),AND(P124&lt;&gt;"",P124&gt;=40),AND(Q124&lt;&gt;"",Q124&gt;=40)),"Y",OR(O124&lt;40,P124&lt;40,Q124&lt;40),"N")</f>
        <v/>
      </c>
      <c r="U124" s="162" t="str" cm="1">
        <f t="array" ref="U124">_xlfn.IFS(OR(R124="Y",S124="Y",T124="Y"),"Y",OR(R124="N",S124="N",T124="N"),"N",OR(R124="",S124="",T124=""),"")</f>
        <v/>
      </c>
      <c r="V124" s="161" t="str">
        <f>IFERROR(IF(VLOOKUP(A124,'BOY to MOY-Reading'!$P$2:$U$400,6,FALSE)="","",VLOOKUP(A124,'BOY to MOY-Reading'!$P$2:$U$400,6,FALSE)),"")</f>
        <v/>
      </c>
      <c r="W124" s="162" t="str">
        <f>IFERROR(IF(VLOOKUP(A124,'BOY to MOY-Reading'!$P$2:$AA$400,12,FALSE)="","",VLOOKUP(A124,'BOY to MOY-Reading'!$P$2:$AA$400,12,FALSE)),"")</f>
        <v/>
      </c>
      <c r="X124" s="161" t="str">
        <f>IFERROR(IF(VLOOKUP(A124,'BOY to EOY-Reading'!$P$2:$AA$400,12,FALSE)="","",VLOOKUP(A124,'BOY to EOY-Reading'!$P$2:$AA$400,12,FALSE)),"")</f>
        <v/>
      </c>
      <c r="Y124" s="163" t="str">
        <f>IFERROR(IF(VLOOKUP(A124,'BOY to MOY-Reading'!$P$2:$AI$400,20,FALSE)="","",VLOOKUP(A124,'BOY to MOY-Reading'!$P$2:$AI$400,20,FALSE)),"")</f>
        <v/>
      </c>
      <c r="Z124" s="161" t="str">
        <f>IFERROR(IF(VLOOKUP(A124, 'MOY to EOY-Reading'!$P$2:$AI$400,20,FALSE)="","",VLOOKUP(A124,'MOY to EOY-Reading'!$P$2:$AI$400,20,FALSE)),"")</f>
        <v/>
      </c>
      <c r="AA124" s="161" t="str">
        <f>IFERROR(IF(VLOOKUP(A124,'BOY to EOY-Reading'!$P$2:$AI$400,20,FALSE)="","",VLOOKUP(A124,'BOY to EOY-Reading'!$P$2:$AI$400,20,FALSE)),"")</f>
        <v/>
      </c>
      <c r="AB124" s="161" t="str">
        <f>IFERROR(IF(VLOOKUP(A124,'BOY to MOY-Reading'!$P$2:$AK$400,22,FALSE)="","",VLOOKUP(A124,'BOY to MOY-Reading'!$P$2:$AK$400,22,FALSE)),"")</f>
        <v/>
      </c>
      <c r="AC124" s="161" t="str">
        <f>IFERROR(IF(VLOOKUP(A124, 'MOY to EOY-Reading'!$P$2:$AK$400,22,FALSE)="","",VLOOKUP(A124,'MOY to EOY-Reading'!$P$2:$AK$400,22,FALSE)),"")</f>
        <v/>
      </c>
      <c r="AD124" s="161" t="str">
        <f>IFERROR(IF(VLOOKUP(A124,'BOY to EOY-Reading'!$P$2:$AK$400,22,FALSE)="","",VLOOKUP(A124,'BOY to EOY-Reading'!$P$2:$AK$400,22,FALSE)),"")</f>
        <v/>
      </c>
      <c r="AE124" s="161" t="str" cm="1">
        <f t="array" ref="AE124">_xlfn.IFS(AND(NOT(ISNUMBER(V124)),NOT(ISNUMBER(W124)),NOT(ISNUMBER(X124))),"",OR(AND(V124&lt;&gt;"",V124&gt;=40),AND(W124&lt;&gt;"",W124&gt;=40),AND(X124&lt;&gt;"",X124&gt;=40)),"Y",OR(V124&lt;40,W124&lt;40,X124&lt;40),"N")</f>
        <v/>
      </c>
      <c r="AF124" s="161" t="str" cm="1">
        <f t="array" ref="AF124">_xlfn.IFS(OR(Y124="Yes",Z124="Yes",AA124="Yes"),"Y",OR(Y124="No",Z124="No",AA124="No"),"N",AND(Y124="",Z124="",AA124=""),"")</f>
        <v/>
      </c>
      <c r="AG124" s="161" t="str" cm="1">
        <f t="array" ref="AG124">_xlfn.IFS(AND(NOT(ISNUMBER(AB124)),NOT(ISNUMBER(AC124)),NOT(ISNUMBER(AD124))),"",OR(AND(AB124&lt;&gt;"",AB124&gt;=40),AND(AC124&lt;&gt;"",AC124&gt;=40),AND(AD124&lt;&gt;"",AD124&gt;=40)),"Y",OR(AB124&lt;40,AC124&lt;40,AD124&lt;40),"N")</f>
        <v/>
      </c>
      <c r="AH124" s="162" t="str" cm="1">
        <f t="array" ref="AH124">_xlfn.IFS(OR(AE124="Y",AF124="Y",AG124="Y"),"Y",OR(AE124="N",AF124="N",AG124="N"),"N",OR(AE124="",AF124="",AG124=""),"")</f>
        <v/>
      </c>
    </row>
    <row r="125" spans="1:34" x14ac:dyDescent="0.25">
      <c r="A125" s="157"/>
      <c r="B125" s="158"/>
      <c r="C125" s="158"/>
      <c r="D125" s="158"/>
      <c r="E125" s="158"/>
      <c r="F125" s="158"/>
      <c r="G125" s="158"/>
      <c r="H125" s="158"/>
      <c r="I125" s="161" t="str">
        <f>IFERROR(IF(VLOOKUP(A125,'BOY to MOY-Math'!$P$2:$U$400,6,FALSE)="","",VLOOKUP(A125,'BOY to MOY-Math'!$P$2:$U$400,6,FALSE)),"")</f>
        <v/>
      </c>
      <c r="J125" s="162" t="str">
        <f>IFERROR(IF(VLOOKUP(A125,'BOY to MOY-Math'!$P$2:$AA$400,12,FALSE)="","",VLOOKUP(A125,'BOY to MOY-Math'!$P$2:$AA$400,12,FALSE)),"")</f>
        <v/>
      </c>
      <c r="K125" s="161" t="str">
        <f>IFERROR(IF(VLOOKUP(A125,'BOY to EOY-Math'!$P$2:$AA$400,12,FALSE)="","",VLOOKUP(A125,'BOY to EOY-Math'!$P$2:$AA$400,12,FALSE)),"")</f>
        <v/>
      </c>
      <c r="L125" s="163" t="str">
        <f>IFERROR(IF(VLOOKUP(A125,'BOY to MOY-Math'!$P$2:$AI$400,20,FALSE)="","",VLOOKUP(A125,'BOY to MOY-Math'!$P$2:$AI$400,20,FALSE)),"")</f>
        <v/>
      </c>
      <c r="M125" s="161" t="str">
        <f>IFERROR(IF(VLOOKUP(A125, 'MOY to EOY-Math'!$P$2:$AI$400,20,FALSE)="","",VLOOKUP(A125,'MOY to EOY-Math'!$P$2:$AI$400,20,FALSE)),"")</f>
        <v/>
      </c>
      <c r="N125" s="161" t="str">
        <f>IFERROR(IF(VLOOKUP(A125,'BOY to EOY-Math'!$P$2:$AI$400,20,FALSE)="","",VLOOKUP(A125,'BOY to EOY-Math'!$P$2:$AI$400,20,FALSE)),"")</f>
        <v/>
      </c>
      <c r="O125" s="161" t="str">
        <f>IFERROR(IF(VLOOKUP(A125,'BOY to MOY-Math'!$P$2:$AK$400,22,FALSE)="","",VLOOKUP(A125,'BOY to MOY-Math'!$P$2:$AK$400,22,FALSE)),"")</f>
        <v/>
      </c>
      <c r="P125" s="161" t="str">
        <f>IFERROR(IF(VLOOKUP(A125, 'MOY to EOY-Math'!$P$2:$AK$400,22,FALSE)="","",VLOOKUP(A125,'MOY to EOY-Math'!$P$2:$AK$400,22,FALSE)),"")</f>
        <v/>
      </c>
      <c r="Q125" s="161" t="str">
        <f>IFERROR(IF(VLOOKUP(A125,'BOY to EOY-Math'!$P$2:$AK$400,22,FALSE)="","",VLOOKUP(A125,'BOY to EOY-Math'!$P$2:$AK$400,22,FALSE)),"")</f>
        <v/>
      </c>
      <c r="R125" s="161" t="str" cm="1">
        <f t="array" ref="R125">_xlfn.IFS(AND(NOT(ISNUMBER(I125)),NOT(ISNUMBER(J125)),NOT(ISNUMBER(K125))),"",OR(AND(I125&lt;&gt;"",I125&gt;=40),AND(J125&lt;&gt;"",J125&gt;=40),AND(K125&lt;&gt;"",K125&gt;=40)),"Y",OR(I125&lt;40,J125&lt;40,K125&lt;40),"N")</f>
        <v/>
      </c>
      <c r="S125" s="161" t="str" cm="1">
        <f t="array" ref="S125">_xlfn.IFS(OR(L125="Yes",M125="Yes",N125="Yes"),"Y",OR(L125="No",M125="No",N125="No"),"N",AND(L125="",M125="",N125=""),"")</f>
        <v/>
      </c>
      <c r="T125" s="161" t="str" cm="1">
        <f t="array" ref="T125">_xlfn.IFS(AND(NOT(ISNUMBER(O125)),NOT(ISNUMBER(P125)),NOT(ISNUMBER(Q125))),"",OR(AND(O125&lt;&gt;"",O125&gt;=40),AND(P125&lt;&gt;"",P125&gt;=40),AND(Q125&lt;&gt;"",Q125&gt;=40)),"Y",OR(O125&lt;40,P125&lt;40,Q125&lt;40),"N")</f>
        <v/>
      </c>
      <c r="U125" s="162" t="str" cm="1">
        <f t="array" ref="U125">_xlfn.IFS(OR(R125="Y",S125="Y",T125="Y"),"Y",OR(R125="N",S125="N",T125="N"),"N",OR(R125="",S125="",T125=""),"")</f>
        <v/>
      </c>
      <c r="V125" s="161" t="str">
        <f>IFERROR(IF(VLOOKUP(A125,'BOY to MOY-Reading'!$P$2:$U$400,6,FALSE)="","",VLOOKUP(A125,'BOY to MOY-Reading'!$P$2:$U$400,6,FALSE)),"")</f>
        <v/>
      </c>
      <c r="W125" s="162" t="str">
        <f>IFERROR(IF(VLOOKUP(A125,'BOY to MOY-Reading'!$P$2:$AA$400,12,FALSE)="","",VLOOKUP(A125,'BOY to MOY-Reading'!$P$2:$AA$400,12,FALSE)),"")</f>
        <v/>
      </c>
      <c r="X125" s="161" t="str">
        <f>IFERROR(IF(VLOOKUP(A125,'BOY to EOY-Reading'!$P$2:$AA$400,12,FALSE)="","",VLOOKUP(A125,'BOY to EOY-Reading'!$P$2:$AA$400,12,FALSE)),"")</f>
        <v/>
      </c>
      <c r="Y125" s="163" t="str">
        <f>IFERROR(IF(VLOOKUP(A125,'BOY to MOY-Reading'!$P$2:$AI$400,20,FALSE)="","",VLOOKUP(A125,'BOY to MOY-Reading'!$P$2:$AI$400,20,FALSE)),"")</f>
        <v/>
      </c>
      <c r="Z125" s="161" t="str">
        <f>IFERROR(IF(VLOOKUP(A125, 'MOY to EOY-Reading'!$P$2:$AI$400,20,FALSE)="","",VLOOKUP(A125,'MOY to EOY-Reading'!$P$2:$AI$400,20,FALSE)),"")</f>
        <v/>
      </c>
      <c r="AA125" s="161" t="str">
        <f>IFERROR(IF(VLOOKUP(A125,'BOY to EOY-Reading'!$P$2:$AI$400,20,FALSE)="","",VLOOKUP(A125,'BOY to EOY-Reading'!$P$2:$AI$400,20,FALSE)),"")</f>
        <v/>
      </c>
      <c r="AB125" s="161" t="str">
        <f>IFERROR(IF(VLOOKUP(A125,'BOY to MOY-Reading'!$P$2:$AK$400,22,FALSE)="","",VLOOKUP(A125,'BOY to MOY-Reading'!$P$2:$AK$400,22,FALSE)),"")</f>
        <v/>
      </c>
      <c r="AC125" s="161" t="str">
        <f>IFERROR(IF(VLOOKUP(A125, 'MOY to EOY-Reading'!$P$2:$AK$400,22,FALSE)="","",VLOOKUP(A125,'MOY to EOY-Reading'!$P$2:$AK$400,22,FALSE)),"")</f>
        <v/>
      </c>
      <c r="AD125" s="161" t="str">
        <f>IFERROR(IF(VLOOKUP(A125,'BOY to EOY-Reading'!$P$2:$AK$400,22,FALSE)="","",VLOOKUP(A125,'BOY to EOY-Reading'!$P$2:$AK$400,22,FALSE)),"")</f>
        <v/>
      </c>
      <c r="AE125" s="161" t="str" cm="1">
        <f t="array" ref="AE125">_xlfn.IFS(AND(NOT(ISNUMBER(V125)),NOT(ISNUMBER(W125)),NOT(ISNUMBER(X125))),"",OR(AND(V125&lt;&gt;"",V125&gt;=40),AND(W125&lt;&gt;"",W125&gt;=40),AND(X125&lt;&gt;"",X125&gt;=40)),"Y",OR(V125&lt;40,W125&lt;40,X125&lt;40),"N")</f>
        <v/>
      </c>
      <c r="AF125" s="161" t="str" cm="1">
        <f t="array" ref="AF125">_xlfn.IFS(OR(Y125="Yes",Z125="Yes",AA125="Yes"),"Y",OR(Y125="No",Z125="No",AA125="No"),"N",AND(Y125="",Z125="",AA125=""),"")</f>
        <v/>
      </c>
      <c r="AG125" s="161" t="str" cm="1">
        <f t="array" ref="AG125">_xlfn.IFS(AND(NOT(ISNUMBER(AB125)),NOT(ISNUMBER(AC125)),NOT(ISNUMBER(AD125))),"",OR(AND(AB125&lt;&gt;"",AB125&gt;=40),AND(AC125&lt;&gt;"",AC125&gt;=40),AND(AD125&lt;&gt;"",AD125&gt;=40)),"Y",OR(AB125&lt;40,AC125&lt;40,AD125&lt;40),"N")</f>
        <v/>
      </c>
      <c r="AH125" s="162" t="str" cm="1">
        <f t="array" ref="AH125">_xlfn.IFS(OR(AE125="Y",AF125="Y",AG125="Y"),"Y",OR(AE125="N",AF125="N",AG125="N"),"N",OR(AE125="",AF125="",AG125=""),"")</f>
        <v/>
      </c>
    </row>
    <row r="126" spans="1:34" x14ac:dyDescent="0.25">
      <c r="A126" s="157"/>
      <c r="B126" s="158"/>
      <c r="C126" s="158"/>
      <c r="D126" s="158"/>
      <c r="E126" s="158"/>
      <c r="F126" s="158"/>
      <c r="G126" s="158"/>
      <c r="H126" s="158"/>
      <c r="I126" s="161" t="str">
        <f>IFERROR(IF(VLOOKUP(A126,'BOY to MOY-Math'!$P$2:$U$400,6,FALSE)="","",VLOOKUP(A126,'BOY to MOY-Math'!$P$2:$U$400,6,FALSE)),"")</f>
        <v/>
      </c>
      <c r="J126" s="162" t="str">
        <f>IFERROR(IF(VLOOKUP(A126,'BOY to MOY-Math'!$P$2:$AA$400,12,FALSE)="","",VLOOKUP(A126,'BOY to MOY-Math'!$P$2:$AA$400,12,FALSE)),"")</f>
        <v/>
      </c>
      <c r="K126" s="161" t="str">
        <f>IFERROR(IF(VLOOKUP(A126,'BOY to EOY-Math'!$P$2:$AA$400,12,FALSE)="","",VLOOKUP(A126,'BOY to EOY-Math'!$P$2:$AA$400,12,FALSE)),"")</f>
        <v/>
      </c>
      <c r="L126" s="163" t="str">
        <f>IFERROR(IF(VLOOKUP(A126,'BOY to MOY-Math'!$P$2:$AI$400,20,FALSE)="","",VLOOKUP(A126,'BOY to MOY-Math'!$P$2:$AI$400,20,FALSE)),"")</f>
        <v/>
      </c>
      <c r="M126" s="161" t="str">
        <f>IFERROR(IF(VLOOKUP(A126, 'MOY to EOY-Math'!$P$2:$AI$400,20,FALSE)="","",VLOOKUP(A126,'MOY to EOY-Math'!$P$2:$AI$400,20,FALSE)),"")</f>
        <v/>
      </c>
      <c r="N126" s="161" t="str">
        <f>IFERROR(IF(VLOOKUP(A126,'BOY to EOY-Math'!$P$2:$AI$400,20,FALSE)="","",VLOOKUP(A126,'BOY to EOY-Math'!$P$2:$AI$400,20,FALSE)),"")</f>
        <v/>
      </c>
      <c r="O126" s="161" t="str">
        <f>IFERROR(IF(VLOOKUP(A126,'BOY to MOY-Math'!$P$2:$AK$400,22,FALSE)="","",VLOOKUP(A126,'BOY to MOY-Math'!$P$2:$AK$400,22,FALSE)),"")</f>
        <v/>
      </c>
      <c r="P126" s="161" t="str">
        <f>IFERROR(IF(VLOOKUP(A126, 'MOY to EOY-Math'!$P$2:$AK$400,22,FALSE)="","",VLOOKUP(A126,'MOY to EOY-Math'!$P$2:$AK$400,22,FALSE)),"")</f>
        <v/>
      </c>
      <c r="Q126" s="161" t="str">
        <f>IFERROR(IF(VLOOKUP(A126,'BOY to EOY-Math'!$P$2:$AK$400,22,FALSE)="","",VLOOKUP(A126,'BOY to EOY-Math'!$P$2:$AK$400,22,FALSE)),"")</f>
        <v/>
      </c>
      <c r="R126" s="161" t="str" cm="1">
        <f t="array" ref="R126">_xlfn.IFS(AND(NOT(ISNUMBER(I126)),NOT(ISNUMBER(J126)),NOT(ISNUMBER(K126))),"",OR(AND(I126&lt;&gt;"",I126&gt;=40),AND(J126&lt;&gt;"",J126&gt;=40),AND(K126&lt;&gt;"",K126&gt;=40)),"Y",OR(I126&lt;40,J126&lt;40,K126&lt;40),"N")</f>
        <v/>
      </c>
      <c r="S126" s="161" t="str" cm="1">
        <f t="array" ref="S126">_xlfn.IFS(OR(L126="Yes",M126="Yes",N126="Yes"),"Y",OR(L126="No",M126="No",N126="No"),"N",AND(L126="",M126="",N126=""),"")</f>
        <v/>
      </c>
      <c r="T126" s="161" t="str" cm="1">
        <f t="array" ref="T126">_xlfn.IFS(AND(NOT(ISNUMBER(O126)),NOT(ISNUMBER(P126)),NOT(ISNUMBER(Q126))),"",OR(AND(O126&lt;&gt;"",O126&gt;=40),AND(P126&lt;&gt;"",P126&gt;=40),AND(Q126&lt;&gt;"",Q126&gt;=40)),"Y",OR(O126&lt;40,P126&lt;40,Q126&lt;40),"N")</f>
        <v/>
      </c>
      <c r="U126" s="162" t="str" cm="1">
        <f t="array" ref="U126">_xlfn.IFS(OR(R126="Y",S126="Y",T126="Y"),"Y",OR(R126="N",S126="N",T126="N"),"N",OR(R126="",S126="",T126=""),"")</f>
        <v/>
      </c>
      <c r="V126" s="161" t="str">
        <f>IFERROR(IF(VLOOKUP(A126,'BOY to MOY-Reading'!$P$2:$U$400,6,FALSE)="","",VLOOKUP(A126,'BOY to MOY-Reading'!$P$2:$U$400,6,FALSE)),"")</f>
        <v/>
      </c>
      <c r="W126" s="162" t="str">
        <f>IFERROR(IF(VLOOKUP(A126,'BOY to MOY-Reading'!$P$2:$AA$400,12,FALSE)="","",VLOOKUP(A126,'BOY to MOY-Reading'!$P$2:$AA$400,12,FALSE)),"")</f>
        <v/>
      </c>
      <c r="X126" s="161" t="str">
        <f>IFERROR(IF(VLOOKUP(A126,'BOY to EOY-Reading'!$P$2:$AA$400,12,FALSE)="","",VLOOKUP(A126,'BOY to EOY-Reading'!$P$2:$AA$400,12,FALSE)),"")</f>
        <v/>
      </c>
      <c r="Y126" s="163" t="str">
        <f>IFERROR(IF(VLOOKUP(A126,'BOY to MOY-Reading'!$P$2:$AI$400,20,FALSE)="","",VLOOKUP(A126,'BOY to MOY-Reading'!$P$2:$AI$400,20,FALSE)),"")</f>
        <v/>
      </c>
      <c r="Z126" s="161" t="str">
        <f>IFERROR(IF(VLOOKUP(A126, 'MOY to EOY-Reading'!$P$2:$AI$400,20,FALSE)="","",VLOOKUP(A126,'MOY to EOY-Reading'!$P$2:$AI$400,20,FALSE)),"")</f>
        <v/>
      </c>
      <c r="AA126" s="161" t="str">
        <f>IFERROR(IF(VLOOKUP(A126,'BOY to EOY-Reading'!$P$2:$AI$400,20,FALSE)="","",VLOOKUP(A126,'BOY to EOY-Reading'!$P$2:$AI$400,20,FALSE)),"")</f>
        <v/>
      </c>
      <c r="AB126" s="161" t="str">
        <f>IFERROR(IF(VLOOKUP(A126,'BOY to MOY-Reading'!$P$2:$AK$400,22,FALSE)="","",VLOOKUP(A126,'BOY to MOY-Reading'!$P$2:$AK$400,22,FALSE)),"")</f>
        <v/>
      </c>
      <c r="AC126" s="161" t="str">
        <f>IFERROR(IF(VLOOKUP(A126, 'MOY to EOY-Reading'!$P$2:$AK$400,22,FALSE)="","",VLOOKUP(A126,'MOY to EOY-Reading'!$P$2:$AK$400,22,FALSE)),"")</f>
        <v/>
      </c>
      <c r="AD126" s="161" t="str">
        <f>IFERROR(IF(VLOOKUP(A126,'BOY to EOY-Reading'!$P$2:$AK$400,22,FALSE)="","",VLOOKUP(A126,'BOY to EOY-Reading'!$P$2:$AK$400,22,FALSE)),"")</f>
        <v/>
      </c>
      <c r="AE126" s="161" t="str" cm="1">
        <f t="array" ref="AE126">_xlfn.IFS(AND(NOT(ISNUMBER(V126)),NOT(ISNUMBER(W126)),NOT(ISNUMBER(X126))),"",OR(AND(V126&lt;&gt;"",V126&gt;=40),AND(W126&lt;&gt;"",W126&gt;=40),AND(X126&lt;&gt;"",X126&gt;=40)),"Y",OR(V126&lt;40,W126&lt;40,X126&lt;40),"N")</f>
        <v/>
      </c>
      <c r="AF126" s="161" t="str" cm="1">
        <f t="array" ref="AF126">_xlfn.IFS(OR(Y126="Yes",Z126="Yes",AA126="Yes"),"Y",OR(Y126="No",Z126="No",AA126="No"),"N",AND(Y126="",Z126="",AA126=""),"")</f>
        <v/>
      </c>
      <c r="AG126" s="161" t="str" cm="1">
        <f t="array" ref="AG126">_xlfn.IFS(AND(NOT(ISNUMBER(AB126)),NOT(ISNUMBER(AC126)),NOT(ISNUMBER(AD126))),"",OR(AND(AB126&lt;&gt;"",AB126&gt;=40),AND(AC126&lt;&gt;"",AC126&gt;=40),AND(AD126&lt;&gt;"",AD126&gt;=40)),"Y",OR(AB126&lt;40,AC126&lt;40,AD126&lt;40),"N")</f>
        <v/>
      </c>
      <c r="AH126" s="162" t="str" cm="1">
        <f t="array" ref="AH126">_xlfn.IFS(OR(AE126="Y",AF126="Y",AG126="Y"),"Y",OR(AE126="N",AF126="N",AG126="N"),"N",OR(AE126="",AF126="",AG126=""),"")</f>
        <v/>
      </c>
    </row>
    <row r="127" spans="1:34" x14ac:dyDescent="0.25">
      <c r="A127" s="157"/>
      <c r="B127" s="158"/>
      <c r="C127" s="158"/>
      <c r="D127" s="158"/>
      <c r="E127" s="158"/>
      <c r="F127" s="158"/>
      <c r="G127" s="158"/>
      <c r="H127" s="158"/>
      <c r="I127" s="161" t="str">
        <f>IFERROR(IF(VLOOKUP(A127,'BOY to MOY-Math'!$P$2:$U$400,6,FALSE)="","",VLOOKUP(A127,'BOY to MOY-Math'!$P$2:$U$400,6,FALSE)),"")</f>
        <v/>
      </c>
      <c r="J127" s="162" t="str">
        <f>IFERROR(IF(VLOOKUP(A127,'BOY to MOY-Math'!$P$2:$AA$400,12,FALSE)="","",VLOOKUP(A127,'BOY to MOY-Math'!$P$2:$AA$400,12,FALSE)),"")</f>
        <v/>
      </c>
      <c r="K127" s="161" t="str">
        <f>IFERROR(IF(VLOOKUP(A127,'BOY to EOY-Math'!$P$2:$AA$400,12,FALSE)="","",VLOOKUP(A127,'BOY to EOY-Math'!$P$2:$AA$400,12,FALSE)),"")</f>
        <v/>
      </c>
      <c r="L127" s="163" t="str">
        <f>IFERROR(IF(VLOOKUP(A127,'BOY to MOY-Math'!$P$2:$AI$400,20,FALSE)="","",VLOOKUP(A127,'BOY to MOY-Math'!$P$2:$AI$400,20,FALSE)),"")</f>
        <v/>
      </c>
      <c r="M127" s="161" t="str">
        <f>IFERROR(IF(VLOOKUP(A127, 'MOY to EOY-Math'!$P$2:$AI$400,20,FALSE)="","",VLOOKUP(A127,'MOY to EOY-Math'!$P$2:$AI$400,20,FALSE)),"")</f>
        <v/>
      </c>
      <c r="N127" s="161" t="str">
        <f>IFERROR(IF(VLOOKUP(A127,'BOY to EOY-Math'!$P$2:$AI$400,20,FALSE)="","",VLOOKUP(A127,'BOY to EOY-Math'!$P$2:$AI$400,20,FALSE)),"")</f>
        <v/>
      </c>
      <c r="O127" s="161" t="str">
        <f>IFERROR(IF(VLOOKUP(A127,'BOY to MOY-Math'!$P$2:$AK$400,22,FALSE)="","",VLOOKUP(A127,'BOY to MOY-Math'!$P$2:$AK$400,22,FALSE)),"")</f>
        <v/>
      </c>
      <c r="P127" s="161" t="str">
        <f>IFERROR(IF(VLOOKUP(A127, 'MOY to EOY-Math'!$P$2:$AK$400,22,FALSE)="","",VLOOKUP(A127,'MOY to EOY-Math'!$P$2:$AK$400,22,FALSE)),"")</f>
        <v/>
      </c>
      <c r="Q127" s="161" t="str">
        <f>IFERROR(IF(VLOOKUP(A127,'BOY to EOY-Math'!$P$2:$AK$400,22,FALSE)="","",VLOOKUP(A127,'BOY to EOY-Math'!$P$2:$AK$400,22,FALSE)),"")</f>
        <v/>
      </c>
      <c r="R127" s="161" t="str" cm="1">
        <f t="array" ref="R127">_xlfn.IFS(AND(NOT(ISNUMBER(I127)),NOT(ISNUMBER(J127)),NOT(ISNUMBER(K127))),"",OR(AND(I127&lt;&gt;"",I127&gt;=40),AND(J127&lt;&gt;"",J127&gt;=40),AND(K127&lt;&gt;"",K127&gt;=40)),"Y",OR(I127&lt;40,J127&lt;40,K127&lt;40),"N")</f>
        <v/>
      </c>
      <c r="S127" s="161" t="str" cm="1">
        <f t="array" ref="S127">_xlfn.IFS(OR(L127="Yes",M127="Yes",N127="Yes"),"Y",OR(L127="No",M127="No",N127="No"),"N",AND(L127="",M127="",N127=""),"")</f>
        <v/>
      </c>
      <c r="T127" s="161" t="str" cm="1">
        <f t="array" ref="T127">_xlfn.IFS(AND(NOT(ISNUMBER(O127)),NOT(ISNUMBER(P127)),NOT(ISNUMBER(Q127))),"",OR(AND(O127&lt;&gt;"",O127&gt;=40),AND(P127&lt;&gt;"",P127&gt;=40),AND(Q127&lt;&gt;"",Q127&gt;=40)),"Y",OR(O127&lt;40,P127&lt;40,Q127&lt;40),"N")</f>
        <v/>
      </c>
      <c r="U127" s="162" t="str" cm="1">
        <f t="array" ref="U127">_xlfn.IFS(OR(R127="Y",S127="Y",T127="Y"),"Y",OR(R127="N",S127="N",T127="N"),"N",OR(R127="",S127="",T127=""),"")</f>
        <v/>
      </c>
      <c r="V127" s="161" t="str">
        <f>IFERROR(IF(VLOOKUP(A127,'BOY to MOY-Reading'!$P$2:$U$400,6,FALSE)="","",VLOOKUP(A127,'BOY to MOY-Reading'!$P$2:$U$400,6,FALSE)),"")</f>
        <v/>
      </c>
      <c r="W127" s="162" t="str">
        <f>IFERROR(IF(VLOOKUP(A127,'BOY to MOY-Reading'!$P$2:$AA$400,12,FALSE)="","",VLOOKUP(A127,'BOY to MOY-Reading'!$P$2:$AA$400,12,FALSE)),"")</f>
        <v/>
      </c>
      <c r="X127" s="161" t="str">
        <f>IFERROR(IF(VLOOKUP(A127,'BOY to EOY-Reading'!$P$2:$AA$400,12,FALSE)="","",VLOOKUP(A127,'BOY to EOY-Reading'!$P$2:$AA$400,12,FALSE)),"")</f>
        <v/>
      </c>
      <c r="Y127" s="163" t="str">
        <f>IFERROR(IF(VLOOKUP(A127,'BOY to MOY-Reading'!$P$2:$AI$400,20,FALSE)="","",VLOOKUP(A127,'BOY to MOY-Reading'!$P$2:$AI$400,20,FALSE)),"")</f>
        <v/>
      </c>
      <c r="Z127" s="161" t="str">
        <f>IFERROR(IF(VLOOKUP(A127, 'MOY to EOY-Reading'!$P$2:$AI$400,20,FALSE)="","",VLOOKUP(A127,'MOY to EOY-Reading'!$P$2:$AI$400,20,FALSE)),"")</f>
        <v/>
      </c>
      <c r="AA127" s="161" t="str">
        <f>IFERROR(IF(VLOOKUP(A127,'BOY to EOY-Reading'!$P$2:$AI$400,20,FALSE)="","",VLOOKUP(A127,'BOY to EOY-Reading'!$P$2:$AI$400,20,FALSE)),"")</f>
        <v/>
      </c>
      <c r="AB127" s="161" t="str">
        <f>IFERROR(IF(VLOOKUP(A127,'BOY to MOY-Reading'!$P$2:$AK$400,22,FALSE)="","",VLOOKUP(A127,'BOY to MOY-Reading'!$P$2:$AK$400,22,FALSE)),"")</f>
        <v/>
      </c>
      <c r="AC127" s="161" t="str">
        <f>IFERROR(IF(VLOOKUP(A127, 'MOY to EOY-Reading'!$P$2:$AK$400,22,FALSE)="","",VLOOKUP(A127,'MOY to EOY-Reading'!$P$2:$AK$400,22,FALSE)),"")</f>
        <v/>
      </c>
      <c r="AD127" s="161" t="str">
        <f>IFERROR(IF(VLOOKUP(A127,'BOY to EOY-Reading'!$P$2:$AK$400,22,FALSE)="","",VLOOKUP(A127,'BOY to EOY-Reading'!$P$2:$AK$400,22,FALSE)),"")</f>
        <v/>
      </c>
      <c r="AE127" s="161" t="str" cm="1">
        <f t="array" ref="AE127">_xlfn.IFS(AND(NOT(ISNUMBER(V127)),NOT(ISNUMBER(W127)),NOT(ISNUMBER(X127))),"",OR(AND(V127&lt;&gt;"",V127&gt;=40),AND(W127&lt;&gt;"",W127&gt;=40),AND(X127&lt;&gt;"",X127&gt;=40)),"Y",OR(V127&lt;40,W127&lt;40,X127&lt;40),"N")</f>
        <v/>
      </c>
      <c r="AF127" s="161" t="str" cm="1">
        <f t="array" ref="AF127">_xlfn.IFS(OR(Y127="Yes",Z127="Yes",AA127="Yes"),"Y",OR(Y127="No",Z127="No",AA127="No"),"N",AND(Y127="",Z127="",AA127=""),"")</f>
        <v/>
      </c>
      <c r="AG127" s="161" t="str" cm="1">
        <f t="array" ref="AG127">_xlfn.IFS(AND(NOT(ISNUMBER(AB127)),NOT(ISNUMBER(AC127)),NOT(ISNUMBER(AD127))),"",OR(AND(AB127&lt;&gt;"",AB127&gt;=40),AND(AC127&lt;&gt;"",AC127&gt;=40),AND(AD127&lt;&gt;"",AD127&gt;=40)),"Y",OR(AB127&lt;40,AC127&lt;40,AD127&lt;40),"N")</f>
        <v/>
      </c>
      <c r="AH127" s="162" t="str" cm="1">
        <f t="array" ref="AH127">_xlfn.IFS(OR(AE127="Y",AF127="Y",AG127="Y"),"Y",OR(AE127="N",AF127="N",AG127="N"),"N",OR(AE127="",AF127="",AG127=""),"")</f>
        <v/>
      </c>
    </row>
    <row r="128" spans="1:34" x14ac:dyDescent="0.25">
      <c r="A128" s="157"/>
      <c r="B128" s="158"/>
      <c r="C128" s="158"/>
      <c r="D128" s="158"/>
      <c r="E128" s="158"/>
      <c r="F128" s="158"/>
      <c r="G128" s="158"/>
      <c r="H128" s="158"/>
      <c r="I128" s="161" t="str">
        <f>IFERROR(IF(VLOOKUP(A128,'BOY to MOY-Math'!$P$2:$U$400,6,FALSE)="","",VLOOKUP(A128,'BOY to MOY-Math'!$P$2:$U$400,6,FALSE)),"")</f>
        <v/>
      </c>
      <c r="J128" s="162" t="str">
        <f>IFERROR(IF(VLOOKUP(A128,'BOY to MOY-Math'!$P$2:$AA$400,12,FALSE)="","",VLOOKUP(A128,'BOY to MOY-Math'!$P$2:$AA$400,12,FALSE)),"")</f>
        <v/>
      </c>
      <c r="K128" s="161" t="str">
        <f>IFERROR(IF(VLOOKUP(A128,'BOY to EOY-Math'!$P$2:$AA$400,12,FALSE)="","",VLOOKUP(A128,'BOY to EOY-Math'!$P$2:$AA$400,12,FALSE)),"")</f>
        <v/>
      </c>
      <c r="L128" s="163" t="str">
        <f>IFERROR(IF(VLOOKUP(A128,'BOY to MOY-Math'!$P$2:$AI$400,20,FALSE)="","",VLOOKUP(A128,'BOY to MOY-Math'!$P$2:$AI$400,20,FALSE)),"")</f>
        <v/>
      </c>
      <c r="M128" s="161" t="str">
        <f>IFERROR(IF(VLOOKUP(A128, 'MOY to EOY-Math'!$P$2:$AI$400,20,FALSE)="","",VLOOKUP(A128,'MOY to EOY-Math'!$P$2:$AI$400,20,FALSE)),"")</f>
        <v/>
      </c>
      <c r="N128" s="161" t="str">
        <f>IFERROR(IF(VLOOKUP(A128,'BOY to EOY-Math'!$P$2:$AI$400,20,FALSE)="","",VLOOKUP(A128,'BOY to EOY-Math'!$P$2:$AI$400,20,FALSE)),"")</f>
        <v/>
      </c>
      <c r="O128" s="161" t="str">
        <f>IFERROR(IF(VLOOKUP(A128,'BOY to MOY-Math'!$P$2:$AK$400,22,FALSE)="","",VLOOKUP(A128,'BOY to MOY-Math'!$P$2:$AK$400,22,FALSE)),"")</f>
        <v/>
      </c>
      <c r="P128" s="161" t="str">
        <f>IFERROR(IF(VLOOKUP(A128, 'MOY to EOY-Math'!$P$2:$AK$400,22,FALSE)="","",VLOOKUP(A128,'MOY to EOY-Math'!$P$2:$AK$400,22,FALSE)),"")</f>
        <v/>
      </c>
      <c r="Q128" s="161" t="str">
        <f>IFERROR(IF(VLOOKUP(A128,'BOY to EOY-Math'!$P$2:$AK$400,22,FALSE)="","",VLOOKUP(A128,'BOY to EOY-Math'!$P$2:$AK$400,22,FALSE)),"")</f>
        <v/>
      </c>
      <c r="R128" s="161" t="str" cm="1">
        <f t="array" ref="R128">_xlfn.IFS(AND(NOT(ISNUMBER(I128)),NOT(ISNUMBER(J128)),NOT(ISNUMBER(K128))),"",OR(AND(I128&lt;&gt;"",I128&gt;=40),AND(J128&lt;&gt;"",J128&gt;=40),AND(K128&lt;&gt;"",K128&gt;=40)),"Y",OR(I128&lt;40,J128&lt;40,K128&lt;40),"N")</f>
        <v/>
      </c>
      <c r="S128" s="161" t="str" cm="1">
        <f t="array" ref="S128">_xlfn.IFS(OR(L128="Yes",M128="Yes",N128="Yes"),"Y",OR(L128="No",M128="No",N128="No"),"N",AND(L128="",M128="",N128=""),"")</f>
        <v/>
      </c>
      <c r="T128" s="161" t="str" cm="1">
        <f t="array" ref="T128">_xlfn.IFS(AND(NOT(ISNUMBER(O128)),NOT(ISNUMBER(P128)),NOT(ISNUMBER(Q128))),"",OR(AND(O128&lt;&gt;"",O128&gt;=40),AND(P128&lt;&gt;"",P128&gt;=40),AND(Q128&lt;&gt;"",Q128&gt;=40)),"Y",OR(O128&lt;40,P128&lt;40,Q128&lt;40),"N")</f>
        <v/>
      </c>
      <c r="U128" s="162" t="str" cm="1">
        <f t="array" ref="U128">_xlfn.IFS(OR(R128="Y",S128="Y",T128="Y"),"Y",OR(R128="N",S128="N",T128="N"),"N",OR(R128="",S128="",T128=""),"")</f>
        <v/>
      </c>
      <c r="V128" s="161" t="str">
        <f>IFERROR(IF(VLOOKUP(A128,'BOY to MOY-Reading'!$P$2:$U$400,6,FALSE)="","",VLOOKUP(A128,'BOY to MOY-Reading'!$P$2:$U$400,6,FALSE)),"")</f>
        <v/>
      </c>
      <c r="W128" s="162" t="str">
        <f>IFERROR(IF(VLOOKUP(A128,'BOY to MOY-Reading'!$P$2:$AA$400,12,FALSE)="","",VLOOKUP(A128,'BOY to MOY-Reading'!$P$2:$AA$400,12,FALSE)),"")</f>
        <v/>
      </c>
      <c r="X128" s="161" t="str">
        <f>IFERROR(IF(VLOOKUP(A128,'BOY to EOY-Reading'!$P$2:$AA$400,12,FALSE)="","",VLOOKUP(A128,'BOY to EOY-Reading'!$P$2:$AA$400,12,FALSE)),"")</f>
        <v/>
      </c>
      <c r="Y128" s="163" t="str">
        <f>IFERROR(IF(VLOOKUP(A128,'BOY to MOY-Reading'!$P$2:$AI$400,20,FALSE)="","",VLOOKUP(A128,'BOY to MOY-Reading'!$P$2:$AI$400,20,FALSE)),"")</f>
        <v/>
      </c>
      <c r="Z128" s="161" t="str">
        <f>IFERROR(IF(VLOOKUP(A128, 'MOY to EOY-Reading'!$P$2:$AI$400,20,FALSE)="","",VLOOKUP(A128,'MOY to EOY-Reading'!$P$2:$AI$400,20,FALSE)),"")</f>
        <v/>
      </c>
      <c r="AA128" s="161" t="str">
        <f>IFERROR(IF(VLOOKUP(A128,'BOY to EOY-Reading'!$P$2:$AI$400,20,FALSE)="","",VLOOKUP(A128,'BOY to EOY-Reading'!$P$2:$AI$400,20,FALSE)),"")</f>
        <v/>
      </c>
      <c r="AB128" s="161" t="str">
        <f>IFERROR(IF(VLOOKUP(A128,'BOY to MOY-Reading'!$P$2:$AK$400,22,FALSE)="","",VLOOKUP(A128,'BOY to MOY-Reading'!$P$2:$AK$400,22,FALSE)),"")</f>
        <v/>
      </c>
      <c r="AC128" s="161" t="str">
        <f>IFERROR(IF(VLOOKUP(A128, 'MOY to EOY-Reading'!$P$2:$AK$400,22,FALSE)="","",VLOOKUP(A128,'MOY to EOY-Reading'!$P$2:$AK$400,22,FALSE)),"")</f>
        <v/>
      </c>
      <c r="AD128" s="161" t="str">
        <f>IFERROR(IF(VLOOKUP(A128,'BOY to EOY-Reading'!$P$2:$AK$400,22,FALSE)="","",VLOOKUP(A128,'BOY to EOY-Reading'!$P$2:$AK$400,22,FALSE)),"")</f>
        <v/>
      </c>
      <c r="AE128" s="161" t="str" cm="1">
        <f t="array" ref="AE128">_xlfn.IFS(AND(NOT(ISNUMBER(V128)),NOT(ISNUMBER(W128)),NOT(ISNUMBER(X128))),"",OR(AND(V128&lt;&gt;"",V128&gt;=40),AND(W128&lt;&gt;"",W128&gt;=40),AND(X128&lt;&gt;"",X128&gt;=40)),"Y",OR(V128&lt;40,W128&lt;40,X128&lt;40),"N")</f>
        <v/>
      </c>
      <c r="AF128" s="161" t="str" cm="1">
        <f t="array" ref="AF128">_xlfn.IFS(OR(Y128="Yes",Z128="Yes",AA128="Yes"),"Y",OR(Y128="No",Z128="No",AA128="No"),"N",AND(Y128="",Z128="",AA128=""),"")</f>
        <v/>
      </c>
      <c r="AG128" s="161" t="str" cm="1">
        <f t="array" ref="AG128">_xlfn.IFS(AND(NOT(ISNUMBER(AB128)),NOT(ISNUMBER(AC128)),NOT(ISNUMBER(AD128))),"",OR(AND(AB128&lt;&gt;"",AB128&gt;=40),AND(AC128&lt;&gt;"",AC128&gt;=40),AND(AD128&lt;&gt;"",AD128&gt;=40)),"Y",OR(AB128&lt;40,AC128&lt;40,AD128&lt;40),"N")</f>
        <v/>
      </c>
      <c r="AH128" s="162" t="str" cm="1">
        <f t="array" ref="AH128">_xlfn.IFS(OR(AE128="Y",AF128="Y",AG128="Y"),"Y",OR(AE128="N",AF128="N",AG128="N"),"N",OR(AE128="",AF128="",AG128=""),"")</f>
        <v/>
      </c>
    </row>
    <row r="129" spans="1:34" x14ac:dyDescent="0.25">
      <c r="A129" s="157"/>
      <c r="B129" s="158"/>
      <c r="C129" s="158"/>
      <c r="D129" s="158"/>
      <c r="E129" s="158"/>
      <c r="F129" s="158"/>
      <c r="G129" s="158"/>
      <c r="H129" s="158"/>
      <c r="I129" s="161" t="str">
        <f>IFERROR(IF(VLOOKUP(A129,'BOY to MOY-Math'!$P$2:$U$400,6,FALSE)="","",VLOOKUP(A129,'BOY to MOY-Math'!$P$2:$U$400,6,FALSE)),"")</f>
        <v/>
      </c>
      <c r="J129" s="162" t="str">
        <f>IFERROR(IF(VLOOKUP(A129,'BOY to MOY-Math'!$P$2:$AA$400,12,FALSE)="","",VLOOKUP(A129,'BOY to MOY-Math'!$P$2:$AA$400,12,FALSE)),"")</f>
        <v/>
      </c>
      <c r="K129" s="161" t="str">
        <f>IFERROR(IF(VLOOKUP(A129,'BOY to EOY-Math'!$P$2:$AA$400,12,FALSE)="","",VLOOKUP(A129,'BOY to EOY-Math'!$P$2:$AA$400,12,FALSE)),"")</f>
        <v/>
      </c>
      <c r="L129" s="163" t="str">
        <f>IFERROR(IF(VLOOKUP(A129,'BOY to MOY-Math'!$P$2:$AI$400,20,FALSE)="","",VLOOKUP(A129,'BOY to MOY-Math'!$P$2:$AI$400,20,FALSE)),"")</f>
        <v/>
      </c>
      <c r="M129" s="161" t="str">
        <f>IFERROR(IF(VLOOKUP(A129, 'MOY to EOY-Math'!$P$2:$AI$400,20,FALSE)="","",VLOOKUP(A129,'MOY to EOY-Math'!$P$2:$AI$400,20,FALSE)),"")</f>
        <v/>
      </c>
      <c r="N129" s="161" t="str">
        <f>IFERROR(IF(VLOOKUP(A129,'BOY to EOY-Math'!$P$2:$AI$400,20,FALSE)="","",VLOOKUP(A129,'BOY to EOY-Math'!$P$2:$AI$400,20,FALSE)),"")</f>
        <v/>
      </c>
      <c r="O129" s="161" t="str">
        <f>IFERROR(IF(VLOOKUP(A129,'BOY to MOY-Math'!$P$2:$AK$400,22,FALSE)="","",VLOOKUP(A129,'BOY to MOY-Math'!$P$2:$AK$400,22,FALSE)),"")</f>
        <v/>
      </c>
      <c r="P129" s="161" t="str">
        <f>IFERROR(IF(VLOOKUP(A129, 'MOY to EOY-Math'!$P$2:$AK$400,22,FALSE)="","",VLOOKUP(A129,'MOY to EOY-Math'!$P$2:$AK$400,22,FALSE)),"")</f>
        <v/>
      </c>
      <c r="Q129" s="161" t="str">
        <f>IFERROR(IF(VLOOKUP(A129,'BOY to EOY-Math'!$P$2:$AK$400,22,FALSE)="","",VLOOKUP(A129,'BOY to EOY-Math'!$P$2:$AK$400,22,FALSE)),"")</f>
        <v/>
      </c>
      <c r="R129" s="161" t="str" cm="1">
        <f t="array" ref="R129">_xlfn.IFS(AND(NOT(ISNUMBER(I129)),NOT(ISNUMBER(J129)),NOT(ISNUMBER(K129))),"",OR(AND(I129&lt;&gt;"",I129&gt;=40),AND(J129&lt;&gt;"",J129&gt;=40),AND(K129&lt;&gt;"",K129&gt;=40)),"Y",OR(I129&lt;40,J129&lt;40,K129&lt;40),"N")</f>
        <v/>
      </c>
      <c r="S129" s="161" t="str" cm="1">
        <f t="array" ref="S129">_xlfn.IFS(OR(L129="Yes",M129="Yes",N129="Yes"),"Y",OR(L129="No",M129="No",N129="No"),"N",AND(L129="",M129="",N129=""),"")</f>
        <v/>
      </c>
      <c r="T129" s="161" t="str" cm="1">
        <f t="array" ref="T129">_xlfn.IFS(AND(NOT(ISNUMBER(O129)),NOT(ISNUMBER(P129)),NOT(ISNUMBER(Q129))),"",OR(AND(O129&lt;&gt;"",O129&gt;=40),AND(P129&lt;&gt;"",P129&gt;=40),AND(Q129&lt;&gt;"",Q129&gt;=40)),"Y",OR(O129&lt;40,P129&lt;40,Q129&lt;40),"N")</f>
        <v/>
      </c>
      <c r="U129" s="162" t="str" cm="1">
        <f t="array" ref="U129">_xlfn.IFS(OR(R129="Y",S129="Y",T129="Y"),"Y",OR(R129="N",S129="N",T129="N"),"N",OR(R129="",S129="",T129=""),"")</f>
        <v/>
      </c>
      <c r="V129" s="161" t="str">
        <f>IFERROR(IF(VLOOKUP(A129,'BOY to MOY-Reading'!$P$2:$U$400,6,FALSE)="","",VLOOKUP(A129,'BOY to MOY-Reading'!$P$2:$U$400,6,FALSE)),"")</f>
        <v/>
      </c>
      <c r="W129" s="162" t="str">
        <f>IFERROR(IF(VLOOKUP(A129,'BOY to MOY-Reading'!$P$2:$AA$400,12,FALSE)="","",VLOOKUP(A129,'BOY to MOY-Reading'!$P$2:$AA$400,12,FALSE)),"")</f>
        <v/>
      </c>
      <c r="X129" s="161" t="str">
        <f>IFERROR(IF(VLOOKUP(A129,'BOY to EOY-Reading'!$P$2:$AA$400,12,FALSE)="","",VLOOKUP(A129,'BOY to EOY-Reading'!$P$2:$AA$400,12,FALSE)),"")</f>
        <v/>
      </c>
      <c r="Y129" s="163" t="str">
        <f>IFERROR(IF(VLOOKUP(A129,'BOY to MOY-Reading'!$P$2:$AI$400,20,FALSE)="","",VLOOKUP(A129,'BOY to MOY-Reading'!$P$2:$AI$400,20,FALSE)),"")</f>
        <v/>
      </c>
      <c r="Z129" s="161" t="str">
        <f>IFERROR(IF(VLOOKUP(A129, 'MOY to EOY-Reading'!$P$2:$AI$400,20,FALSE)="","",VLOOKUP(A129,'MOY to EOY-Reading'!$P$2:$AI$400,20,FALSE)),"")</f>
        <v/>
      </c>
      <c r="AA129" s="161" t="str">
        <f>IFERROR(IF(VLOOKUP(A129,'BOY to EOY-Reading'!$P$2:$AI$400,20,FALSE)="","",VLOOKUP(A129,'BOY to EOY-Reading'!$P$2:$AI$400,20,FALSE)),"")</f>
        <v/>
      </c>
      <c r="AB129" s="161" t="str">
        <f>IFERROR(IF(VLOOKUP(A129,'BOY to MOY-Reading'!$P$2:$AK$400,22,FALSE)="","",VLOOKUP(A129,'BOY to MOY-Reading'!$P$2:$AK$400,22,FALSE)),"")</f>
        <v/>
      </c>
      <c r="AC129" s="161" t="str">
        <f>IFERROR(IF(VLOOKUP(A129, 'MOY to EOY-Reading'!$P$2:$AK$400,22,FALSE)="","",VLOOKUP(A129,'MOY to EOY-Reading'!$P$2:$AK$400,22,FALSE)),"")</f>
        <v/>
      </c>
      <c r="AD129" s="161" t="str">
        <f>IFERROR(IF(VLOOKUP(A129,'BOY to EOY-Reading'!$P$2:$AK$400,22,FALSE)="","",VLOOKUP(A129,'BOY to EOY-Reading'!$P$2:$AK$400,22,FALSE)),"")</f>
        <v/>
      </c>
      <c r="AE129" s="161" t="str" cm="1">
        <f t="array" ref="AE129">_xlfn.IFS(AND(NOT(ISNUMBER(V129)),NOT(ISNUMBER(W129)),NOT(ISNUMBER(X129))),"",OR(AND(V129&lt;&gt;"",V129&gt;=40),AND(W129&lt;&gt;"",W129&gt;=40),AND(X129&lt;&gt;"",X129&gt;=40)),"Y",OR(V129&lt;40,W129&lt;40,X129&lt;40),"N")</f>
        <v/>
      </c>
      <c r="AF129" s="161" t="str" cm="1">
        <f t="array" ref="AF129">_xlfn.IFS(OR(Y129="Yes",Z129="Yes",AA129="Yes"),"Y",OR(Y129="No",Z129="No",AA129="No"),"N",AND(Y129="",Z129="",AA129=""),"")</f>
        <v/>
      </c>
      <c r="AG129" s="161" t="str" cm="1">
        <f t="array" ref="AG129">_xlfn.IFS(AND(NOT(ISNUMBER(AB129)),NOT(ISNUMBER(AC129)),NOT(ISNUMBER(AD129))),"",OR(AND(AB129&lt;&gt;"",AB129&gt;=40),AND(AC129&lt;&gt;"",AC129&gt;=40),AND(AD129&lt;&gt;"",AD129&gt;=40)),"Y",OR(AB129&lt;40,AC129&lt;40,AD129&lt;40),"N")</f>
        <v/>
      </c>
      <c r="AH129" s="162" t="str" cm="1">
        <f t="array" ref="AH129">_xlfn.IFS(OR(AE129="Y",AF129="Y",AG129="Y"),"Y",OR(AE129="N",AF129="N",AG129="N"),"N",OR(AE129="",AF129="",AG129=""),"")</f>
        <v/>
      </c>
    </row>
    <row r="130" spans="1:34" x14ac:dyDescent="0.25">
      <c r="A130" s="157"/>
      <c r="B130" s="158"/>
      <c r="C130" s="158"/>
      <c r="D130" s="158"/>
      <c r="E130" s="158"/>
      <c r="F130" s="158"/>
      <c r="G130" s="158"/>
      <c r="H130" s="158"/>
      <c r="I130" s="161" t="str">
        <f>IFERROR(IF(VLOOKUP(A130,'BOY to MOY-Math'!$P$2:$U$400,6,FALSE)="","",VLOOKUP(A130,'BOY to MOY-Math'!$P$2:$U$400,6,FALSE)),"")</f>
        <v/>
      </c>
      <c r="J130" s="162" t="str">
        <f>IFERROR(IF(VLOOKUP(A130,'BOY to MOY-Math'!$P$2:$AA$400,12,FALSE)="","",VLOOKUP(A130,'BOY to MOY-Math'!$P$2:$AA$400,12,FALSE)),"")</f>
        <v/>
      </c>
      <c r="K130" s="161" t="str">
        <f>IFERROR(IF(VLOOKUP(A130,'BOY to EOY-Math'!$P$2:$AA$400,12,FALSE)="","",VLOOKUP(A130,'BOY to EOY-Math'!$P$2:$AA$400,12,FALSE)),"")</f>
        <v/>
      </c>
      <c r="L130" s="163" t="str">
        <f>IFERROR(IF(VLOOKUP(A130,'BOY to MOY-Math'!$P$2:$AI$400,20,FALSE)="","",VLOOKUP(A130,'BOY to MOY-Math'!$P$2:$AI$400,20,FALSE)),"")</f>
        <v/>
      </c>
      <c r="M130" s="161" t="str">
        <f>IFERROR(IF(VLOOKUP(A130, 'MOY to EOY-Math'!$P$2:$AI$400,20,FALSE)="","",VLOOKUP(A130,'MOY to EOY-Math'!$P$2:$AI$400,20,FALSE)),"")</f>
        <v/>
      </c>
      <c r="N130" s="161" t="str">
        <f>IFERROR(IF(VLOOKUP(A130,'BOY to EOY-Math'!$P$2:$AI$400,20,FALSE)="","",VLOOKUP(A130,'BOY to EOY-Math'!$P$2:$AI$400,20,FALSE)),"")</f>
        <v/>
      </c>
      <c r="O130" s="161" t="str">
        <f>IFERROR(IF(VLOOKUP(A130,'BOY to MOY-Math'!$P$2:$AK$400,22,FALSE)="","",VLOOKUP(A130,'BOY to MOY-Math'!$P$2:$AK$400,22,FALSE)),"")</f>
        <v/>
      </c>
      <c r="P130" s="161" t="str">
        <f>IFERROR(IF(VLOOKUP(A130, 'MOY to EOY-Math'!$P$2:$AK$400,22,FALSE)="","",VLOOKUP(A130,'MOY to EOY-Math'!$P$2:$AK$400,22,FALSE)),"")</f>
        <v/>
      </c>
      <c r="Q130" s="161" t="str">
        <f>IFERROR(IF(VLOOKUP(A130,'BOY to EOY-Math'!$P$2:$AK$400,22,FALSE)="","",VLOOKUP(A130,'BOY to EOY-Math'!$P$2:$AK$400,22,FALSE)),"")</f>
        <v/>
      </c>
      <c r="R130" s="161" t="str" cm="1">
        <f t="array" ref="R130">_xlfn.IFS(AND(NOT(ISNUMBER(I130)),NOT(ISNUMBER(J130)),NOT(ISNUMBER(K130))),"",OR(AND(I130&lt;&gt;"",I130&gt;=40),AND(J130&lt;&gt;"",J130&gt;=40),AND(K130&lt;&gt;"",K130&gt;=40)),"Y",OR(I130&lt;40,J130&lt;40,K130&lt;40),"N")</f>
        <v/>
      </c>
      <c r="S130" s="161" t="str" cm="1">
        <f t="array" ref="S130">_xlfn.IFS(OR(L130="Yes",M130="Yes",N130="Yes"),"Y",OR(L130="No",M130="No",N130="No"),"N",AND(L130="",M130="",N130=""),"")</f>
        <v/>
      </c>
      <c r="T130" s="161" t="str" cm="1">
        <f t="array" ref="T130">_xlfn.IFS(AND(NOT(ISNUMBER(O130)),NOT(ISNUMBER(P130)),NOT(ISNUMBER(Q130))),"",OR(AND(O130&lt;&gt;"",O130&gt;=40),AND(P130&lt;&gt;"",P130&gt;=40),AND(Q130&lt;&gt;"",Q130&gt;=40)),"Y",OR(O130&lt;40,P130&lt;40,Q130&lt;40),"N")</f>
        <v/>
      </c>
      <c r="U130" s="162" t="str" cm="1">
        <f t="array" ref="U130">_xlfn.IFS(OR(R130="Y",S130="Y",T130="Y"),"Y",OR(R130="N",S130="N",T130="N"),"N",OR(R130="",S130="",T130=""),"")</f>
        <v/>
      </c>
      <c r="V130" s="161" t="str">
        <f>IFERROR(IF(VLOOKUP(A130,'BOY to MOY-Reading'!$P$2:$U$400,6,FALSE)="","",VLOOKUP(A130,'BOY to MOY-Reading'!$P$2:$U$400,6,FALSE)),"")</f>
        <v/>
      </c>
      <c r="W130" s="162" t="str">
        <f>IFERROR(IF(VLOOKUP(A130,'BOY to MOY-Reading'!$P$2:$AA$400,12,FALSE)="","",VLOOKUP(A130,'BOY to MOY-Reading'!$P$2:$AA$400,12,FALSE)),"")</f>
        <v/>
      </c>
      <c r="X130" s="161" t="str">
        <f>IFERROR(IF(VLOOKUP(A130,'BOY to EOY-Reading'!$P$2:$AA$400,12,FALSE)="","",VLOOKUP(A130,'BOY to EOY-Reading'!$P$2:$AA$400,12,FALSE)),"")</f>
        <v/>
      </c>
      <c r="Y130" s="163" t="str">
        <f>IFERROR(IF(VLOOKUP(A130,'BOY to MOY-Reading'!$P$2:$AI$400,20,FALSE)="","",VLOOKUP(A130,'BOY to MOY-Reading'!$P$2:$AI$400,20,FALSE)),"")</f>
        <v/>
      </c>
      <c r="Z130" s="161" t="str">
        <f>IFERROR(IF(VLOOKUP(A130, 'MOY to EOY-Reading'!$P$2:$AI$400,20,FALSE)="","",VLOOKUP(A130,'MOY to EOY-Reading'!$P$2:$AI$400,20,FALSE)),"")</f>
        <v/>
      </c>
      <c r="AA130" s="161" t="str">
        <f>IFERROR(IF(VLOOKUP(A130,'BOY to EOY-Reading'!$P$2:$AI$400,20,FALSE)="","",VLOOKUP(A130,'BOY to EOY-Reading'!$P$2:$AI$400,20,FALSE)),"")</f>
        <v/>
      </c>
      <c r="AB130" s="161" t="str">
        <f>IFERROR(IF(VLOOKUP(A130,'BOY to MOY-Reading'!$P$2:$AK$400,22,FALSE)="","",VLOOKUP(A130,'BOY to MOY-Reading'!$P$2:$AK$400,22,FALSE)),"")</f>
        <v/>
      </c>
      <c r="AC130" s="161" t="str">
        <f>IFERROR(IF(VLOOKUP(A130, 'MOY to EOY-Reading'!$P$2:$AK$400,22,FALSE)="","",VLOOKUP(A130,'MOY to EOY-Reading'!$P$2:$AK$400,22,FALSE)),"")</f>
        <v/>
      </c>
      <c r="AD130" s="161" t="str">
        <f>IFERROR(IF(VLOOKUP(A130,'BOY to EOY-Reading'!$P$2:$AK$400,22,FALSE)="","",VLOOKUP(A130,'BOY to EOY-Reading'!$P$2:$AK$400,22,FALSE)),"")</f>
        <v/>
      </c>
      <c r="AE130" s="161" t="str" cm="1">
        <f t="array" ref="AE130">_xlfn.IFS(AND(NOT(ISNUMBER(V130)),NOT(ISNUMBER(W130)),NOT(ISNUMBER(X130))),"",OR(AND(V130&lt;&gt;"",V130&gt;=40),AND(W130&lt;&gt;"",W130&gt;=40),AND(X130&lt;&gt;"",X130&gt;=40)),"Y",OR(V130&lt;40,W130&lt;40,X130&lt;40),"N")</f>
        <v/>
      </c>
      <c r="AF130" s="161" t="str" cm="1">
        <f t="array" ref="AF130">_xlfn.IFS(OR(Y130="Yes",Z130="Yes",AA130="Yes"),"Y",OR(Y130="No",Z130="No",AA130="No"),"N",AND(Y130="",Z130="",AA130=""),"")</f>
        <v/>
      </c>
      <c r="AG130" s="161" t="str" cm="1">
        <f t="array" ref="AG130">_xlfn.IFS(AND(NOT(ISNUMBER(AB130)),NOT(ISNUMBER(AC130)),NOT(ISNUMBER(AD130))),"",OR(AND(AB130&lt;&gt;"",AB130&gt;=40),AND(AC130&lt;&gt;"",AC130&gt;=40),AND(AD130&lt;&gt;"",AD130&gt;=40)),"Y",OR(AB130&lt;40,AC130&lt;40,AD130&lt;40),"N")</f>
        <v/>
      </c>
      <c r="AH130" s="162" t="str" cm="1">
        <f t="array" ref="AH130">_xlfn.IFS(OR(AE130="Y",AF130="Y",AG130="Y"),"Y",OR(AE130="N",AF130="N",AG130="N"),"N",OR(AE130="",AF130="",AG130=""),"")</f>
        <v/>
      </c>
    </row>
    <row r="131" spans="1:34" x14ac:dyDescent="0.25">
      <c r="A131" s="157"/>
      <c r="B131" s="158"/>
      <c r="C131" s="158"/>
      <c r="D131" s="158"/>
      <c r="E131" s="158"/>
      <c r="F131" s="158"/>
      <c r="G131" s="158"/>
      <c r="H131" s="158"/>
      <c r="I131" s="161" t="str">
        <f>IFERROR(IF(VLOOKUP(A131,'BOY to MOY-Math'!$P$2:$U$400,6,FALSE)="","",VLOOKUP(A131,'BOY to MOY-Math'!$P$2:$U$400,6,FALSE)),"")</f>
        <v/>
      </c>
      <c r="J131" s="162" t="str">
        <f>IFERROR(IF(VLOOKUP(A131,'BOY to MOY-Math'!$P$2:$AA$400,12,FALSE)="","",VLOOKUP(A131,'BOY to MOY-Math'!$P$2:$AA$400,12,FALSE)),"")</f>
        <v/>
      </c>
      <c r="K131" s="161" t="str">
        <f>IFERROR(IF(VLOOKUP(A131,'BOY to EOY-Math'!$P$2:$AA$400,12,FALSE)="","",VLOOKUP(A131,'BOY to EOY-Math'!$P$2:$AA$400,12,FALSE)),"")</f>
        <v/>
      </c>
      <c r="L131" s="163" t="str">
        <f>IFERROR(IF(VLOOKUP(A131,'BOY to MOY-Math'!$P$2:$AI$400,20,FALSE)="","",VLOOKUP(A131,'BOY to MOY-Math'!$P$2:$AI$400,20,FALSE)),"")</f>
        <v/>
      </c>
      <c r="M131" s="161" t="str">
        <f>IFERROR(IF(VLOOKUP(A131, 'MOY to EOY-Math'!$P$2:$AI$400,20,FALSE)="","",VLOOKUP(A131,'MOY to EOY-Math'!$P$2:$AI$400,20,FALSE)),"")</f>
        <v/>
      </c>
      <c r="N131" s="161" t="str">
        <f>IFERROR(IF(VLOOKUP(A131,'BOY to EOY-Math'!$P$2:$AI$400,20,FALSE)="","",VLOOKUP(A131,'BOY to EOY-Math'!$P$2:$AI$400,20,FALSE)),"")</f>
        <v/>
      </c>
      <c r="O131" s="161" t="str">
        <f>IFERROR(IF(VLOOKUP(A131,'BOY to MOY-Math'!$P$2:$AK$400,22,FALSE)="","",VLOOKUP(A131,'BOY to MOY-Math'!$P$2:$AK$400,22,FALSE)),"")</f>
        <v/>
      </c>
      <c r="P131" s="161" t="str">
        <f>IFERROR(IF(VLOOKUP(A131, 'MOY to EOY-Math'!$P$2:$AK$400,22,FALSE)="","",VLOOKUP(A131,'MOY to EOY-Math'!$P$2:$AK$400,22,FALSE)),"")</f>
        <v/>
      </c>
      <c r="Q131" s="161" t="str">
        <f>IFERROR(IF(VLOOKUP(A131,'BOY to EOY-Math'!$P$2:$AK$400,22,FALSE)="","",VLOOKUP(A131,'BOY to EOY-Math'!$P$2:$AK$400,22,FALSE)),"")</f>
        <v/>
      </c>
      <c r="R131" s="161" t="str" cm="1">
        <f t="array" ref="R131">_xlfn.IFS(AND(NOT(ISNUMBER(I131)),NOT(ISNUMBER(J131)),NOT(ISNUMBER(K131))),"",OR(AND(I131&lt;&gt;"",I131&gt;=40),AND(J131&lt;&gt;"",J131&gt;=40),AND(K131&lt;&gt;"",K131&gt;=40)),"Y",OR(I131&lt;40,J131&lt;40,K131&lt;40),"N")</f>
        <v/>
      </c>
      <c r="S131" s="161" t="str" cm="1">
        <f t="array" ref="S131">_xlfn.IFS(OR(L131="Yes",M131="Yes",N131="Yes"),"Y",OR(L131="No",M131="No",N131="No"),"N",AND(L131="",M131="",N131=""),"")</f>
        <v/>
      </c>
      <c r="T131" s="161" t="str" cm="1">
        <f t="array" ref="T131">_xlfn.IFS(AND(NOT(ISNUMBER(O131)),NOT(ISNUMBER(P131)),NOT(ISNUMBER(Q131))),"",OR(AND(O131&lt;&gt;"",O131&gt;=40),AND(P131&lt;&gt;"",P131&gt;=40),AND(Q131&lt;&gt;"",Q131&gt;=40)),"Y",OR(O131&lt;40,P131&lt;40,Q131&lt;40),"N")</f>
        <v/>
      </c>
      <c r="U131" s="162" t="str" cm="1">
        <f t="array" ref="U131">_xlfn.IFS(OR(R131="Y",S131="Y",T131="Y"),"Y",OR(R131="N",S131="N",T131="N"),"N",OR(R131="",S131="",T131=""),"")</f>
        <v/>
      </c>
      <c r="V131" s="161" t="str">
        <f>IFERROR(IF(VLOOKUP(A131,'BOY to MOY-Reading'!$P$2:$U$400,6,FALSE)="","",VLOOKUP(A131,'BOY to MOY-Reading'!$P$2:$U$400,6,FALSE)),"")</f>
        <v/>
      </c>
      <c r="W131" s="162" t="str">
        <f>IFERROR(IF(VLOOKUP(A131,'BOY to MOY-Reading'!$P$2:$AA$400,12,FALSE)="","",VLOOKUP(A131,'BOY to MOY-Reading'!$P$2:$AA$400,12,FALSE)),"")</f>
        <v/>
      </c>
      <c r="X131" s="161" t="str">
        <f>IFERROR(IF(VLOOKUP(A131,'BOY to EOY-Reading'!$P$2:$AA$400,12,FALSE)="","",VLOOKUP(A131,'BOY to EOY-Reading'!$P$2:$AA$400,12,FALSE)),"")</f>
        <v/>
      </c>
      <c r="Y131" s="163" t="str">
        <f>IFERROR(IF(VLOOKUP(A131,'BOY to MOY-Reading'!$P$2:$AI$400,20,FALSE)="","",VLOOKUP(A131,'BOY to MOY-Reading'!$P$2:$AI$400,20,FALSE)),"")</f>
        <v/>
      </c>
      <c r="Z131" s="161" t="str">
        <f>IFERROR(IF(VLOOKUP(A131, 'MOY to EOY-Reading'!$P$2:$AI$400,20,FALSE)="","",VLOOKUP(A131,'MOY to EOY-Reading'!$P$2:$AI$400,20,FALSE)),"")</f>
        <v/>
      </c>
      <c r="AA131" s="161" t="str">
        <f>IFERROR(IF(VLOOKUP(A131,'BOY to EOY-Reading'!$P$2:$AI$400,20,FALSE)="","",VLOOKUP(A131,'BOY to EOY-Reading'!$P$2:$AI$400,20,FALSE)),"")</f>
        <v/>
      </c>
      <c r="AB131" s="161" t="str">
        <f>IFERROR(IF(VLOOKUP(A131,'BOY to MOY-Reading'!$P$2:$AK$400,22,FALSE)="","",VLOOKUP(A131,'BOY to MOY-Reading'!$P$2:$AK$400,22,FALSE)),"")</f>
        <v/>
      </c>
      <c r="AC131" s="161" t="str">
        <f>IFERROR(IF(VLOOKUP(A131, 'MOY to EOY-Reading'!$P$2:$AK$400,22,FALSE)="","",VLOOKUP(A131,'MOY to EOY-Reading'!$P$2:$AK$400,22,FALSE)),"")</f>
        <v/>
      </c>
      <c r="AD131" s="161" t="str">
        <f>IFERROR(IF(VLOOKUP(A131,'BOY to EOY-Reading'!$P$2:$AK$400,22,FALSE)="","",VLOOKUP(A131,'BOY to EOY-Reading'!$P$2:$AK$400,22,FALSE)),"")</f>
        <v/>
      </c>
      <c r="AE131" s="161" t="str" cm="1">
        <f t="array" ref="AE131">_xlfn.IFS(AND(NOT(ISNUMBER(V131)),NOT(ISNUMBER(W131)),NOT(ISNUMBER(X131))),"",OR(AND(V131&lt;&gt;"",V131&gt;=40),AND(W131&lt;&gt;"",W131&gt;=40),AND(X131&lt;&gt;"",X131&gt;=40)),"Y",OR(V131&lt;40,W131&lt;40,X131&lt;40),"N")</f>
        <v/>
      </c>
      <c r="AF131" s="161" t="str" cm="1">
        <f t="array" ref="AF131">_xlfn.IFS(OR(Y131="Yes",Z131="Yes",AA131="Yes"),"Y",OR(Y131="No",Z131="No",AA131="No"),"N",AND(Y131="",Z131="",AA131=""),"")</f>
        <v/>
      </c>
      <c r="AG131" s="161" t="str" cm="1">
        <f t="array" ref="AG131">_xlfn.IFS(AND(NOT(ISNUMBER(AB131)),NOT(ISNUMBER(AC131)),NOT(ISNUMBER(AD131))),"",OR(AND(AB131&lt;&gt;"",AB131&gt;=40),AND(AC131&lt;&gt;"",AC131&gt;=40),AND(AD131&lt;&gt;"",AD131&gt;=40)),"Y",OR(AB131&lt;40,AC131&lt;40,AD131&lt;40),"N")</f>
        <v/>
      </c>
      <c r="AH131" s="162" t="str" cm="1">
        <f t="array" ref="AH131">_xlfn.IFS(OR(AE131="Y",AF131="Y",AG131="Y"),"Y",OR(AE131="N",AF131="N",AG131="N"),"N",OR(AE131="",AF131="",AG131=""),"")</f>
        <v/>
      </c>
    </row>
    <row r="132" spans="1:34" x14ac:dyDescent="0.25">
      <c r="A132" s="157"/>
      <c r="B132" s="158"/>
      <c r="C132" s="158"/>
      <c r="D132" s="158"/>
      <c r="E132" s="158"/>
      <c r="F132" s="158"/>
      <c r="G132" s="158"/>
      <c r="H132" s="158"/>
      <c r="I132" s="161" t="str">
        <f>IFERROR(IF(VLOOKUP(A132,'BOY to MOY-Math'!$P$2:$U$400,6,FALSE)="","",VLOOKUP(A132,'BOY to MOY-Math'!$P$2:$U$400,6,FALSE)),"")</f>
        <v/>
      </c>
      <c r="J132" s="162" t="str">
        <f>IFERROR(IF(VLOOKUP(A132,'BOY to MOY-Math'!$P$2:$AA$400,12,FALSE)="","",VLOOKUP(A132,'BOY to MOY-Math'!$P$2:$AA$400,12,FALSE)),"")</f>
        <v/>
      </c>
      <c r="K132" s="161" t="str">
        <f>IFERROR(IF(VLOOKUP(A132,'BOY to EOY-Math'!$P$2:$AA$400,12,FALSE)="","",VLOOKUP(A132,'BOY to EOY-Math'!$P$2:$AA$400,12,FALSE)),"")</f>
        <v/>
      </c>
      <c r="L132" s="163" t="str">
        <f>IFERROR(IF(VLOOKUP(A132,'BOY to MOY-Math'!$P$2:$AI$400,20,FALSE)="","",VLOOKUP(A132,'BOY to MOY-Math'!$P$2:$AI$400,20,FALSE)),"")</f>
        <v/>
      </c>
      <c r="M132" s="161" t="str">
        <f>IFERROR(IF(VLOOKUP(A132, 'MOY to EOY-Math'!$P$2:$AI$400,20,FALSE)="","",VLOOKUP(A132,'MOY to EOY-Math'!$P$2:$AI$400,20,FALSE)),"")</f>
        <v/>
      </c>
      <c r="N132" s="161" t="str">
        <f>IFERROR(IF(VLOOKUP(A132,'BOY to EOY-Math'!$P$2:$AI$400,20,FALSE)="","",VLOOKUP(A132,'BOY to EOY-Math'!$P$2:$AI$400,20,FALSE)),"")</f>
        <v/>
      </c>
      <c r="O132" s="161" t="str">
        <f>IFERROR(IF(VLOOKUP(A132,'BOY to MOY-Math'!$P$2:$AK$400,22,FALSE)="","",VLOOKUP(A132,'BOY to MOY-Math'!$P$2:$AK$400,22,FALSE)),"")</f>
        <v/>
      </c>
      <c r="P132" s="161" t="str">
        <f>IFERROR(IF(VLOOKUP(A132, 'MOY to EOY-Math'!$P$2:$AK$400,22,FALSE)="","",VLOOKUP(A132,'MOY to EOY-Math'!$P$2:$AK$400,22,FALSE)),"")</f>
        <v/>
      </c>
      <c r="Q132" s="161" t="str">
        <f>IFERROR(IF(VLOOKUP(A132,'BOY to EOY-Math'!$P$2:$AK$400,22,FALSE)="","",VLOOKUP(A132,'BOY to EOY-Math'!$P$2:$AK$400,22,FALSE)),"")</f>
        <v/>
      </c>
      <c r="R132" s="161" t="str" cm="1">
        <f t="array" ref="R132">_xlfn.IFS(AND(NOT(ISNUMBER(I132)),NOT(ISNUMBER(J132)),NOT(ISNUMBER(K132))),"",OR(AND(I132&lt;&gt;"",I132&gt;=40),AND(J132&lt;&gt;"",J132&gt;=40),AND(K132&lt;&gt;"",K132&gt;=40)),"Y",OR(I132&lt;40,J132&lt;40,K132&lt;40),"N")</f>
        <v/>
      </c>
      <c r="S132" s="161" t="str" cm="1">
        <f t="array" ref="S132">_xlfn.IFS(OR(L132="Yes",M132="Yes",N132="Yes"),"Y",OR(L132="No",M132="No",N132="No"),"N",AND(L132="",M132="",N132=""),"")</f>
        <v/>
      </c>
      <c r="T132" s="161" t="str" cm="1">
        <f t="array" ref="T132">_xlfn.IFS(AND(NOT(ISNUMBER(O132)),NOT(ISNUMBER(P132)),NOT(ISNUMBER(Q132))),"",OR(AND(O132&lt;&gt;"",O132&gt;=40),AND(P132&lt;&gt;"",P132&gt;=40),AND(Q132&lt;&gt;"",Q132&gt;=40)),"Y",OR(O132&lt;40,P132&lt;40,Q132&lt;40),"N")</f>
        <v/>
      </c>
      <c r="U132" s="162" t="str" cm="1">
        <f t="array" ref="U132">_xlfn.IFS(OR(R132="Y",S132="Y",T132="Y"),"Y",OR(R132="N",S132="N",T132="N"),"N",OR(R132="",S132="",T132=""),"")</f>
        <v/>
      </c>
      <c r="V132" s="161" t="str">
        <f>IFERROR(IF(VLOOKUP(A132,'BOY to MOY-Reading'!$P$2:$U$400,6,FALSE)="","",VLOOKUP(A132,'BOY to MOY-Reading'!$P$2:$U$400,6,FALSE)),"")</f>
        <v/>
      </c>
      <c r="W132" s="162" t="str">
        <f>IFERROR(IF(VLOOKUP(A132,'BOY to MOY-Reading'!$P$2:$AA$400,12,FALSE)="","",VLOOKUP(A132,'BOY to MOY-Reading'!$P$2:$AA$400,12,FALSE)),"")</f>
        <v/>
      </c>
      <c r="X132" s="161" t="str">
        <f>IFERROR(IF(VLOOKUP(A132,'BOY to EOY-Reading'!$P$2:$AA$400,12,FALSE)="","",VLOOKUP(A132,'BOY to EOY-Reading'!$P$2:$AA$400,12,FALSE)),"")</f>
        <v/>
      </c>
      <c r="Y132" s="163" t="str">
        <f>IFERROR(IF(VLOOKUP(A132,'BOY to MOY-Reading'!$P$2:$AI$400,20,FALSE)="","",VLOOKUP(A132,'BOY to MOY-Reading'!$P$2:$AI$400,20,FALSE)),"")</f>
        <v/>
      </c>
      <c r="Z132" s="161" t="str">
        <f>IFERROR(IF(VLOOKUP(A132, 'MOY to EOY-Reading'!$P$2:$AI$400,20,FALSE)="","",VLOOKUP(A132,'MOY to EOY-Reading'!$P$2:$AI$400,20,FALSE)),"")</f>
        <v/>
      </c>
      <c r="AA132" s="161" t="str">
        <f>IFERROR(IF(VLOOKUP(A132,'BOY to EOY-Reading'!$P$2:$AI$400,20,FALSE)="","",VLOOKUP(A132,'BOY to EOY-Reading'!$P$2:$AI$400,20,FALSE)),"")</f>
        <v/>
      </c>
      <c r="AB132" s="161" t="str">
        <f>IFERROR(IF(VLOOKUP(A132,'BOY to MOY-Reading'!$P$2:$AK$400,22,FALSE)="","",VLOOKUP(A132,'BOY to MOY-Reading'!$P$2:$AK$400,22,FALSE)),"")</f>
        <v/>
      </c>
      <c r="AC132" s="161" t="str">
        <f>IFERROR(IF(VLOOKUP(A132, 'MOY to EOY-Reading'!$P$2:$AK$400,22,FALSE)="","",VLOOKUP(A132,'MOY to EOY-Reading'!$P$2:$AK$400,22,FALSE)),"")</f>
        <v/>
      </c>
      <c r="AD132" s="161" t="str">
        <f>IFERROR(IF(VLOOKUP(A132,'BOY to EOY-Reading'!$P$2:$AK$400,22,FALSE)="","",VLOOKUP(A132,'BOY to EOY-Reading'!$P$2:$AK$400,22,FALSE)),"")</f>
        <v/>
      </c>
      <c r="AE132" s="161" t="str" cm="1">
        <f t="array" ref="AE132">_xlfn.IFS(AND(NOT(ISNUMBER(V132)),NOT(ISNUMBER(W132)),NOT(ISNUMBER(X132))),"",OR(AND(V132&lt;&gt;"",V132&gt;=40),AND(W132&lt;&gt;"",W132&gt;=40),AND(X132&lt;&gt;"",X132&gt;=40)),"Y",OR(V132&lt;40,W132&lt;40,X132&lt;40),"N")</f>
        <v/>
      </c>
      <c r="AF132" s="161" t="str" cm="1">
        <f t="array" ref="AF132">_xlfn.IFS(OR(Y132="Yes",Z132="Yes",AA132="Yes"),"Y",OR(Y132="No",Z132="No",AA132="No"),"N",AND(Y132="",Z132="",AA132=""),"")</f>
        <v/>
      </c>
      <c r="AG132" s="161" t="str" cm="1">
        <f t="array" ref="AG132">_xlfn.IFS(AND(NOT(ISNUMBER(AB132)),NOT(ISNUMBER(AC132)),NOT(ISNUMBER(AD132))),"",OR(AND(AB132&lt;&gt;"",AB132&gt;=40),AND(AC132&lt;&gt;"",AC132&gt;=40),AND(AD132&lt;&gt;"",AD132&gt;=40)),"Y",OR(AB132&lt;40,AC132&lt;40,AD132&lt;40),"N")</f>
        <v/>
      </c>
      <c r="AH132" s="162" t="str" cm="1">
        <f t="array" ref="AH132">_xlfn.IFS(OR(AE132="Y",AF132="Y",AG132="Y"),"Y",OR(AE132="N",AF132="N",AG132="N"),"N",OR(AE132="",AF132="",AG132=""),"")</f>
        <v/>
      </c>
    </row>
    <row r="133" spans="1:34" x14ac:dyDescent="0.25">
      <c r="A133" s="157"/>
      <c r="B133" s="158"/>
      <c r="C133" s="158"/>
      <c r="D133" s="158"/>
      <c r="E133" s="158"/>
      <c r="F133" s="158"/>
      <c r="G133" s="158"/>
      <c r="H133" s="158"/>
      <c r="I133" s="161" t="str">
        <f>IFERROR(IF(VLOOKUP(A133,'BOY to MOY-Math'!$P$2:$U$400,6,FALSE)="","",VLOOKUP(A133,'BOY to MOY-Math'!$P$2:$U$400,6,FALSE)),"")</f>
        <v/>
      </c>
      <c r="J133" s="162" t="str">
        <f>IFERROR(IF(VLOOKUP(A133,'BOY to MOY-Math'!$P$2:$AA$400,12,FALSE)="","",VLOOKUP(A133,'BOY to MOY-Math'!$P$2:$AA$400,12,FALSE)),"")</f>
        <v/>
      </c>
      <c r="K133" s="161" t="str">
        <f>IFERROR(IF(VLOOKUP(A133,'BOY to EOY-Math'!$P$2:$AA$400,12,FALSE)="","",VLOOKUP(A133,'BOY to EOY-Math'!$P$2:$AA$400,12,FALSE)),"")</f>
        <v/>
      </c>
      <c r="L133" s="163" t="str">
        <f>IFERROR(IF(VLOOKUP(A133,'BOY to MOY-Math'!$P$2:$AI$400,20,FALSE)="","",VLOOKUP(A133,'BOY to MOY-Math'!$P$2:$AI$400,20,FALSE)),"")</f>
        <v/>
      </c>
      <c r="M133" s="161" t="str">
        <f>IFERROR(IF(VLOOKUP(A133, 'MOY to EOY-Math'!$P$2:$AI$400,20,FALSE)="","",VLOOKUP(A133,'MOY to EOY-Math'!$P$2:$AI$400,20,FALSE)),"")</f>
        <v/>
      </c>
      <c r="N133" s="161" t="str">
        <f>IFERROR(IF(VLOOKUP(A133,'BOY to EOY-Math'!$P$2:$AI$400,20,FALSE)="","",VLOOKUP(A133,'BOY to EOY-Math'!$P$2:$AI$400,20,FALSE)),"")</f>
        <v/>
      </c>
      <c r="O133" s="161" t="str">
        <f>IFERROR(IF(VLOOKUP(A133,'BOY to MOY-Math'!$P$2:$AK$400,22,FALSE)="","",VLOOKUP(A133,'BOY to MOY-Math'!$P$2:$AK$400,22,FALSE)),"")</f>
        <v/>
      </c>
      <c r="P133" s="161" t="str">
        <f>IFERROR(IF(VLOOKUP(A133, 'MOY to EOY-Math'!$P$2:$AK$400,22,FALSE)="","",VLOOKUP(A133,'MOY to EOY-Math'!$P$2:$AK$400,22,FALSE)),"")</f>
        <v/>
      </c>
      <c r="Q133" s="161" t="str">
        <f>IFERROR(IF(VLOOKUP(A133,'BOY to EOY-Math'!$P$2:$AK$400,22,FALSE)="","",VLOOKUP(A133,'BOY to EOY-Math'!$P$2:$AK$400,22,FALSE)),"")</f>
        <v/>
      </c>
      <c r="R133" s="161" t="str" cm="1">
        <f t="array" ref="R133">_xlfn.IFS(AND(NOT(ISNUMBER(I133)),NOT(ISNUMBER(J133)),NOT(ISNUMBER(K133))),"",OR(AND(I133&lt;&gt;"",I133&gt;=40),AND(J133&lt;&gt;"",J133&gt;=40),AND(K133&lt;&gt;"",K133&gt;=40)),"Y",OR(I133&lt;40,J133&lt;40,K133&lt;40),"N")</f>
        <v/>
      </c>
      <c r="S133" s="161" t="str" cm="1">
        <f t="array" ref="S133">_xlfn.IFS(OR(L133="Yes",M133="Yes",N133="Yes"),"Y",OR(L133="No",M133="No",N133="No"),"N",AND(L133="",M133="",N133=""),"")</f>
        <v/>
      </c>
      <c r="T133" s="161" t="str" cm="1">
        <f t="array" ref="T133">_xlfn.IFS(AND(NOT(ISNUMBER(O133)),NOT(ISNUMBER(P133)),NOT(ISNUMBER(Q133))),"",OR(AND(O133&lt;&gt;"",O133&gt;=40),AND(P133&lt;&gt;"",P133&gt;=40),AND(Q133&lt;&gt;"",Q133&gt;=40)),"Y",OR(O133&lt;40,P133&lt;40,Q133&lt;40),"N")</f>
        <v/>
      </c>
      <c r="U133" s="162" t="str" cm="1">
        <f t="array" ref="U133">_xlfn.IFS(OR(R133="Y",S133="Y",T133="Y"),"Y",OR(R133="N",S133="N",T133="N"),"N",OR(R133="",S133="",T133=""),"")</f>
        <v/>
      </c>
      <c r="V133" s="161" t="str">
        <f>IFERROR(IF(VLOOKUP(A133,'BOY to MOY-Reading'!$P$2:$U$400,6,FALSE)="","",VLOOKUP(A133,'BOY to MOY-Reading'!$P$2:$U$400,6,FALSE)),"")</f>
        <v/>
      </c>
      <c r="W133" s="162" t="str">
        <f>IFERROR(IF(VLOOKUP(A133,'BOY to MOY-Reading'!$P$2:$AA$400,12,FALSE)="","",VLOOKUP(A133,'BOY to MOY-Reading'!$P$2:$AA$400,12,FALSE)),"")</f>
        <v/>
      </c>
      <c r="X133" s="161" t="str">
        <f>IFERROR(IF(VLOOKUP(A133,'BOY to EOY-Reading'!$P$2:$AA$400,12,FALSE)="","",VLOOKUP(A133,'BOY to EOY-Reading'!$P$2:$AA$400,12,FALSE)),"")</f>
        <v/>
      </c>
      <c r="Y133" s="163" t="str">
        <f>IFERROR(IF(VLOOKUP(A133,'BOY to MOY-Reading'!$P$2:$AI$400,20,FALSE)="","",VLOOKUP(A133,'BOY to MOY-Reading'!$P$2:$AI$400,20,FALSE)),"")</f>
        <v/>
      </c>
      <c r="Z133" s="161" t="str">
        <f>IFERROR(IF(VLOOKUP(A133, 'MOY to EOY-Reading'!$P$2:$AI$400,20,FALSE)="","",VLOOKUP(A133,'MOY to EOY-Reading'!$P$2:$AI$400,20,FALSE)),"")</f>
        <v/>
      </c>
      <c r="AA133" s="161" t="str">
        <f>IFERROR(IF(VLOOKUP(A133,'BOY to EOY-Reading'!$P$2:$AI$400,20,FALSE)="","",VLOOKUP(A133,'BOY to EOY-Reading'!$P$2:$AI$400,20,FALSE)),"")</f>
        <v/>
      </c>
      <c r="AB133" s="161" t="str">
        <f>IFERROR(IF(VLOOKUP(A133,'BOY to MOY-Reading'!$P$2:$AK$400,22,FALSE)="","",VLOOKUP(A133,'BOY to MOY-Reading'!$P$2:$AK$400,22,FALSE)),"")</f>
        <v/>
      </c>
      <c r="AC133" s="161" t="str">
        <f>IFERROR(IF(VLOOKUP(A133, 'MOY to EOY-Reading'!$P$2:$AK$400,22,FALSE)="","",VLOOKUP(A133,'MOY to EOY-Reading'!$P$2:$AK$400,22,FALSE)),"")</f>
        <v/>
      </c>
      <c r="AD133" s="161" t="str">
        <f>IFERROR(IF(VLOOKUP(A133,'BOY to EOY-Reading'!$P$2:$AK$400,22,FALSE)="","",VLOOKUP(A133,'BOY to EOY-Reading'!$P$2:$AK$400,22,FALSE)),"")</f>
        <v/>
      </c>
      <c r="AE133" s="161" t="str" cm="1">
        <f t="array" ref="AE133">_xlfn.IFS(AND(NOT(ISNUMBER(V133)),NOT(ISNUMBER(W133)),NOT(ISNUMBER(X133))),"",OR(AND(V133&lt;&gt;"",V133&gt;=40),AND(W133&lt;&gt;"",W133&gt;=40),AND(X133&lt;&gt;"",X133&gt;=40)),"Y",OR(V133&lt;40,W133&lt;40,X133&lt;40),"N")</f>
        <v/>
      </c>
      <c r="AF133" s="161" t="str" cm="1">
        <f t="array" ref="AF133">_xlfn.IFS(OR(Y133="Yes",Z133="Yes",AA133="Yes"),"Y",OR(Y133="No",Z133="No",AA133="No"),"N",AND(Y133="",Z133="",AA133=""),"")</f>
        <v/>
      </c>
      <c r="AG133" s="161" t="str" cm="1">
        <f t="array" ref="AG133">_xlfn.IFS(AND(NOT(ISNUMBER(AB133)),NOT(ISNUMBER(AC133)),NOT(ISNUMBER(AD133))),"",OR(AND(AB133&lt;&gt;"",AB133&gt;=40),AND(AC133&lt;&gt;"",AC133&gt;=40),AND(AD133&lt;&gt;"",AD133&gt;=40)),"Y",OR(AB133&lt;40,AC133&lt;40,AD133&lt;40),"N")</f>
        <v/>
      </c>
      <c r="AH133" s="162" t="str" cm="1">
        <f t="array" ref="AH133">_xlfn.IFS(OR(AE133="Y",AF133="Y",AG133="Y"),"Y",OR(AE133="N",AF133="N",AG133="N"),"N",OR(AE133="",AF133="",AG133=""),"")</f>
        <v/>
      </c>
    </row>
    <row r="134" spans="1:34" x14ac:dyDescent="0.25">
      <c r="A134" s="157"/>
      <c r="B134" s="158"/>
      <c r="C134" s="158"/>
      <c r="D134" s="158"/>
      <c r="E134" s="158"/>
      <c r="F134" s="158"/>
      <c r="G134" s="158"/>
      <c r="H134" s="158"/>
      <c r="I134" s="161" t="str">
        <f>IFERROR(IF(VLOOKUP(A134,'BOY to MOY-Math'!$P$2:$U$400,6,FALSE)="","",VLOOKUP(A134,'BOY to MOY-Math'!$P$2:$U$400,6,FALSE)),"")</f>
        <v/>
      </c>
      <c r="J134" s="162" t="str">
        <f>IFERROR(IF(VLOOKUP(A134,'BOY to MOY-Math'!$P$2:$AA$400,12,FALSE)="","",VLOOKUP(A134,'BOY to MOY-Math'!$P$2:$AA$400,12,FALSE)),"")</f>
        <v/>
      </c>
      <c r="K134" s="161" t="str">
        <f>IFERROR(IF(VLOOKUP(A134,'BOY to EOY-Math'!$P$2:$AA$400,12,FALSE)="","",VLOOKUP(A134,'BOY to EOY-Math'!$P$2:$AA$400,12,FALSE)),"")</f>
        <v/>
      </c>
      <c r="L134" s="163" t="str">
        <f>IFERROR(IF(VLOOKUP(A134,'BOY to MOY-Math'!$P$2:$AI$400,20,FALSE)="","",VLOOKUP(A134,'BOY to MOY-Math'!$P$2:$AI$400,20,FALSE)),"")</f>
        <v/>
      </c>
      <c r="M134" s="161" t="str">
        <f>IFERROR(IF(VLOOKUP(A134, 'MOY to EOY-Math'!$P$2:$AI$400,20,FALSE)="","",VLOOKUP(A134,'MOY to EOY-Math'!$P$2:$AI$400,20,FALSE)),"")</f>
        <v/>
      </c>
      <c r="N134" s="161" t="str">
        <f>IFERROR(IF(VLOOKUP(A134,'BOY to EOY-Math'!$P$2:$AI$400,20,FALSE)="","",VLOOKUP(A134,'BOY to EOY-Math'!$P$2:$AI$400,20,FALSE)),"")</f>
        <v/>
      </c>
      <c r="O134" s="161" t="str">
        <f>IFERROR(IF(VLOOKUP(A134,'BOY to MOY-Math'!$P$2:$AK$400,22,FALSE)="","",VLOOKUP(A134,'BOY to MOY-Math'!$P$2:$AK$400,22,FALSE)),"")</f>
        <v/>
      </c>
      <c r="P134" s="161" t="str">
        <f>IFERROR(IF(VLOOKUP(A134, 'MOY to EOY-Math'!$P$2:$AK$400,22,FALSE)="","",VLOOKUP(A134,'MOY to EOY-Math'!$P$2:$AK$400,22,FALSE)),"")</f>
        <v/>
      </c>
      <c r="Q134" s="161" t="str">
        <f>IFERROR(IF(VLOOKUP(A134,'BOY to EOY-Math'!$P$2:$AK$400,22,FALSE)="","",VLOOKUP(A134,'BOY to EOY-Math'!$P$2:$AK$400,22,FALSE)),"")</f>
        <v/>
      </c>
      <c r="R134" s="161" t="str" cm="1">
        <f t="array" ref="R134">_xlfn.IFS(AND(NOT(ISNUMBER(I134)),NOT(ISNUMBER(J134)),NOT(ISNUMBER(K134))),"",OR(AND(I134&lt;&gt;"",I134&gt;=40),AND(J134&lt;&gt;"",J134&gt;=40),AND(K134&lt;&gt;"",K134&gt;=40)),"Y",OR(I134&lt;40,J134&lt;40,K134&lt;40),"N")</f>
        <v/>
      </c>
      <c r="S134" s="161" t="str" cm="1">
        <f t="array" ref="S134">_xlfn.IFS(OR(L134="Yes",M134="Yes",N134="Yes"),"Y",OR(L134="No",M134="No",N134="No"),"N",AND(L134="",M134="",N134=""),"")</f>
        <v/>
      </c>
      <c r="T134" s="161" t="str" cm="1">
        <f t="array" ref="T134">_xlfn.IFS(AND(NOT(ISNUMBER(O134)),NOT(ISNUMBER(P134)),NOT(ISNUMBER(Q134))),"",OR(AND(O134&lt;&gt;"",O134&gt;=40),AND(P134&lt;&gt;"",P134&gt;=40),AND(Q134&lt;&gt;"",Q134&gt;=40)),"Y",OR(O134&lt;40,P134&lt;40,Q134&lt;40),"N")</f>
        <v/>
      </c>
      <c r="U134" s="162" t="str" cm="1">
        <f t="array" ref="U134">_xlfn.IFS(OR(R134="Y",S134="Y",T134="Y"),"Y",OR(R134="N",S134="N",T134="N"),"N",OR(R134="",S134="",T134=""),"")</f>
        <v/>
      </c>
      <c r="V134" s="161" t="str">
        <f>IFERROR(IF(VLOOKUP(A134,'BOY to MOY-Reading'!$P$2:$U$400,6,FALSE)="","",VLOOKUP(A134,'BOY to MOY-Reading'!$P$2:$U$400,6,FALSE)),"")</f>
        <v/>
      </c>
      <c r="W134" s="162" t="str">
        <f>IFERROR(IF(VLOOKUP(A134,'BOY to MOY-Reading'!$P$2:$AA$400,12,FALSE)="","",VLOOKUP(A134,'BOY to MOY-Reading'!$P$2:$AA$400,12,FALSE)),"")</f>
        <v/>
      </c>
      <c r="X134" s="161" t="str">
        <f>IFERROR(IF(VLOOKUP(A134,'BOY to EOY-Reading'!$P$2:$AA$400,12,FALSE)="","",VLOOKUP(A134,'BOY to EOY-Reading'!$P$2:$AA$400,12,FALSE)),"")</f>
        <v/>
      </c>
      <c r="Y134" s="163" t="str">
        <f>IFERROR(IF(VLOOKUP(A134,'BOY to MOY-Reading'!$P$2:$AI$400,20,FALSE)="","",VLOOKUP(A134,'BOY to MOY-Reading'!$P$2:$AI$400,20,FALSE)),"")</f>
        <v/>
      </c>
      <c r="Z134" s="161" t="str">
        <f>IFERROR(IF(VLOOKUP(A134, 'MOY to EOY-Reading'!$P$2:$AI$400,20,FALSE)="","",VLOOKUP(A134,'MOY to EOY-Reading'!$P$2:$AI$400,20,FALSE)),"")</f>
        <v/>
      </c>
      <c r="AA134" s="161" t="str">
        <f>IFERROR(IF(VLOOKUP(A134,'BOY to EOY-Reading'!$P$2:$AI$400,20,FALSE)="","",VLOOKUP(A134,'BOY to EOY-Reading'!$P$2:$AI$400,20,FALSE)),"")</f>
        <v/>
      </c>
      <c r="AB134" s="161" t="str">
        <f>IFERROR(IF(VLOOKUP(A134,'BOY to MOY-Reading'!$P$2:$AK$400,22,FALSE)="","",VLOOKUP(A134,'BOY to MOY-Reading'!$P$2:$AK$400,22,FALSE)),"")</f>
        <v/>
      </c>
      <c r="AC134" s="161" t="str">
        <f>IFERROR(IF(VLOOKUP(A134, 'MOY to EOY-Reading'!$P$2:$AK$400,22,FALSE)="","",VLOOKUP(A134,'MOY to EOY-Reading'!$P$2:$AK$400,22,FALSE)),"")</f>
        <v/>
      </c>
      <c r="AD134" s="161" t="str">
        <f>IFERROR(IF(VLOOKUP(A134,'BOY to EOY-Reading'!$P$2:$AK$400,22,FALSE)="","",VLOOKUP(A134,'BOY to EOY-Reading'!$P$2:$AK$400,22,FALSE)),"")</f>
        <v/>
      </c>
      <c r="AE134" s="161" t="str" cm="1">
        <f t="array" ref="AE134">_xlfn.IFS(AND(NOT(ISNUMBER(V134)),NOT(ISNUMBER(W134)),NOT(ISNUMBER(X134))),"",OR(AND(V134&lt;&gt;"",V134&gt;=40),AND(W134&lt;&gt;"",W134&gt;=40),AND(X134&lt;&gt;"",X134&gt;=40)),"Y",OR(V134&lt;40,W134&lt;40,X134&lt;40),"N")</f>
        <v/>
      </c>
      <c r="AF134" s="161" t="str" cm="1">
        <f t="array" ref="AF134">_xlfn.IFS(OR(Y134="Yes",Z134="Yes",AA134="Yes"),"Y",OR(Y134="No",Z134="No",AA134="No"),"N",AND(Y134="",Z134="",AA134=""),"")</f>
        <v/>
      </c>
      <c r="AG134" s="161" t="str" cm="1">
        <f t="array" ref="AG134">_xlfn.IFS(AND(NOT(ISNUMBER(AB134)),NOT(ISNUMBER(AC134)),NOT(ISNUMBER(AD134))),"",OR(AND(AB134&lt;&gt;"",AB134&gt;=40),AND(AC134&lt;&gt;"",AC134&gt;=40),AND(AD134&lt;&gt;"",AD134&gt;=40)),"Y",OR(AB134&lt;40,AC134&lt;40,AD134&lt;40),"N")</f>
        <v/>
      </c>
      <c r="AH134" s="162" t="str" cm="1">
        <f t="array" ref="AH134">_xlfn.IFS(OR(AE134="Y",AF134="Y",AG134="Y"),"Y",OR(AE134="N",AF134="N",AG134="N"),"N",OR(AE134="",AF134="",AG134=""),"")</f>
        <v/>
      </c>
    </row>
    <row r="135" spans="1:34" x14ac:dyDescent="0.25">
      <c r="A135" s="157"/>
      <c r="B135" s="158"/>
      <c r="C135" s="158"/>
      <c r="D135" s="158"/>
      <c r="E135" s="158"/>
      <c r="F135" s="158"/>
      <c r="G135" s="158"/>
      <c r="H135" s="158"/>
      <c r="I135" s="161" t="str">
        <f>IFERROR(IF(VLOOKUP(A135,'BOY to MOY-Math'!$P$2:$U$400,6,FALSE)="","",VLOOKUP(A135,'BOY to MOY-Math'!$P$2:$U$400,6,FALSE)),"")</f>
        <v/>
      </c>
      <c r="J135" s="162" t="str">
        <f>IFERROR(IF(VLOOKUP(A135,'BOY to MOY-Math'!$P$2:$AA$400,12,FALSE)="","",VLOOKUP(A135,'BOY to MOY-Math'!$P$2:$AA$400,12,FALSE)),"")</f>
        <v/>
      </c>
      <c r="K135" s="161" t="str">
        <f>IFERROR(IF(VLOOKUP(A135,'BOY to EOY-Math'!$P$2:$AA$400,12,FALSE)="","",VLOOKUP(A135,'BOY to EOY-Math'!$P$2:$AA$400,12,FALSE)),"")</f>
        <v/>
      </c>
      <c r="L135" s="163" t="str">
        <f>IFERROR(IF(VLOOKUP(A135,'BOY to MOY-Math'!$P$2:$AI$400,20,FALSE)="","",VLOOKUP(A135,'BOY to MOY-Math'!$P$2:$AI$400,20,FALSE)),"")</f>
        <v/>
      </c>
      <c r="M135" s="161" t="str">
        <f>IFERROR(IF(VLOOKUP(A135, 'MOY to EOY-Math'!$P$2:$AI$400,20,FALSE)="","",VLOOKUP(A135,'MOY to EOY-Math'!$P$2:$AI$400,20,FALSE)),"")</f>
        <v/>
      </c>
      <c r="N135" s="161" t="str">
        <f>IFERROR(IF(VLOOKUP(A135,'BOY to EOY-Math'!$P$2:$AI$400,20,FALSE)="","",VLOOKUP(A135,'BOY to EOY-Math'!$P$2:$AI$400,20,FALSE)),"")</f>
        <v/>
      </c>
      <c r="O135" s="161" t="str">
        <f>IFERROR(IF(VLOOKUP(A135,'BOY to MOY-Math'!$P$2:$AK$400,22,FALSE)="","",VLOOKUP(A135,'BOY to MOY-Math'!$P$2:$AK$400,22,FALSE)),"")</f>
        <v/>
      </c>
      <c r="P135" s="161" t="str">
        <f>IFERROR(IF(VLOOKUP(A135, 'MOY to EOY-Math'!$P$2:$AK$400,22,FALSE)="","",VLOOKUP(A135,'MOY to EOY-Math'!$P$2:$AK$400,22,FALSE)),"")</f>
        <v/>
      </c>
      <c r="Q135" s="161" t="str">
        <f>IFERROR(IF(VLOOKUP(A135,'BOY to EOY-Math'!$P$2:$AK$400,22,FALSE)="","",VLOOKUP(A135,'BOY to EOY-Math'!$P$2:$AK$400,22,FALSE)),"")</f>
        <v/>
      </c>
      <c r="R135" s="161" t="str" cm="1">
        <f t="array" ref="R135">_xlfn.IFS(AND(NOT(ISNUMBER(I135)),NOT(ISNUMBER(J135)),NOT(ISNUMBER(K135))),"",OR(AND(I135&lt;&gt;"",I135&gt;=40),AND(J135&lt;&gt;"",J135&gt;=40),AND(K135&lt;&gt;"",K135&gt;=40)),"Y",OR(I135&lt;40,J135&lt;40,K135&lt;40),"N")</f>
        <v/>
      </c>
      <c r="S135" s="161" t="str" cm="1">
        <f t="array" ref="S135">_xlfn.IFS(OR(L135="Yes",M135="Yes",N135="Yes"),"Y",OR(L135="No",M135="No",N135="No"),"N",AND(L135="",M135="",N135=""),"")</f>
        <v/>
      </c>
      <c r="T135" s="161" t="str" cm="1">
        <f t="array" ref="T135">_xlfn.IFS(AND(NOT(ISNUMBER(O135)),NOT(ISNUMBER(P135)),NOT(ISNUMBER(Q135))),"",OR(AND(O135&lt;&gt;"",O135&gt;=40),AND(P135&lt;&gt;"",P135&gt;=40),AND(Q135&lt;&gt;"",Q135&gt;=40)),"Y",OR(O135&lt;40,P135&lt;40,Q135&lt;40),"N")</f>
        <v/>
      </c>
      <c r="U135" s="162" t="str" cm="1">
        <f t="array" ref="U135">_xlfn.IFS(OR(R135="Y",S135="Y",T135="Y"),"Y",OR(R135="N",S135="N",T135="N"),"N",OR(R135="",S135="",T135=""),"")</f>
        <v/>
      </c>
      <c r="V135" s="161" t="str">
        <f>IFERROR(IF(VLOOKUP(A135,'BOY to MOY-Reading'!$P$2:$U$400,6,FALSE)="","",VLOOKUP(A135,'BOY to MOY-Reading'!$P$2:$U$400,6,FALSE)),"")</f>
        <v/>
      </c>
      <c r="W135" s="162" t="str">
        <f>IFERROR(IF(VLOOKUP(A135,'BOY to MOY-Reading'!$P$2:$AA$400,12,FALSE)="","",VLOOKUP(A135,'BOY to MOY-Reading'!$P$2:$AA$400,12,FALSE)),"")</f>
        <v/>
      </c>
      <c r="X135" s="161" t="str">
        <f>IFERROR(IF(VLOOKUP(A135,'BOY to EOY-Reading'!$P$2:$AA$400,12,FALSE)="","",VLOOKUP(A135,'BOY to EOY-Reading'!$P$2:$AA$400,12,FALSE)),"")</f>
        <v/>
      </c>
      <c r="Y135" s="163" t="str">
        <f>IFERROR(IF(VLOOKUP(A135,'BOY to MOY-Reading'!$P$2:$AI$400,20,FALSE)="","",VLOOKUP(A135,'BOY to MOY-Reading'!$P$2:$AI$400,20,FALSE)),"")</f>
        <v/>
      </c>
      <c r="Z135" s="161" t="str">
        <f>IFERROR(IF(VLOOKUP(A135, 'MOY to EOY-Reading'!$P$2:$AI$400,20,FALSE)="","",VLOOKUP(A135,'MOY to EOY-Reading'!$P$2:$AI$400,20,FALSE)),"")</f>
        <v/>
      </c>
      <c r="AA135" s="161" t="str">
        <f>IFERROR(IF(VLOOKUP(A135,'BOY to EOY-Reading'!$P$2:$AI$400,20,FALSE)="","",VLOOKUP(A135,'BOY to EOY-Reading'!$P$2:$AI$400,20,FALSE)),"")</f>
        <v/>
      </c>
      <c r="AB135" s="161" t="str">
        <f>IFERROR(IF(VLOOKUP(A135,'BOY to MOY-Reading'!$P$2:$AK$400,22,FALSE)="","",VLOOKUP(A135,'BOY to MOY-Reading'!$P$2:$AK$400,22,FALSE)),"")</f>
        <v/>
      </c>
      <c r="AC135" s="161" t="str">
        <f>IFERROR(IF(VLOOKUP(A135, 'MOY to EOY-Reading'!$P$2:$AK$400,22,FALSE)="","",VLOOKUP(A135,'MOY to EOY-Reading'!$P$2:$AK$400,22,FALSE)),"")</f>
        <v/>
      </c>
      <c r="AD135" s="161" t="str">
        <f>IFERROR(IF(VLOOKUP(A135,'BOY to EOY-Reading'!$P$2:$AK$400,22,FALSE)="","",VLOOKUP(A135,'BOY to EOY-Reading'!$P$2:$AK$400,22,FALSE)),"")</f>
        <v/>
      </c>
      <c r="AE135" s="161" t="str" cm="1">
        <f t="array" ref="AE135">_xlfn.IFS(AND(NOT(ISNUMBER(V135)),NOT(ISNUMBER(W135)),NOT(ISNUMBER(X135))),"",OR(AND(V135&lt;&gt;"",V135&gt;=40),AND(W135&lt;&gt;"",W135&gt;=40),AND(X135&lt;&gt;"",X135&gt;=40)),"Y",OR(V135&lt;40,W135&lt;40,X135&lt;40),"N")</f>
        <v/>
      </c>
      <c r="AF135" s="161" t="str" cm="1">
        <f t="array" ref="AF135">_xlfn.IFS(OR(Y135="Yes",Z135="Yes",AA135="Yes"),"Y",OR(Y135="No",Z135="No",AA135="No"),"N",AND(Y135="",Z135="",AA135=""),"")</f>
        <v/>
      </c>
      <c r="AG135" s="161" t="str" cm="1">
        <f t="array" ref="AG135">_xlfn.IFS(AND(NOT(ISNUMBER(AB135)),NOT(ISNUMBER(AC135)),NOT(ISNUMBER(AD135))),"",OR(AND(AB135&lt;&gt;"",AB135&gt;=40),AND(AC135&lt;&gt;"",AC135&gt;=40),AND(AD135&lt;&gt;"",AD135&gt;=40)),"Y",OR(AB135&lt;40,AC135&lt;40,AD135&lt;40),"N")</f>
        <v/>
      </c>
      <c r="AH135" s="162" t="str" cm="1">
        <f t="array" ref="AH135">_xlfn.IFS(OR(AE135="Y",AF135="Y",AG135="Y"),"Y",OR(AE135="N",AF135="N",AG135="N"),"N",OR(AE135="",AF135="",AG135=""),"")</f>
        <v/>
      </c>
    </row>
    <row r="136" spans="1:34" x14ac:dyDescent="0.25">
      <c r="A136" s="157"/>
      <c r="B136" s="158"/>
      <c r="C136" s="158"/>
      <c r="D136" s="158"/>
      <c r="E136" s="158"/>
      <c r="F136" s="158"/>
      <c r="G136" s="158"/>
      <c r="H136" s="158"/>
      <c r="I136" s="161" t="str">
        <f>IFERROR(IF(VLOOKUP(A136,'BOY to MOY-Math'!$P$2:$U$400,6,FALSE)="","",VLOOKUP(A136,'BOY to MOY-Math'!$P$2:$U$400,6,FALSE)),"")</f>
        <v/>
      </c>
      <c r="J136" s="162" t="str">
        <f>IFERROR(IF(VLOOKUP(A136,'BOY to MOY-Math'!$P$2:$AA$400,12,FALSE)="","",VLOOKUP(A136,'BOY to MOY-Math'!$P$2:$AA$400,12,FALSE)),"")</f>
        <v/>
      </c>
      <c r="K136" s="161" t="str">
        <f>IFERROR(IF(VLOOKUP(A136,'BOY to EOY-Math'!$P$2:$AA$400,12,FALSE)="","",VLOOKUP(A136,'BOY to EOY-Math'!$P$2:$AA$400,12,FALSE)),"")</f>
        <v/>
      </c>
      <c r="L136" s="163" t="str">
        <f>IFERROR(IF(VLOOKUP(A136,'BOY to MOY-Math'!$P$2:$AI$400,20,FALSE)="","",VLOOKUP(A136,'BOY to MOY-Math'!$P$2:$AI$400,20,FALSE)),"")</f>
        <v/>
      </c>
      <c r="M136" s="161" t="str">
        <f>IFERROR(IF(VLOOKUP(A136, 'MOY to EOY-Math'!$P$2:$AI$400,20,FALSE)="","",VLOOKUP(A136,'MOY to EOY-Math'!$P$2:$AI$400,20,FALSE)),"")</f>
        <v/>
      </c>
      <c r="N136" s="161" t="str">
        <f>IFERROR(IF(VLOOKUP(A136,'BOY to EOY-Math'!$P$2:$AI$400,20,FALSE)="","",VLOOKUP(A136,'BOY to EOY-Math'!$P$2:$AI$400,20,FALSE)),"")</f>
        <v/>
      </c>
      <c r="O136" s="161" t="str">
        <f>IFERROR(IF(VLOOKUP(A136,'BOY to MOY-Math'!$P$2:$AK$400,22,FALSE)="","",VLOOKUP(A136,'BOY to MOY-Math'!$P$2:$AK$400,22,FALSE)),"")</f>
        <v/>
      </c>
      <c r="P136" s="161" t="str">
        <f>IFERROR(IF(VLOOKUP(A136, 'MOY to EOY-Math'!$P$2:$AK$400,22,FALSE)="","",VLOOKUP(A136,'MOY to EOY-Math'!$P$2:$AK$400,22,FALSE)),"")</f>
        <v/>
      </c>
      <c r="Q136" s="161" t="str">
        <f>IFERROR(IF(VLOOKUP(A136,'BOY to EOY-Math'!$P$2:$AK$400,22,FALSE)="","",VLOOKUP(A136,'BOY to EOY-Math'!$P$2:$AK$400,22,FALSE)),"")</f>
        <v/>
      </c>
      <c r="R136" s="161" t="str" cm="1">
        <f t="array" ref="R136">_xlfn.IFS(AND(NOT(ISNUMBER(I136)),NOT(ISNUMBER(J136)),NOT(ISNUMBER(K136))),"",OR(AND(I136&lt;&gt;"",I136&gt;=40),AND(J136&lt;&gt;"",J136&gt;=40),AND(K136&lt;&gt;"",K136&gt;=40)),"Y",OR(I136&lt;40,J136&lt;40,K136&lt;40),"N")</f>
        <v/>
      </c>
      <c r="S136" s="161" t="str" cm="1">
        <f t="array" ref="S136">_xlfn.IFS(OR(L136="Yes",M136="Yes",N136="Yes"),"Y",OR(L136="No",M136="No",N136="No"),"N",AND(L136="",M136="",N136=""),"")</f>
        <v/>
      </c>
      <c r="T136" s="161" t="str" cm="1">
        <f t="array" ref="T136">_xlfn.IFS(AND(NOT(ISNUMBER(O136)),NOT(ISNUMBER(P136)),NOT(ISNUMBER(Q136))),"",OR(AND(O136&lt;&gt;"",O136&gt;=40),AND(P136&lt;&gt;"",P136&gt;=40),AND(Q136&lt;&gt;"",Q136&gt;=40)),"Y",OR(O136&lt;40,P136&lt;40,Q136&lt;40),"N")</f>
        <v/>
      </c>
      <c r="U136" s="162" t="str" cm="1">
        <f t="array" ref="U136">_xlfn.IFS(OR(R136="Y",S136="Y",T136="Y"),"Y",OR(R136="N",S136="N",T136="N"),"N",OR(R136="",S136="",T136=""),"")</f>
        <v/>
      </c>
      <c r="V136" s="161" t="str">
        <f>IFERROR(IF(VLOOKUP(A136,'BOY to MOY-Reading'!$P$2:$U$400,6,FALSE)="","",VLOOKUP(A136,'BOY to MOY-Reading'!$P$2:$U$400,6,FALSE)),"")</f>
        <v/>
      </c>
      <c r="W136" s="162" t="str">
        <f>IFERROR(IF(VLOOKUP(A136,'BOY to MOY-Reading'!$P$2:$AA$400,12,FALSE)="","",VLOOKUP(A136,'BOY to MOY-Reading'!$P$2:$AA$400,12,FALSE)),"")</f>
        <v/>
      </c>
      <c r="X136" s="161" t="str">
        <f>IFERROR(IF(VLOOKUP(A136,'BOY to EOY-Reading'!$P$2:$AA$400,12,FALSE)="","",VLOOKUP(A136,'BOY to EOY-Reading'!$P$2:$AA$400,12,FALSE)),"")</f>
        <v/>
      </c>
      <c r="Y136" s="163" t="str">
        <f>IFERROR(IF(VLOOKUP(A136,'BOY to MOY-Reading'!$P$2:$AI$400,20,FALSE)="","",VLOOKUP(A136,'BOY to MOY-Reading'!$P$2:$AI$400,20,FALSE)),"")</f>
        <v/>
      </c>
      <c r="Z136" s="161" t="str">
        <f>IFERROR(IF(VLOOKUP(A136, 'MOY to EOY-Reading'!$P$2:$AI$400,20,FALSE)="","",VLOOKUP(A136,'MOY to EOY-Reading'!$P$2:$AI$400,20,FALSE)),"")</f>
        <v/>
      </c>
      <c r="AA136" s="161" t="str">
        <f>IFERROR(IF(VLOOKUP(A136,'BOY to EOY-Reading'!$P$2:$AI$400,20,FALSE)="","",VLOOKUP(A136,'BOY to EOY-Reading'!$P$2:$AI$400,20,FALSE)),"")</f>
        <v/>
      </c>
      <c r="AB136" s="161" t="str">
        <f>IFERROR(IF(VLOOKUP(A136,'BOY to MOY-Reading'!$P$2:$AK$400,22,FALSE)="","",VLOOKUP(A136,'BOY to MOY-Reading'!$P$2:$AK$400,22,FALSE)),"")</f>
        <v/>
      </c>
      <c r="AC136" s="161" t="str">
        <f>IFERROR(IF(VLOOKUP(A136, 'MOY to EOY-Reading'!$P$2:$AK$400,22,FALSE)="","",VLOOKUP(A136,'MOY to EOY-Reading'!$P$2:$AK$400,22,FALSE)),"")</f>
        <v/>
      </c>
      <c r="AD136" s="161" t="str">
        <f>IFERROR(IF(VLOOKUP(A136,'BOY to EOY-Reading'!$P$2:$AK$400,22,FALSE)="","",VLOOKUP(A136,'BOY to EOY-Reading'!$P$2:$AK$400,22,FALSE)),"")</f>
        <v/>
      </c>
      <c r="AE136" s="161" t="str" cm="1">
        <f t="array" ref="AE136">_xlfn.IFS(AND(NOT(ISNUMBER(V136)),NOT(ISNUMBER(W136)),NOT(ISNUMBER(X136))),"",OR(AND(V136&lt;&gt;"",V136&gt;=40),AND(W136&lt;&gt;"",W136&gt;=40),AND(X136&lt;&gt;"",X136&gt;=40)),"Y",OR(V136&lt;40,W136&lt;40,X136&lt;40),"N")</f>
        <v/>
      </c>
      <c r="AF136" s="161" t="str" cm="1">
        <f t="array" ref="AF136">_xlfn.IFS(OR(Y136="Yes",Z136="Yes",AA136="Yes"),"Y",OR(Y136="No",Z136="No",AA136="No"),"N",AND(Y136="",Z136="",AA136=""),"")</f>
        <v/>
      </c>
      <c r="AG136" s="161" t="str" cm="1">
        <f t="array" ref="AG136">_xlfn.IFS(AND(NOT(ISNUMBER(AB136)),NOT(ISNUMBER(AC136)),NOT(ISNUMBER(AD136))),"",OR(AND(AB136&lt;&gt;"",AB136&gt;=40),AND(AC136&lt;&gt;"",AC136&gt;=40),AND(AD136&lt;&gt;"",AD136&gt;=40)),"Y",OR(AB136&lt;40,AC136&lt;40,AD136&lt;40),"N")</f>
        <v/>
      </c>
      <c r="AH136" s="162" t="str" cm="1">
        <f t="array" ref="AH136">_xlfn.IFS(OR(AE136="Y",AF136="Y",AG136="Y"),"Y",OR(AE136="N",AF136="N",AG136="N"),"N",OR(AE136="",AF136="",AG136=""),"")</f>
        <v/>
      </c>
    </row>
    <row r="137" spans="1:34" x14ac:dyDescent="0.25">
      <c r="A137" s="157"/>
      <c r="B137" s="158"/>
      <c r="C137" s="158"/>
      <c r="D137" s="158"/>
      <c r="E137" s="158"/>
      <c r="F137" s="158"/>
      <c r="G137" s="158"/>
      <c r="H137" s="158"/>
      <c r="I137" s="161" t="str">
        <f>IFERROR(IF(VLOOKUP(A137,'BOY to MOY-Math'!$P$2:$U$400,6,FALSE)="","",VLOOKUP(A137,'BOY to MOY-Math'!$P$2:$U$400,6,FALSE)),"")</f>
        <v/>
      </c>
      <c r="J137" s="162" t="str">
        <f>IFERROR(IF(VLOOKUP(A137,'BOY to MOY-Math'!$P$2:$AA$400,12,FALSE)="","",VLOOKUP(A137,'BOY to MOY-Math'!$P$2:$AA$400,12,FALSE)),"")</f>
        <v/>
      </c>
      <c r="K137" s="161" t="str">
        <f>IFERROR(IF(VLOOKUP(A137,'BOY to EOY-Math'!$P$2:$AA$400,12,FALSE)="","",VLOOKUP(A137,'BOY to EOY-Math'!$P$2:$AA$400,12,FALSE)),"")</f>
        <v/>
      </c>
      <c r="L137" s="163" t="str">
        <f>IFERROR(IF(VLOOKUP(A137,'BOY to MOY-Math'!$P$2:$AI$400,20,FALSE)="","",VLOOKUP(A137,'BOY to MOY-Math'!$P$2:$AI$400,20,FALSE)),"")</f>
        <v/>
      </c>
      <c r="M137" s="161" t="str">
        <f>IFERROR(IF(VLOOKUP(A137, 'MOY to EOY-Math'!$P$2:$AI$400,20,FALSE)="","",VLOOKUP(A137,'MOY to EOY-Math'!$P$2:$AI$400,20,FALSE)),"")</f>
        <v/>
      </c>
      <c r="N137" s="161" t="str">
        <f>IFERROR(IF(VLOOKUP(A137,'BOY to EOY-Math'!$P$2:$AI$400,20,FALSE)="","",VLOOKUP(A137,'BOY to EOY-Math'!$P$2:$AI$400,20,FALSE)),"")</f>
        <v/>
      </c>
      <c r="O137" s="161" t="str">
        <f>IFERROR(IF(VLOOKUP(A137,'BOY to MOY-Math'!$P$2:$AK$400,22,FALSE)="","",VLOOKUP(A137,'BOY to MOY-Math'!$P$2:$AK$400,22,FALSE)),"")</f>
        <v/>
      </c>
      <c r="P137" s="161" t="str">
        <f>IFERROR(IF(VLOOKUP(A137, 'MOY to EOY-Math'!$P$2:$AK$400,22,FALSE)="","",VLOOKUP(A137,'MOY to EOY-Math'!$P$2:$AK$400,22,FALSE)),"")</f>
        <v/>
      </c>
      <c r="Q137" s="161" t="str">
        <f>IFERROR(IF(VLOOKUP(A137,'BOY to EOY-Math'!$P$2:$AK$400,22,FALSE)="","",VLOOKUP(A137,'BOY to EOY-Math'!$P$2:$AK$400,22,FALSE)),"")</f>
        <v/>
      </c>
      <c r="R137" s="161" t="str" cm="1">
        <f t="array" ref="R137">_xlfn.IFS(AND(NOT(ISNUMBER(I137)),NOT(ISNUMBER(J137)),NOT(ISNUMBER(K137))),"",OR(AND(I137&lt;&gt;"",I137&gt;=40),AND(J137&lt;&gt;"",J137&gt;=40),AND(K137&lt;&gt;"",K137&gt;=40)),"Y",OR(I137&lt;40,J137&lt;40,K137&lt;40),"N")</f>
        <v/>
      </c>
      <c r="S137" s="161" t="str" cm="1">
        <f t="array" ref="S137">_xlfn.IFS(OR(L137="Yes",M137="Yes",N137="Yes"),"Y",OR(L137="No",M137="No",N137="No"),"N",AND(L137="",M137="",N137=""),"")</f>
        <v/>
      </c>
      <c r="T137" s="161" t="str" cm="1">
        <f t="array" ref="T137">_xlfn.IFS(AND(NOT(ISNUMBER(O137)),NOT(ISNUMBER(P137)),NOT(ISNUMBER(Q137))),"",OR(AND(O137&lt;&gt;"",O137&gt;=40),AND(P137&lt;&gt;"",P137&gt;=40),AND(Q137&lt;&gt;"",Q137&gt;=40)),"Y",OR(O137&lt;40,P137&lt;40,Q137&lt;40),"N")</f>
        <v/>
      </c>
      <c r="U137" s="162" t="str" cm="1">
        <f t="array" ref="U137">_xlfn.IFS(OR(R137="Y",S137="Y",T137="Y"),"Y",OR(R137="N",S137="N",T137="N"),"N",OR(R137="",S137="",T137=""),"")</f>
        <v/>
      </c>
      <c r="V137" s="161" t="str">
        <f>IFERROR(IF(VLOOKUP(A137,'BOY to MOY-Reading'!$P$2:$U$400,6,FALSE)="","",VLOOKUP(A137,'BOY to MOY-Reading'!$P$2:$U$400,6,FALSE)),"")</f>
        <v/>
      </c>
      <c r="W137" s="162" t="str">
        <f>IFERROR(IF(VLOOKUP(A137,'BOY to MOY-Reading'!$P$2:$AA$400,12,FALSE)="","",VLOOKUP(A137,'BOY to MOY-Reading'!$P$2:$AA$400,12,FALSE)),"")</f>
        <v/>
      </c>
      <c r="X137" s="161" t="str">
        <f>IFERROR(IF(VLOOKUP(A137,'BOY to EOY-Reading'!$P$2:$AA$400,12,FALSE)="","",VLOOKUP(A137,'BOY to EOY-Reading'!$P$2:$AA$400,12,FALSE)),"")</f>
        <v/>
      </c>
      <c r="Y137" s="163" t="str">
        <f>IFERROR(IF(VLOOKUP(A137,'BOY to MOY-Reading'!$P$2:$AI$400,20,FALSE)="","",VLOOKUP(A137,'BOY to MOY-Reading'!$P$2:$AI$400,20,FALSE)),"")</f>
        <v/>
      </c>
      <c r="Z137" s="161" t="str">
        <f>IFERROR(IF(VLOOKUP(A137, 'MOY to EOY-Reading'!$P$2:$AI$400,20,FALSE)="","",VLOOKUP(A137,'MOY to EOY-Reading'!$P$2:$AI$400,20,FALSE)),"")</f>
        <v/>
      </c>
      <c r="AA137" s="161" t="str">
        <f>IFERROR(IF(VLOOKUP(A137,'BOY to EOY-Reading'!$P$2:$AI$400,20,FALSE)="","",VLOOKUP(A137,'BOY to EOY-Reading'!$P$2:$AI$400,20,FALSE)),"")</f>
        <v/>
      </c>
      <c r="AB137" s="161" t="str">
        <f>IFERROR(IF(VLOOKUP(A137,'BOY to MOY-Reading'!$P$2:$AK$400,22,FALSE)="","",VLOOKUP(A137,'BOY to MOY-Reading'!$P$2:$AK$400,22,FALSE)),"")</f>
        <v/>
      </c>
      <c r="AC137" s="161" t="str">
        <f>IFERROR(IF(VLOOKUP(A137, 'MOY to EOY-Reading'!$P$2:$AK$400,22,FALSE)="","",VLOOKUP(A137,'MOY to EOY-Reading'!$P$2:$AK$400,22,FALSE)),"")</f>
        <v/>
      </c>
      <c r="AD137" s="161" t="str">
        <f>IFERROR(IF(VLOOKUP(A137,'BOY to EOY-Reading'!$P$2:$AK$400,22,FALSE)="","",VLOOKUP(A137,'BOY to EOY-Reading'!$P$2:$AK$400,22,FALSE)),"")</f>
        <v/>
      </c>
      <c r="AE137" s="161" t="str" cm="1">
        <f t="array" ref="AE137">_xlfn.IFS(AND(NOT(ISNUMBER(V137)),NOT(ISNUMBER(W137)),NOT(ISNUMBER(X137))),"",OR(AND(V137&lt;&gt;"",V137&gt;=40),AND(W137&lt;&gt;"",W137&gt;=40),AND(X137&lt;&gt;"",X137&gt;=40)),"Y",OR(V137&lt;40,W137&lt;40,X137&lt;40),"N")</f>
        <v/>
      </c>
      <c r="AF137" s="161" t="str" cm="1">
        <f t="array" ref="AF137">_xlfn.IFS(OR(Y137="Yes",Z137="Yes",AA137="Yes"),"Y",OR(Y137="No",Z137="No",AA137="No"),"N",AND(Y137="",Z137="",AA137=""),"")</f>
        <v/>
      </c>
      <c r="AG137" s="161" t="str" cm="1">
        <f t="array" ref="AG137">_xlfn.IFS(AND(NOT(ISNUMBER(AB137)),NOT(ISNUMBER(AC137)),NOT(ISNUMBER(AD137))),"",OR(AND(AB137&lt;&gt;"",AB137&gt;=40),AND(AC137&lt;&gt;"",AC137&gt;=40),AND(AD137&lt;&gt;"",AD137&gt;=40)),"Y",OR(AB137&lt;40,AC137&lt;40,AD137&lt;40),"N")</f>
        <v/>
      </c>
      <c r="AH137" s="162" t="str" cm="1">
        <f t="array" ref="AH137">_xlfn.IFS(OR(AE137="Y",AF137="Y",AG137="Y"),"Y",OR(AE137="N",AF137="N",AG137="N"),"N",OR(AE137="",AF137="",AG137=""),"")</f>
        <v/>
      </c>
    </row>
    <row r="138" spans="1:34" x14ac:dyDescent="0.25">
      <c r="A138" s="157"/>
      <c r="B138" s="158"/>
      <c r="C138" s="158"/>
      <c r="D138" s="158"/>
      <c r="E138" s="158"/>
      <c r="F138" s="158"/>
      <c r="G138" s="158"/>
      <c r="H138" s="158"/>
      <c r="I138" s="161" t="str">
        <f>IFERROR(IF(VLOOKUP(A138,'BOY to MOY-Math'!$P$2:$U$400,6,FALSE)="","",VLOOKUP(A138,'BOY to MOY-Math'!$P$2:$U$400,6,FALSE)),"")</f>
        <v/>
      </c>
      <c r="J138" s="162" t="str">
        <f>IFERROR(IF(VLOOKUP(A138,'BOY to MOY-Math'!$P$2:$AA$400,12,FALSE)="","",VLOOKUP(A138,'BOY to MOY-Math'!$P$2:$AA$400,12,FALSE)),"")</f>
        <v/>
      </c>
      <c r="K138" s="161" t="str">
        <f>IFERROR(IF(VLOOKUP(A138,'BOY to EOY-Math'!$P$2:$AA$400,12,FALSE)="","",VLOOKUP(A138,'BOY to EOY-Math'!$P$2:$AA$400,12,FALSE)),"")</f>
        <v/>
      </c>
      <c r="L138" s="163" t="str">
        <f>IFERROR(IF(VLOOKUP(A138,'BOY to MOY-Math'!$P$2:$AI$400,20,FALSE)="","",VLOOKUP(A138,'BOY to MOY-Math'!$P$2:$AI$400,20,FALSE)),"")</f>
        <v/>
      </c>
      <c r="M138" s="161" t="str">
        <f>IFERROR(IF(VLOOKUP(A138, 'MOY to EOY-Math'!$P$2:$AI$400,20,FALSE)="","",VLOOKUP(A138,'MOY to EOY-Math'!$P$2:$AI$400,20,FALSE)),"")</f>
        <v/>
      </c>
      <c r="N138" s="161" t="str">
        <f>IFERROR(IF(VLOOKUP(A138,'BOY to EOY-Math'!$P$2:$AI$400,20,FALSE)="","",VLOOKUP(A138,'BOY to EOY-Math'!$P$2:$AI$400,20,FALSE)),"")</f>
        <v/>
      </c>
      <c r="O138" s="161" t="str">
        <f>IFERROR(IF(VLOOKUP(A138,'BOY to MOY-Math'!$P$2:$AK$400,22,FALSE)="","",VLOOKUP(A138,'BOY to MOY-Math'!$P$2:$AK$400,22,FALSE)),"")</f>
        <v/>
      </c>
      <c r="P138" s="161" t="str">
        <f>IFERROR(IF(VLOOKUP(A138, 'MOY to EOY-Math'!$P$2:$AK$400,22,FALSE)="","",VLOOKUP(A138,'MOY to EOY-Math'!$P$2:$AK$400,22,FALSE)),"")</f>
        <v/>
      </c>
      <c r="Q138" s="161" t="str">
        <f>IFERROR(IF(VLOOKUP(A138,'BOY to EOY-Math'!$P$2:$AK$400,22,FALSE)="","",VLOOKUP(A138,'BOY to EOY-Math'!$P$2:$AK$400,22,FALSE)),"")</f>
        <v/>
      </c>
      <c r="R138" s="161" t="str" cm="1">
        <f t="array" ref="R138">_xlfn.IFS(AND(NOT(ISNUMBER(I138)),NOT(ISNUMBER(J138)),NOT(ISNUMBER(K138))),"",OR(AND(I138&lt;&gt;"",I138&gt;=40),AND(J138&lt;&gt;"",J138&gt;=40),AND(K138&lt;&gt;"",K138&gt;=40)),"Y",OR(I138&lt;40,J138&lt;40,K138&lt;40),"N")</f>
        <v/>
      </c>
      <c r="S138" s="161" t="str" cm="1">
        <f t="array" ref="S138">_xlfn.IFS(OR(L138="Yes",M138="Yes",N138="Yes"),"Y",OR(L138="No",M138="No",N138="No"),"N",AND(L138="",M138="",N138=""),"")</f>
        <v/>
      </c>
      <c r="T138" s="161" t="str" cm="1">
        <f t="array" ref="T138">_xlfn.IFS(AND(NOT(ISNUMBER(O138)),NOT(ISNUMBER(P138)),NOT(ISNUMBER(Q138))),"",OR(AND(O138&lt;&gt;"",O138&gt;=40),AND(P138&lt;&gt;"",P138&gt;=40),AND(Q138&lt;&gt;"",Q138&gt;=40)),"Y",OR(O138&lt;40,P138&lt;40,Q138&lt;40),"N")</f>
        <v/>
      </c>
      <c r="U138" s="162" t="str" cm="1">
        <f t="array" ref="U138">_xlfn.IFS(OR(R138="Y",S138="Y",T138="Y"),"Y",OR(R138="N",S138="N",T138="N"),"N",OR(R138="",S138="",T138=""),"")</f>
        <v/>
      </c>
      <c r="V138" s="161" t="str">
        <f>IFERROR(IF(VLOOKUP(A138,'BOY to MOY-Reading'!$P$2:$U$400,6,FALSE)="","",VLOOKUP(A138,'BOY to MOY-Reading'!$P$2:$U$400,6,FALSE)),"")</f>
        <v/>
      </c>
      <c r="W138" s="162" t="str">
        <f>IFERROR(IF(VLOOKUP(A138,'BOY to MOY-Reading'!$P$2:$AA$400,12,FALSE)="","",VLOOKUP(A138,'BOY to MOY-Reading'!$P$2:$AA$400,12,FALSE)),"")</f>
        <v/>
      </c>
      <c r="X138" s="161" t="str">
        <f>IFERROR(IF(VLOOKUP(A138,'BOY to EOY-Reading'!$P$2:$AA$400,12,FALSE)="","",VLOOKUP(A138,'BOY to EOY-Reading'!$P$2:$AA$400,12,FALSE)),"")</f>
        <v/>
      </c>
      <c r="Y138" s="163" t="str">
        <f>IFERROR(IF(VLOOKUP(A138,'BOY to MOY-Reading'!$P$2:$AI$400,20,FALSE)="","",VLOOKUP(A138,'BOY to MOY-Reading'!$P$2:$AI$400,20,FALSE)),"")</f>
        <v/>
      </c>
      <c r="Z138" s="161" t="str">
        <f>IFERROR(IF(VLOOKUP(A138, 'MOY to EOY-Reading'!$P$2:$AI$400,20,FALSE)="","",VLOOKUP(A138,'MOY to EOY-Reading'!$P$2:$AI$400,20,FALSE)),"")</f>
        <v/>
      </c>
      <c r="AA138" s="161" t="str">
        <f>IFERROR(IF(VLOOKUP(A138,'BOY to EOY-Reading'!$P$2:$AI$400,20,FALSE)="","",VLOOKUP(A138,'BOY to EOY-Reading'!$P$2:$AI$400,20,FALSE)),"")</f>
        <v/>
      </c>
      <c r="AB138" s="161" t="str">
        <f>IFERROR(IF(VLOOKUP(A138,'BOY to MOY-Reading'!$P$2:$AK$400,22,FALSE)="","",VLOOKUP(A138,'BOY to MOY-Reading'!$P$2:$AK$400,22,FALSE)),"")</f>
        <v/>
      </c>
      <c r="AC138" s="161" t="str">
        <f>IFERROR(IF(VLOOKUP(A138, 'MOY to EOY-Reading'!$P$2:$AK$400,22,FALSE)="","",VLOOKUP(A138,'MOY to EOY-Reading'!$P$2:$AK$400,22,FALSE)),"")</f>
        <v/>
      </c>
      <c r="AD138" s="161" t="str">
        <f>IFERROR(IF(VLOOKUP(A138,'BOY to EOY-Reading'!$P$2:$AK$400,22,FALSE)="","",VLOOKUP(A138,'BOY to EOY-Reading'!$P$2:$AK$400,22,FALSE)),"")</f>
        <v/>
      </c>
      <c r="AE138" s="161" t="str" cm="1">
        <f t="array" ref="AE138">_xlfn.IFS(AND(NOT(ISNUMBER(V138)),NOT(ISNUMBER(W138)),NOT(ISNUMBER(X138))),"",OR(AND(V138&lt;&gt;"",V138&gt;=40),AND(W138&lt;&gt;"",W138&gt;=40),AND(X138&lt;&gt;"",X138&gt;=40)),"Y",OR(V138&lt;40,W138&lt;40,X138&lt;40),"N")</f>
        <v/>
      </c>
      <c r="AF138" s="161" t="str" cm="1">
        <f t="array" ref="AF138">_xlfn.IFS(OR(Y138="Yes",Z138="Yes",AA138="Yes"),"Y",OR(Y138="No",Z138="No",AA138="No"),"N",AND(Y138="",Z138="",AA138=""),"")</f>
        <v/>
      </c>
      <c r="AG138" s="161" t="str" cm="1">
        <f t="array" ref="AG138">_xlfn.IFS(AND(NOT(ISNUMBER(AB138)),NOT(ISNUMBER(AC138)),NOT(ISNUMBER(AD138))),"",OR(AND(AB138&lt;&gt;"",AB138&gt;=40),AND(AC138&lt;&gt;"",AC138&gt;=40),AND(AD138&lt;&gt;"",AD138&gt;=40)),"Y",OR(AB138&lt;40,AC138&lt;40,AD138&lt;40),"N")</f>
        <v/>
      </c>
      <c r="AH138" s="162" t="str" cm="1">
        <f t="array" ref="AH138">_xlfn.IFS(OR(AE138="Y",AF138="Y",AG138="Y"),"Y",OR(AE138="N",AF138="N",AG138="N"),"N",OR(AE138="",AF138="",AG138=""),"")</f>
        <v/>
      </c>
    </row>
    <row r="139" spans="1:34" x14ac:dyDescent="0.25">
      <c r="A139" s="157"/>
      <c r="B139" s="158"/>
      <c r="C139" s="158"/>
      <c r="D139" s="158"/>
      <c r="E139" s="158"/>
      <c r="F139" s="158"/>
      <c r="G139" s="158"/>
      <c r="H139" s="158"/>
      <c r="I139" s="161" t="str">
        <f>IFERROR(IF(VLOOKUP(A139,'BOY to MOY-Math'!$P$2:$U$400,6,FALSE)="","",VLOOKUP(A139,'BOY to MOY-Math'!$P$2:$U$400,6,FALSE)),"")</f>
        <v/>
      </c>
      <c r="J139" s="162" t="str">
        <f>IFERROR(IF(VLOOKUP(A139,'BOY to MOY-Math'!$P$2:$AA$400,12,FALSE)="","",VLOOKUP(A139,'BOY to MOY-Math'!$P$2:$AA$400,12,FALSE)),"")</f>
        <v/>
      </c>
      <c r="K139" s="161" t="str">
        <f>IFERROR(IF(VLOOKUP(A139,'BOY to EOY-Math'!$P$2:$AA$400,12,FALSE)="","",VLOOKUP(A139,'BOY to EOY-Math'!$P$2:$AA$400,12,FALSE)),"")</f>
        <v/>
      </c>
      <c r="L139" s="163" t="str">
        <f>IFERROR(IF(VLOOKUP(A139,'BOY to MOY-Math'!$P$2:$AI$400,20,FALSE)="","",VLOOKUP(A139,'BOY to MOY-Math'!$P$2:$AI$400,20,FALSE)),"")</f>
        <v/>
      </c>
      <c r="M139" s="161" t="str">
        <f>IFERROR(IF(VLOOKUP(A139, 'MOY to EOY-Math'!$P$2:$AI$400,20,FALSE)="","",VLOOKUP(A139,'MOY to EOY-Math'!$P$2:$AI$400,20,FALSE)),"")</f>
        <v/>
      </c>
      <c r="N139" s="161" t="str">
        <f>IFERROR(IF(VLOOKUP(A139,'BOY to EOY-Math'!$P$2:$AI$400,20,FALSE)="","",VLOOKUP(A139,'BOY to EOY-Math'!$P$2:$AI$400,20,FALSE)),"")</f>
        <v/>
      </c>
      <c r="O139" s="161" t="str">
        <f>IFERROR(IF(VLOOKUP(A139,'BOY to MOY-Math'!$P$2:$AK$400,22,FALSE)="","",VLOOKUP(A139,'BOY to MOY-Math'!$P$2:$AK$400,22,FALSE)),"")</f>
        <v/>
      </c>
      <c r="P139" s="161" t="str">
        <f>IFERROR(IF(VLOOKUP(A139, 'MOY to EOY-Math'!$P$2:$AK$400,22,FALSE)="","",VLOOKUP(A139,'MOY to EOY-Math'!$P$2:$AK$400,22,FALSE)),"")</f>
        <v/>
      </c>
      <c r="Q139" s="161" t="str">
        <f>IFERROR(IF(VLOOKUP(A139,'BOY to EOY-Math'!$P$2:$AK$400,22,FALSE)="","",VLOOKUP(A139,'BOY to EOY-Math'!$P$2:$AK$400,22,FALSE)),"")</f>
        <v/>
      </c>
      <c r="R139" s="161" t="str" cm="1">
        <f t="array" ref="R139">_xlfn.IFS(AND(NOT(ISNUMBER(I139)),NOT(ISNUMBER(J139)),NOT(ISNUMBER(K139))),"",OR(AND(I139&lt;&gt;"",I139&gt;=40),AND(J139&lt;&gt;"",J139&gt;=40),AND(K139&lt;&gt;"",K139&gt;=40)),"Y",OR(I139&lt;40,J139&lt;40,K139&lt;40),"N")</f>
        <v/>
      </c>
      <c r="S139" s="161" t="str" cm="1">
        <f t="array" ref="S139">_xlfn.IFS(OR(L139="Yes",M139="Yes",N139="Yes"),"Y",OR(L139="No",M139="No",N139="No"),"N",AND(L139="",M139="",N139=""),"")</f>
        <v/>
      </c>
      <c r="T139" s="161" t="str" cm="1">
        <f t="array" ref="T139">_xlfn.IFS(AND(NOT(ISNUMBER(O139)),NOT(ISNUMBER(P139)),NOT(ISNUMBER(Q139))),"",OR(AND(O139&lt;&gt;"",O139&gt;=40),AND(P139&lt;&gt;"",P139&gt;=40),AND(Q139&lt;&gt;"",Q139&gt;=40)),"Y",OR(O139&lt;40,P139&lt;40,Q139&lt;40),"N")</f>
        <v/>
      </c>
      <c r="U139" s="162" t="str" cm="1">
        <f t="array" ref="U139">_xlfn.IFS(OR(R139="Y",S139="Y",T139="Y"),"Y",OR(R139="N",S139="N",T139="N"),"N",OR(R139="",S139="",T139=""),"")</f>
        <v/>
      </c>
      <c r="V139" s="161" t="str">
        <f>IFERROR(IF(VLOOKUP(A139,'BOY to MOY-Reading'!$P$2:$U$400,6,FALSE)="","",VLOOKUP(A139,'BOY to MOY-Reading'!$P$2:$U$400,6,FALSE)),"")</f>
        <v/>
      </c>
      <c r="W139" s="162" t="str">
        <f>IFERROR(IF(VLOOKUP(A139,'BOY to MOY-Reading'!$P$2:$AA$400,12,FALSE)="","",VLOOKUP(A139,'BOY to MOY-Reading'!$P$2:$AA$400,12,FALSE)),"")</f>
        <v/>
      </c>
      <c r="X139" s="161" t="str">
        <f>IFERROR(IF(VLOOKUP(A139,'BOY to EOY-Reading'!$P$2:$AA$400,12,FALSE)="","",VLOOKUP(A139,'BOY to EOY-Reading'!$P$2:$AA$400,12,FALSE)),"")</f>
        <v/>
      </c>
      <c r="Y139" s="163" t="str">
        <f>IFERROR(IF(VLOOKUP(A139,'BOY to MOY-Reading'!$P$2:$AI$400,20,FALSE)="","",VLOOKUP(A139,'BOY to MOY-Reading'!$P$2:$AI$400,20,FALSE)),"")</f>
        <v/>
      </c>
      <c r="Z139" s="161" t="str">
        <f>IFERROR(IF(VLOOKUP(A139, 'MOY to EOY-Reading'!$P$2:$AI$400,20,FALSE)="","",VLOOKUP(A139,'MOY to EOY-Reading'!$P$2:$AI$400,20,FALSE)),"")</f>
        <v/>
      </c>
      <c r="AA139" s="161" t="str">
        <f>IFERROR(IF(VLOOKUP(A139,'BOY to EOY-Reading'!$P$2:$AI$400,20,FALSE)="","",VLOOKUP(A139,'BOY to EOY-Reading'!$P$2:$AI$400,20,FALSE)),"")</f>
        <v/>
      </c>
      <c r="AB139" s="161" t="str">
        <f>IFERROR(IF(VLOOKUP(A139,'BOY to MOY-Reading'!$P$2:$AK$400,22,FALSE)="","",VLOOKUP(A139,'BOY to MOY-Reading'!$P$2:$AK$400,22,FALSE)),"")</f>
        <v/>
      </c>
      <c r="AC139" s="161" t="str">
        <f>IFERROR(IF(VLOOKUP(A139, 'MOY to EOY-Reading'!$P$2:$AK$400,22,FALSE)="","",VLOOKUP(A139,'MOY to EOY-Reading'!$P$2:$AK$400,22,FALSE)),"")</f>
        <v/>
      </c>
      <c r="AD139" s="161" t="str">
        <f>IFERROR(IF(VLOOKUP(A139,'BOY to EOY-Reading'!$P$2:$AK$400,22,FALSE)="","",VLOOKUP(A139,'BOY to EOY-Reading'!$P$2:$AK$400,22,FALSE)),"")</f>
        <v/>
      </c>
      <c r="AE139" s="161" t="str" cm="1">
        <f t="array" ref="AE139">_xlfn.IFS(AND(NOT(ISNUMBER(V139)),NOT(ISNUMBER(W139)),NOT(ISNUMBER(X139))),"",OR(AND(V139&lt;&gt;"",V139&gt;=40),AND(W139&lt;&gt;"",W139&gt;=40),AND(X139&lt;&gt;"",X139&gt;=40)),"Y",OR(V139&lt;40,W139&lt;40,X139&lt;40),"N")</f>
        <v/>
      </c>
      <c r="AF139" s="161" t="str" cm="1">
        <f t="array" ref="AF139">_xlfn.IFS(OR(Y139="Yes",Z139="Yes",AA139="Yes"),"Y",OR(Y139="No",Z139="No",AA139="No"),"N",AND(Y139="",Z139="",AA139=""),"")</f>
        <v/>
      </c>
      <c r="AG139" s="161" t="str" cm="1">
        <f t="array" ref="AG139">_xlfn.IFS(AND(NOT(ISNUMBER(AB139)),NOT(ISNUMBER(AC139)),NOT(ISNUMBER(AD139))),"",OR(AND(AB139&lt;&gt;"",AB139&gt;=40),AND(AC139&lt;&gt;"",AC139&gt;=40),AND(AD139&lt;&gt;"",AD139&gt;=40)),"Y",OR(AB139&lt;40,AC139&lt;40,AD139&lt;40),"N")</f>
        <v/>
      </c>
      <c r="AH139" s="162" t="str" cm="1">
        <f t="array" ref="AH139">_xlfn.IFS(OR(AE139="Y",AF139="Y",AG139="Y"),"Y",OR(AE139="N",AF139="N",AG139="N"),"N",OR(AE139="",AF139="",AG139=""),"")</f>
        <v/>
      </c>
    </row>
    <row r="140" spans="1:34" x14ac:dyDescent="0.25">
      <c r="A140" s="157"/>
      <c r="B140" s="158"/>
      <c r="C140" s="158"/>
      <c r="D140" s="158"/>
      <c r="E140" s="158"/>
      <c r="F140" s="158"/>
      <c r="G140" s="158"/>
      <c r="H140" s="158"/>
      <c r="I140" s="161" t="str">
        <f>IFERROR(IF(VLOOKUP(A140,'BOY to MOY-Math'!$P$2:$U$400,6,FALSE)="","",VLOOKUP(A140,'BOY to MOY-Math'!$P$2:$U$400,6,FALSE)),"")</f>
        <v/>
      </c>
      <c r="J140" s="162" t="str">
        <f>IFERROR(IF(VLOOKUP(A140,'BOY to MOY-Math'!$P$2:$AA$400,12,FALSE)="","",VLOOKUP(A140,'BOY to MOY-Math'!$P$2:$AA$400,12,FALSE)),"")</f>
        <v/>
      </c>
      <c r="K140" s="161" t="str">
        <f>IFERROR(IF(VLOOKUP(A140,'BOY to EOY-Math'!$P$2:$AA$400,12,FALSE)="","",VLOOKUP(A140,'BOY to EOY-Math'!$P$2:$AA$400,12,FALSE)),"")</f>
        <v/>
      </c>
      <c r="L140" s="163" t="str">
        <f>IFERROR(IF(VLOOKUP(A140,'BOY to MOY-Math'!$P$2:$AI$400,20,FALSE)="","",VLOOKUP(A140,'BOY to MOY-Math'!$P$2:$AI$400,20,FALSE)),"")</f>
        <v/>
      </c>
      <c r="M140" s="161" t="str">
        <f>IFERROR(IF(VLOOKUP(A140, 'MOY to EOY-Math'!$P$2:$AI$400,20,FALSE)="","",VLOOKUP(A140,'MOY to EOY-Math'!$P$2:$AI$400,20,FALSE)),"")</f>
        <v/>
      </c>
      <c r="N140" s="161" t="str">
        <f>IFERROR(IF(VLOOKUP(A140,'BOY to EOY-Math'!$P$2:$AI$400,20,FALSE)="","",VLOOKUP(A140,'BOY to EOY-Math'!$P$2:$AI$400,20,FALSE)),"")</f>
        <v/>
      </c>
      <c r="O140" s="161" t="str">
        <f>IFERROR(IF(VLOOKUP(A140,'BOY to MOY-Math'!$P$2:$AK$400,22,FALSE)="","",VLOOKUP(A140,'BOY to MOY-Math'!$P$2:$AK$400,22,FALSE)),"")</f>
        <v/>
      </c>
      <c r="P140" s="161" t="str">
        <f>IFERROR(IF(VLOOKUP(A140, 'MOY to EOY-Math'!$P$2:$AK$400,22,FALSE)="","",VLOOKUP(A140,'MOY to EOY-Math'!$P$2:$AK$400,22,FALSE)),"")</f>
        <v/>
      </c>
      <c r="Q140" s="161" t="str">
        <f>IFERROR(IF(VLOOKUP(A140,'BOY to EOY-Math'!$P$2:$AK$400,22,FALSE)="","",VLOOKUP(A140,'BOY to EOY-Math'!$P$2:$AK$400,22,FALSE)),"")</f>
        <v/>
      </c>
      <c r="R140" s="161" t="str" cm="1">
        <f t="array" ref="R140">_xlfn.IFS(AND(NOT(ISNUMBER(I140)),NOT(ISNUMBER(J140)),NOT(ISNUMBER(K140))),"",OR(AND(I140&lt;&gt;"",I140&gt;=40),AND(J140&lt;&gt;"",J140&gt;=40),AND(K140&lt;&gt;"",K140&gt;=40)),"Y",OR(I140&lt;40,J140&lt;40,K140&lt;40),"N")</f>
        <v/>
      </c>
      <c r="S140" s="161" t="str" cm="1">
        <f t="array" ref="S140">_xlfn.IFS(OR(L140="Yes",M140="Yes",N140="Yes"),"Y",OR(L140="No",M140="No",N140="No"),"N",AND(L140="",M140="",N140=""),"")</f>
        <v/>
      </c>
      <c r="T140" s="161" t="str" cm="1">
        <f t="array" ref="T140">_xlfn.IFS(AND(NOT(ISNUMBER(O140)),NOT(ISNUMBER(P140)),NOT(ISNUMBER(Q140))),"",OR(AND(O140&lt;&gt;"",O140&gt;=40),AND(P140&lt;&gt;"",P140&gt;=40),AND(Q140&lt;&gt;"",Q140&gt;=40)),"Y",OR(O140&lt;40,P140&lt;40,Q140&lt;40),"N")</f>
        <v/>
      </c>
      <c r="U140" s="162" t="str" cm="1">
        <f t="array" ref="U140">_xlfn.IFS(OR(R140="Y",S140="Y",T140="Y"),"Y",OR(R140="N",S140="N",T140="N"),"N",OR(R140="",S140="",T140=""),"")</f>
        <v/>
      </c>
      <c r="V140" s="161" t="str">
        <f>IFERROR(IF(VLOOKUP(A140,'BOY to MOY-Reading'!$P$2:$U$400,6,FALSE)="","",VLOOKUP(A140,'BOY to MOY-Reading'!$P$2:$U$400,6,FALSE)),"")</f>
        <v/>
      </c>
      <c r="W140" s="162" t="str">
        <f>IFERROR(IF(VLOOKUP(A140,'BOY to MOY-Reading'!$P$2:$AA$400,12,FALSE)="","",VLOOKUP(A140,'BOY to MOY-Reading'!$P$2:$AA$400,12,FALSE)),"")</f>
        <v/>
      </c>
      <c r="X140" s="161" t="str">
        <f>IFERROR(IF(VLOOKUP(A140,'BOY to EOY-Reading'!$P$2:$AA$400,12,FALSE)="","",VLOOKUP(A140,'BOY to EOY-Reading'!$P$2:$AA$400,12,FALSE)),"")</f>
        <v/>
      </c>
      <c r="Y140" s="163" t="str">
        <f>IFERROR(IF(VLOOKUP(A140,'BOY to MOY-Reading'!$P$2:$AI$400,20,FALSE)="","",VLOOKUP(A140,'BOY to MOY-Reading'!$P$2:$AI$400,20,FALSE)),"")</f>
        <v/>
      </c>
      <c r="Z140" s="161" t="str">
        <f>IFERROR(IF(VLOOKUP(A140, 'MOY to EOY-Reading'!$P$2:$AI$400,20,FALSE)="","",VLOOKUP(A140,'MOY to EOY-Reading'!$P$2:$AI$400,20,FALSE)),"")</f>
        <v/>
      </c>
      <c r="AA140" s="161" t="str">
        <f>IFERROR(IF(VLOOKUP(A140,'BOY to EOY-Reading'!$P$2:$AI$400,20,FALSE)="","",VLOOKUP(A140,'BOY to EOY-Reading'!$P$2:$AI$400,20,FALSE)),"")</f>
        <v/>
      </c>
      <c r="AB140" s="161" t="str">
        <f>IFERROR(IF(VLOOKUP(A140,'BOY to MOY-Reading'!$P$2:$AK$400,22,FALSE)="","",VLOOKUP(A140,'BOY to MOY-Reading'!$P$2:$AK$400,22,FALSE)),"")</f>
        <v/>
      </c>
      <c r="AC140" s="161" t="str">
        <f>IFERROR(IF(VLOOKUP(A140, 'MOY to EOY-Reading'!$P$2:$AK$400,22,FALSE)="","",VLOOKUP(A140,'MOY to EOY-Reading'!$P$2:$AK$400,22,FALSE)),"")</f>
        <v/>
      </c>
      <c r="AD140" s="161" t="str">
        <f>IFERROR(IF(VLOOKUP(A140,'BOY to EOY-Reading'!$P$2:$AK$400,22,FALSE)="","",VLOOKUP(A140,'BOY to EOY-Reading'!$P$2:$AK$400,22,FALSE)),"")</f>
        <v/>
      </c>
      <c r="AE140" s="161" t="str" cm="1">
        <f t="array" ref="AE140">_xlfn.IFS(AND(NOT(ISNUMBER(V140)),NOT(ISNUMBER(W140)),NOT(ISNUMBER(X140))),"",OR(AND(V140&lt;&gt;"",V140&gt;=40),AND(W140&lt;&gt;"",W140&gt;=40),AND(X140&lt;&gt;"",X140&gt;=40)),"Y",OR(V140&lt;40,W140&lt;40,X140&lt;40),"N")</f>
        <v/>
      </c>
      <c r="AF140" s="161" t="str" cm="1">
        <f t="array" ref="AF140">_xlfn.IFS(OR(Y140="Yes",Z140="Yes",AA140="Yes"),"Y",OR(Y140="No",Z140="No",AA140="No"),"N",AND(Y140="",Z140="",AA140=""),"")</f>
        <v/>
      </c>
      <c r="AG140" s="161" t="str" cm="1">
        <f t="array" ref="AG140">_xlfn.IFS(AND(NOT(ISNUMBER(AB140)),NOT(ISNUMBER(AC140)),NOT(ISNUMBER(AD140))),"",OR(AND(AB140&lt;&gt;"",AB140&gt;=40),AND(AC140&lt;&gt;"",AC140&gt;=40),AND(AD140&lt;&gt;"",AD140&gt;=40)),"Y",OR(AB140&lt;40,AC140&lt;40,AD140&lt;40),"N")</f>
        <v/>
      </c>
      <c r="AH140" s="162" t="str" cm="1">
        <f t="array" ref="AH140">_xlfn.IFS(OR(AE140="Y",AF140="Y",AG140="Y"),"Y",OR(AE140="N",AF140="N",AG140="N"),"N",OR(AE140="",AF140="",AG140=""),"")</f>
        <v/>
      </c>
    </row>
    <row r="141" spans="1:34" x14ac:dyDescent="0.25">
      <c r="A141" s="157"/>
      <c r="B141" s="158"/>
      <c r="C141" s="158"/>
      <c r="D141" s="158"/>
      <c r="E141" s="158"/>
      <c r="F141" s="158"/>
      <c r="G141" s="158"/>
      <c r="H141" s="158"/>
      <c r="I141" s="161" t="str">
        <f>IFERROR(IF(VLOOKUP(A141,'BOY to MOY-Math'!$P$2:$U$400,6,FALSE)="","",VLOOKUP(A141,'BOY to MOY-Math'!$P$2:$U$400,6,FALSE)),"")</f>
        <v/>
      </c>
      <c r="J141" s="162" t="str">
        <f>IFERROR(IF(VLOOKUP(A141,'BOY to MOY-Math'!$P$2:$AA$400,12,FALSE)="","",VLOOKUP(A141,'BOY to MOY-Math'!$P$2:$AA$400,12,FALSE)),"")</f>
        <v/>
      </c>
      <c r="K141" s="161" t="str">
        <f>IFERROR(IF(VLOOKUP(A141,'BOY to EOY-Math'!$P$2:$AA$400,12,FALSE)="","",VLOOKUP(A141,'BOY to EOY-Math'!$P$2:$AA$400,12,FALSE)),"")</f>
        <v/>
      </c>
      <c r="L141" s="163" t="str">
        <f>IFERROR(IF(VLOOKUP(A141,'BOY to MOY-Math'!$P$2:$AI$400,20,FALSE)="","",VLOOKUP(A141,'BOY to MOY-Math'!$P$2:$AI$400,20,FALSE)),"")</f>
        <v/>
      </c>
      <c r="M141" s="161" t="str">
        <f>IFERROR(IF(VLOOKUP(A141, 'MOY to EOY-Math'!$P$2:$AI$400,20,FALSE)="","",VLOOKUP(A141,'MOY to EOY-Math'!$P$2:$AI$400,20,FALSE)),"")</f>
        <v/>
      </c>
      <c r="N141" s="161" t="str">
        <f>IFERROR(IF(VLOOKUP(A141,'BOY to EOY-Math'!$P$2:$AI$400,20,FALSE)="","",VLOOKUP(A141,'BOY to EOY-Math'!$P$2:$AI$400,20,FALSE)),"")</f>
        <v/>
      </c>
      <c r="O141" s="161" t="str">
        <f>IFERROR(IF(VLOOKUP(A141,'BOY to MOY-Math'!$P$2:$AK$400,22,FALSE)="","",VLOOKUP(A141,'BOY to MOY-Math'!$P$2:$AK$400,22,FALSE)),"")</f>
        <v/>
      </c>
      <c r="P141" s="161" t="str">
        <f>IFERROR(IF(VLOOKUP(A141, 'MOY to EOY-Math'!$P$2:$AK$400,22,FALSE)="","",VLOOKUP(A141,'MOY to EOY-Math'!$P$2:$AK$400,22,FALSE)),"")</f>
        <v/>
      </c>
      <c r="Q141" s="161" t="str">
        <f>IFERROR(IF(VLOOKUP(A141,'BOY to EOY-Math'!$P$2:$AK$400,22,FALSE)="","",VLOOKUP(A141,'BOY to EOY-Math'!$P$2:$AK$400,22,FALSE)),"")</f>
        <v/>
      </c>
      <c r="R141" s="161" t="str" cm="1">
        <f t="array" ref="R141">_xlfn.IFS(AND(NOT(ISNUMBER(I141)),NOT(ISNUMBER(J141)),NOT(ISNUMBER(K141))),"",OR(AND(I141&lt;&gt;"",I141&gt;=40),AND(J141&lt;&gt;"",J141&gt;=40),AND(K141&lt;&gt;"",K141&gt;=40)),"Y",OR(I141&lt;40,J141&lt;40,K141&lt;40),"N")</f>
        <v/>
      </c>
      <c r="S141" s="161" t="str" cm="1">
        <f t="array" ref="S141">_xlfn.IFS(OR(L141="Yes",M141="Yes",N141="Yes"),"Y",OR(L141="No",M141="No",N141="No"),"N",AND(L141="",M141="",N141=""),"")</f>
        <v/>
      </c>
      <c r="T141" s="161" t="str" cm="1">
        <f t="array" ref="T141">_xlfn.IFS(AND(NOT(ISNUMBER(O141)),NOT(ISNUMBER(P141)),NOT(ISNUMBER(Q141))),"",OR(AND(O141&lt;&gt;"",O141&gt;=40),AND(P141&lt;&gt;"",P141&gt;=40),AND(Q141&lt;&gt;"",Q141&gt;=40)),"Y",OR(O141&lt;40,P141&lt;40,Q141&lt;40),"N")</f>
        <v/>
      </c>
      <c r="U141" s="162" t="str" cm="1">
        <f t="array" ref="U141">_xlfn.IFS(OR(R141="Y",S141="Y",T141="Y"),"Y",OR(R141="N",S141="N",T141="N"),"N",OR(R141="",S141="",T141=""),"")</f>
        <v/>
      </c>
      <c r="V141" s="161" t="str">
        <f>IFERROR(IF(VLOOKUP(A141,'BOY to MOY-Reading'!$P$2:$U$400,6,FALSE)="","",VLOOKUP(A141,'BOY to MOY-Reading'!$P$2:$U$400,6,FALSE)),"")</f>
        <v/>
      </c>
      <c r="W141" s="162" t="str">
        <f>IFERROR(IF(VLOOKUP(A141,'BOY to MOY-Reading'!$P$2:$AA$400,12,FALSE)="","",VLOOKUP(A141,'BOY to MOY-Reading'!$P$2:$AA$400,12,FALSE)),"")</f>
        <v/>
      </c>
      <c r="X141" s="161" t="str">
        <f>IFERROR(IF(VLOOKUP(A141,'BOY to EOY-Reading'!$P$2:$AA$400,12,FALSE)="","",VLOOKUP(A141,'BOY to EOY-Reading'!$P$2:$AA$400,12,FALSE)),"")</f>
        <v/>
      </c>
      <c r="Y141" s="163" t="str">
        <f>IFERROR(IF(VLOOKUP(A141,'BOY to MOY-Reading'!$P$2:$AI$400,20,FALSE)="","",VLOOKUP(A141,'BOY to MOY-Reading'!$P$2:$AI$400,20,FALSE)),"")</f>
        <v/>
      </c>
      <c r="Z141" s="161" t="str">
        <f>IFERROR(IF(VLOOKUP(A141, 'MOY to EOY-Reading'!$P$2:$AI$400,20,FALSE)="","",VLOOKUP(A141,'MOY to EOY-Reading'!$P$2:$AI$400,20,FALSE)),"")</f>
        <v/>
      </c>
      <c r="AA141" s="161" t="str">
        <f>IFERROR(IF(VLOOKUP(A141,'BOY to EOY-Reading'!$P$2:$AI$400,20,FALSE)="","",VLOOKUP(A141,'BOY to EOY-Reading'!$P$2:$AI$400,20,FALSE)),"")</f>
        <v/>
      </c>
      <c r="AB141" s="161" t="str">
        <f>IFERROR(IF(VLOOKUP(A141,'BOY to MOY-Reading'!$P$2:$AK$400,22,FALSE)="","",VLOOKUP(A141,'BOY to MOY-Reading'!$P$2:$AK$400,22,FALSE)),"")</f>
        <v/>
      </c>
      <c r="AC141" s="161" t="str">
        <f>IFERROR(IF(VLOOKUP(A141, 'MOY to EOY-Reading'!$P$2:$AK$400,22,FALSE)="","",VLOOKUP(A141,'MOY to EOY-Reading'!$P$2:$AK$400,22,FALSE)),"")</f>
        <v/>
      </c>
      <c r="AD141" s="161" t="str">
        <f>IFERROR(IF(VLOOKUP(A141,'BOY to EOY-Reading'!$P$2:$AK$400,22,FALSE)="","",VLOOKUP(A141,'BOY to EOY-Reading'!$P$2:$AK$400,22,FALSE)),"")</f>
        <v/>
      </c>
      <c r="AE141" s="161" t="str" cm="1">
        <f t="array" ref="AE141">_xlfn.IFS(AND(NOT(ISNUMBER(V141)),NOT(ISNUMBER(W141)),NOT(ISNUMBER(X141))),"",OR(AND(V141&lt;&gt;"",V141&gt;=40),AND(W141&lt;&gt;"",W141&gt;=40),AND(X141&lt;&gt;"",X141&gt;=40)),"Y",OR(V141&lt;40,W141&lt;40,X141&lt;40),"N")</f>
        <v/>
      </c>
      <c r="AF141" s="161" t="str" cm="1">
        <f t="array" ref="AF141">_xlfn.IFS(OR(Y141="Yes",Z141="Yes",AA141="Yes"),"Y",OR(Y141="No",Z141="No",AA141="No"),"N",AND(Y141="",Z141="",AA141=""),"")</f>
        <v/>
      </c>
      <c r="AG141" s="161" t="str" cm="1">
        <f t="array" ref="AG141">_xlfn.IFS(AND(NOT(ISNUMBER(AB141)),NOT(ISNUMBER(AC141)),NOT(ISNUMBER(AD141))),"",OR(AND(AB141&lt;&gt;"",AB141&gt;=40),AND(AC141&lt;&gt;"",AC141&gt;=40),AND(AD141&lt;&gt;"",AD141&gt;=40)),"Y",OR(AB141&lt;40,AC141&lt;40,AD141&lt;40),"N")</f>
        <v/>
      </c>
      <c r="AH141" s="162" t="str" cm="1">
        <f t="array" ref="AH141">_xlfn.IFS(OR(AE141="Y",AF141="Y",AG141="Y"),"Y",OR(AE141="N",AF141="N",AG141="N"),"N",OR(AE141="",AF141="",AG141=""),"")</f>
        <v/>
      </c>
    </row>
    <row r="142" spans="1:34" x14ac:dyDescent="0.25">
      <c r="A142" s="157"/>
      <c r="B142" s="158"/>
      <c r="C142" s="158"/>
      <c r="D142" s="158"/>
      <c r="E142" s="158"/>
      <c r="F142" s="158"/>
      <c r="G142" s="158"/>
      <c r="H142" s="158"/>
      <c r="I142" s="161" t="str">
        <f>IFERROR(IF(VLOOKUP(A142,'BOY to MOY-Math'!$P$2:$U$400,6,FALSE)="","",VLOOKUP(A142,'BOY to MOY-Math'!$P$2:$U$400,6,FALSE)),"")</f>
        <v/>
      </c>
      <c r="J142" s="162" t="str">
        <f>IFERROR(IF(VLOOKUP(A142,'BOY to MOY-Math'!$P$2:$AA$400,12,FALSE)="","",VLOOKUP(A142,'BOY to MOY-Math'!$P$2:$AA$400,12,FALSE)),"")</f>
        <v/>
      </c>
      <c r="K142" s="161" t="str">
        <f>IFERROR(IF(VLOOKUP(A142,'BOY to EOY-Math'!$P$2:$AA$400,12,FALSE)="","",VLOOKUP(A142,'BOY to EOY-Math'!$P$2:$AA$400,12,FALSE)),"")</f>
        <v/>
      </c>
      <c r="L142" s="163" t="str">
        <f>IFERROR(IF(VLOOKUP(A142,'BOY to MOY-Math'!$P$2:$AI$400,20,FALSE)="","",VLOOKUP(A142,'BOY to MOY-Math'!$P$2:$AI$400,20,FALSE)),"")</f>
        <v/>
      </c>
      <c r="M142" s="161" t="str">
        <f>IFERROR(IF(VLOOKUP(A142, 'MOY to EOY-Math'!$P$2:$AI$400,20,FALSE)="","",VLOOKUP(A142,'MOY to EOY-Math'!$P$2:$AI$400,20,FALSE)),"")</f>
        <v/>
      </c>
      <c r="N142" s="161" t="str">
        <f>IFERROR(IF(VLOOKUP(A142,'BOY to EOY-Math'!$P$2:$AI$400,20,FALSE)="","",VLOOKUP(A142,'BOY to EOY-Math'!$P$2:$AI$400,20,FALSE)),"")</f>
        <v/>
      </c>
      <c r="O142" s="161" t="str">
        <f>IFERROR(IF(VLOOKUP(A142,'BOY to MOY-Math'!$P$2:$AK$400,22,FALSE)="","",VLOOKUP(A142,'BOY to MOY-Math'!$P$2:$AK$400,22,FALSE)),"")</f>
        <v/>
      </c>
      <c r="P142" s="161" t="str">
        <f>IFERROR(IF(VLOOKUP(A142, 'MOY to EOY-Math'!$P$2:$AK$400,22,FALSE)="","",VLOOKUP(A142,'MOY to EOY-Math'!$P$2:$AK$400,22,FALSE)),"")</f>
        <v/>
      </c>
      <c r="Q142" s="161" t="str">
        <f>IFERROR(IF(VLOOKUP(A142,'BOY to EOY-Math'!$P$2:$AK$400,22,FALSE)="","",VLOOKUP(A142,'BOY to EOY-Math'!$P$2:$AK$400,22,FALSE)),"")</f>
        <v/>
      </c>
      <c r="R142" s="161" t="str" cm="1">
        <f t="array" ref="R142">_xlfn.IFS(AND(NOT(ISNUMBER(I142)),NOT(ISNUMBER(J142)),NOT(ISNUMBER(K142))),"",OR(AND(I142&lt;&gt;"",I142&gt;=40),AND(J142&lt;&gt;"",J142&gt;=40),AND(K142&lt;&gt;"",K142&gt;=40)),"Y",OR(I142&lt;40,J142&lt;40,K142&lt;40),"N")</f>
        <v/>
      </c>
      <c r="S142" s="161" t="str" cm="1">
        <f t="array" ref="S142">_xlfn.IFS(OR(L142="Yes",M142="Yes",N142="Yes"),"Y",OR(L142="No",M142="No",N142="No"),"N",AND(L142="",M142="",N142=""),"")</f>
        <v/>
      </c>
      <c r="T142" s="161" t="str" cm="1">
        <f t="array" ref="T142">_xlfn.IFS(AND(NOT(ISNUMBER(O142)),NOT(ISNUMBER(P142)),NOT(ISNUMBER(Q142))),"",OR(AND(O142&lt;&gt;"",O142&gt;=40),AND(P142&lt;&gt;"",P142&gt;=40),AND(Q142&lt;&gt;"",Q142&gt;=40)),"Y",OR(O142&lt;40,P142&lt;40,Q142&lt;40),"N")</f>
        <v/>
      </c>
      <c r="U142" s="162" t="str" cm="1">
        <f t="array" ref="U142">_xlfn.IFS(OR(R142="Y",S142="Y",T142="Y"),"Y",OR(R142="N",S142="N",T142="N"),"N",OR(R142="",S142="",T142=""),"")</f>
        <v/>
      </c>
      <c r="V142" s="161" t="str">
        <f>IFERROR(IF(VLOOKUP(A142,'BOY to MOY-Reading'!$P$2:$U$400,6,FALSE)="","",VLOOKUP(A142,'BOY to MOY-Reading'!$P$2:$U$400,6,FALSE)),"")</f>
        <v/>
      </c>
      <c r="W142" s="162" t="str">
        <f>IFERROR(IF(VLOOKUP(A142,'BOY to MOY-Reading'!$P$2:$AA$400,12,FALSE)="","",VLOOKUP(A142,'BOY to MOY-Reading'!$P$2:$AA$400,12,FALSE)),"")</f>
        <v/>
      </c>
      <c r="X142" s="161" t="str">
        <f>IFERROR(IF(VLOOKUP(A142,'BOY to EOY-Reading'!$P$2:$AA$400,12,FALSE)="","",VLOOKUP(A142,'BOY to EOY-Reading'!$P$2:$AA$400,12,FALSE)),"")</f>
        <v/>
      </c>
      <c r="Y142" s="163" t="str">
        <f>IFERROR(IF(VLOOKUP(A142,'BOY to MOY-Reading'!$P$2:$AI$400,20,FALSE)="","",VLOOKUP(A142,'BOY to MOY-Reading'!$P$2:$AI$400,20,FALSE)),"")</f>
        <v/>
      </c>
      <c r="Z142" s="161" t="str">
        <f>IFERROR(IF(VLOOKUP(A142, 'MOY to EOY-Reading'!$P$2:$AI$400,20,FALSE)="","",VLOOKUP(A142,'MOY to EOY-Reading'!$P$2:$AI$400,20,FALSE)),"")</f>
        <v/>
      </c>
      <c r="AA142" s="161" t="str">
        <f>IFERROR(IF(VLOOKUP(A142,'BOY to EOY-Reading'!$P$2:$AI$400,20,FALSE)="","",VLOOKUP(A142,'BOY to EOY-Reading'!$P$2:$AI$400,20,FALSE)),"")</f>
        <v/>
      </c>
      <c r="AB142" s="161" t="str">
        <f>IFERROR(IF(VLOOKUP(A142,'BOY to MOY-Reading'!$P$2:$AK$400,22,FALSE)="","",VLOOKUP(A142,'BOY to MOY-Reading'!$P$2:$AK$400,22,FALSE)),"")</f>
        <v/>
      </c>
      <c r="AC142" s="161" t="str">
        <f>IFERROR(IF(VLOOKUP(A142, 'MOY to EOY-Reading'!$P$2:$AK$400,22,FALSE)="","",VLOOKUP(A142,'MOY to EOY-Reading'!$P$2:$AK$400,22,FALSE)),"")</f>
        <v/>
      </c>
      <c r="AD142" s="161" t="str">
        <f>IFERROR(IF(VLOOKUP(A142,'BOY to EOY-Reading'!$P$2:$AK$400,22,FALSE)="","",VLOOKUP(A142,'BOY to EOY-Reading'!$P$2:$AK$400,22,FALSE)),"")</f>
        <v/>
      </c>
      <c r="AE142" s="161" t="str" cm="1">
        <f t="array" ref="AE142">_xlfn.IFS(AND(NOT(ISNUMBER(V142)),NOT(ISNUMBER(W142)),NOT(ISNUMBER(X142))),"",OR(AND(V142&lt;&gt;"",V142&gt;=40),AND(W142&lt;&gt;"",W142&gt;=40),AND(X142&lt;&gt;"",X142&gt;=40)),"Y",OR(V142&lt;40,W142&lt;40,X142&lt;40),"N")</f>
        <v/>
      </c>
      <c r="AF142" s="161" t="str" cm="1">
        <f t="array" ref="AF142">_xlfn.IFS(OR(Y142="Yes",Z142="Yes",AA142="Yes"),"Y",OR(Y142="No",Z142="No",AA142="No"),"N",AND(Y142="",Z142="",AA142=""),"")</f>
        <v/>
      </c>
      <c r="AG142" s="161" t="str" cm="1">
        <f t="array" ref="AG142">_xlfn.IFS(AND(NOT(ISNUMBER(AB142)),NOT(ISNUMBER(AC142)),NOT(ISNUMBER(AD142))),"",OR(AND(AB142&lt;&gt;"",AB142&gt;=40),AND(AC142&lt;&gt;"",AC142&gt;=40),AND(AD142&lt;&gt;"",AD142&gt;=40)),"Y",OR(AB142&lt;40,AC142&lt;40,AD142&lt;40),"N")</f>
        <v/>
      </c>
      <c r="AH142" s="162" t="str" cm="1">
        <f t="array" ref="AH142">_xlfn.IFS(OR(AE142="Y",AF142="Y",AG142="Y"),"Y",OR(AE142="N",AF142="N",AG142="N"),"N",OR(AE142="",AF142="",AG142=""),"")</f>
        <v/>
      </c>
    </row>
    <row r="143" spans="1:34" x14ac:dyDescent="0.25">
      <c r="A143" s="157"/>
      <c r="B143" s="158"/>
      <c r="C143" s="158"/>
      <c r="D143" s="158"/>
      <c r="E143" s="158"/>
      <c r="F143" s="158"/>
      <c r="G143" s="158"/>
      <c r="H143" s="158"/>
      <c r="I143" s="161" t="str">
        <f>IFERROR(IF(VLOOKUP(A143,'BOY to MOY-Math'!$P$2:$U$400,6,FALSE)="","",VLOOKUP(A143,'BOY to MOY-Math'!$P$2:$U$400,6,FALSE)),"")</f>
        <v/>
      </c>
      <c r="J143" s="162" t="str">
        <f>IFERROR(IF(VLOOKUP(A143,'BOY to MOY-Math'!$P$2:$AA$400,12,FALSE)="","",VLOOKUP(A143,'BOY to MOY-Math'!$P$2:$AA$400,12,FALSE)),"")</f>
        <v/>
      </c>
      <c r="K143" s="161" t="str">
        <f>IFERROR(IF(VLOOKUP(A143,'BOY to EOY-Math'!$P$2:$AA$400,12,FALSE)="","",VLOOKUP(A143,'BOY to EOY-Math'!$P$2:$AA$400,12,FALSE)),"")</f>
        <v/>
      </c>
      <c r="L143" s="163" t="str">
        <f>IFERROR(IF(VLOOKUP(A143,'BOY to MOY-Math'!$P$2:$AI$400,20,FALSE)="","",VLOOKUP(A143,'BOY to MOY-Math'!$P$2:$AI$400,20,FALSE)),"")</f>
        <v/>
      </c>
      <c r="M143" s="161" t="str">
        <f>IFERROR(IF(VLOOKUP(A143, 'MOY to EOY-Math'!$P$2:$AI$400,20,FALSE)="","",VLOOKUP(A143,'MOY to EOY-Math'!$P$2:$AI$400,20,FALSE)),"")</f>
        <v/>
      </c>
      <c r="N143" s="161" t="str">
        <f>IFERROR(IF(VLOOKUP(A143,'BOY to EOY-Math'!$P$2:$AI$400,20,FALSE)="","",VLOOKUP(A143,'BOY to EOY-Math'!$P$2:$AI$400,20,FALSE)),"")</f>
        <v/>
      </c>
      <c r="O143" s="161" t="str">
        <f>IFERROR(IF(VLOOKUP(A143,'BOY to MOY-Math'!$P$2:$AK$400,22,FALSE)="","",VLOOKUP(A143,'BOY to MOY-Math'!$P$2:$AK$400,22,FALSE)),"")</f>
        <v/>
      </c>
      <c r="P143" s="161" t="str">
        <f>IFERROR(IF(VLOOKUP(A143, 'MOY to EOY-Math'!$P$2:$AK$400,22,FALSE)="","",VLOOKUP(A143,'MOY to EOY-Math'!$P$2:$AK$400,22,FALSE)),"")</f>
        <v/>
      </c>
      <c r="Q143" s="161" t="str">
        <f>IFERROR(IF(VLOOKUP(A143,'BOY to EOY-Math'!$P$2:$AK$400,22,FALSE)="","",VLOOKUP(A143,'BOY to EOY-Math'!$P$2:$AK$400,22,FALSE)),"")</f>
        <v/>
      </c>
      <c r="R143" s="161" t="str" cm="1">
        <f t="array" ref="R143">_xlfn.IFS(AND(NOT(ISNUMBER(I143)),NOT(ISNUMBER(J143)),NOT(ISNUMBER(K143))),"",OR(AND(I143&lt;&gt;"",I143&gt;=40),AND(J143&lt;&gt;"",J143&gt;=40),AND(K143&lt;&gt;"",K143&gt;=40)),"Y",OR(I143&lt;40,J143&lt;40,K143&lt;40),"N")</f>
        <v/>
      </c>
      <c r="S143" s="161" t="str" cm="1">
        <f t="array" ref="S143">_xlfn.IFS(OR(L143="Yes",M143="Yes",N143="Yes"),"Y",OR(L143="No",M143="No",N143="No"),"N",AND(L143="",M143="",N143=""),"")</f>
        <v/>
      </c>
      <c r="T143" s="161" t="str" cm="1">
        <f t="array" ref="T143">_xlfn.IFS(AND(NOT(ISNUMBER(O143)),NOT(ISNUMBER(P143)),NOT(ISNUMBER(Q143))),"",OR(AND(O143&lt;&gt;"",O143&gt;=40),AND(P143&lt;&gt;"",P143&gt;=40),AND(Q143&lt;&gt;"",Q143&gt;=40)),"Y",OR(O143&lt;40,P143&lt;40,Q143&lt;40),"N")</f>
        <v/>
      </c>
      <c r="U143" s="162" t="str" cm="1">
        <f t="array" ref="U143">_xlfn.IFS(OR(R143="Y",S143="Y",T143="Y"),"Y",OR(R143="N",S143="N",T143="N"),"N",OR(R143="",S143="",T143=""),"")</f>
        <v/>
      </c>
      <c r="V143" s="161" t="str">
        <f>IFERROR(IF(VLOOKUP(A143,'BOY to MOY-Reading'!$P$2:$U$400,6,FALSE)="","",VLOOKUP(A143,'BOY to MOY-Reading'!$P$2:$U$400,6,FALSE)),"")</f>
        <v/>
      </c>
      <c r="W143" s="162" t="str">
        <f>IFERROR(IF(VLOOKUP(A143,'BOY to MOY-Reading'!$P$2:$AA$400,12,FALSE)="","",VLOOKUP(A143,'BOY to MOY-Reading'!$P$2:$AA$400,12,FALSE)),"")</f>
        <v/>
      </c>
      <c r="X143" s="161" t="str">
        <f>IFERROR(IF(VLOOKUP(A143,'BOY to EOY-Reading'!$P$2:$AA$400,12,FALSE)="","",VLOOKUP(A143,'BOY to EOY-Reading'!$P$2:$AA$400,12,FALSE)),"")</f>
        <v/>
      </c>
      <c r="Y143" s="163" t="str">
        <f>IFERROR(IF(VLOOKUP(A143,'BOY to MOY-Reading'!$P$2:$AI$400,20,FALSE)="","",VLOOKUP(A143,'BOY to MOY-Reading'!$P$2:$AI$400,20,FALSE)),"")</f>
        <v/>
      </c>
      <c r="Z143" s="161" t="str">
        <f>IFERROR(IF(VLOOKUP(A143, 'MOY to EOY-Reading'!$P$2:$AI$400,20,FALSE)="","",VLOOKUP(A143,'MOY to EOY-Reading'!$P$2:$AI$400,20,FALSE)),"")</f>
        <v/>
      </c>
      <c r="AA143" s="161" t="str">
        <f>IFERROR(IF(VLOOKUP(A143,'BOY to EOY-Reading'!$P$2:$AI$400,20,FALSE)="","",VLOOKUP(A143,'BOY to EOY-Reading'!$P$2:$AI$400,20,FALSE)),"")</f>
        <v/>
      </c>
      <c r="AB143" s="161" t="str">
        <f>IFERROR(IF(VLOOKUP(A143,'BOY to MOY-Reading'!$P$2:$AK$400,22,FALSE)="","",VLOOKUP(A143,'BOY to MOY-Reading'!$P$2:$AK$400,22,FALSE)),"")</f>
        <v/>
      </c>
      <c r="AC143" s="161" t="str">
        <f>IFERROR(IF(VLOOKUP(A143, 'MOY to EOY-Reading'!$P$2:$AK$400,22,FALSE)="","",VLOOKUP(A143,'MOY to EOY-Reading'!$P$2:$AK$400,22,FALSE)),"")</f>
        <v/>
      </c>
      <c r="AD143" s="161" t="str">
        <f>IFERROR(IF(VLOOKUP(A143,'BOY to EOY-Reading'!$P$2:$AK$400,22,FALSE)="","",VLOOKUP(A143,'BOY to EOY-Reading'!$P$2:$AK$400,22,FALSE)),"")</f>
        <v/>
      </c>
      <c r="AE143" s="161" t="str" cm="1">
        <f t="array" ref="AE143">_xlfn.IFS(AND(NOT(ISNUMBER(V143)),NOT(ISNUMBER(W143)),NOT(ISNUMBER(X143))),"",OR(AND(V143&lt;&gt;"",V143&gt;=40),AND(W143&lt;&gt;"",W143&gt;=40),AND(X143&lt;&gt;"",X143&gt;=40)),"Y",OR(V143&lt;40,W143&lt;40,X143&lt;40),"N")</f>
        <v/>
      </c>
      <c r="AF143" s="161" t="str" cm="1">
        <f t="array" ref="AF143">_xlfn.IFS(OR(Y143="Yes",Z143="Yes",AA143="Yes"),"Y",OR(Y143="No",Z143="No",AA143="No"),"N",AND(Y143="",Z143="",AA143=""),"")</f>
        <v/>
      </c>
      <c r="AG143" s="161" t="str" cm="1">
        <f t="array" ref="AG143">_xlfn.IFS(AND(NOT(ISNUMBER(AB143)),NOT(ISNUMBER(AC143)),NOT(ISNUMBER(AD143))),"",OR(AND(AB143&lt;&gt;"",AB143&gt;=40),AND(AC143&lt;&gt;"",AC143&gt;=40),AND(AD143&lt;&gt;"",AD143&gt;=40)),"Y",OR(AB143&lt;40,AC143&lt;40,AD143&lt;40),"N")</f>
        <v/>
      </c>
      <c r="AH143" s="162" t="str" cm="1">
        <f t="array" ref="AH143">_xlfn.IFS(OR(AE143="Y",AF143="Y",AG143="Y"),"Y",OR(AE143="N",AF143="N",AG143="N"),"N",OR(AE143="",AF143="",AG143=""),"")</f>
        <v/>
      </c>
    </row>
    <row r="144" spans="1:34" x14ac:dyDescent="0.25">
      <c r="A144" s="157"/>
      <c r="B144" s="158"/>
      <c r="C144" s="158"/>
      <c r="D144" s="158"/>
      <c r="E144" s="158"/>
      <c r="F144" s="158"/>
      <c r="G144" s="158"/>
      <c r="H144" s="158"/>
      <c r="I144" s="161" t="str">
        <f>IFERROR(IF(VLOOKUP(A144,'BOY to MOY-Math'!$P$2:$U$400,6,FALSE)="","",VLOOKUP(A144,'BOY to MOY-Math'!$P$2:$U$400,6,FALSE)),"")</f>
        <v/>
      </c>
      <c r="J144" s="162" t="str">
        <f>IFERROR(IF(VLOOKUP(A144,'BOY to MOY-Math'!$P$2:$AA$400,12,FALSE)="","",VLOOKUP(A144,'BOY to MOY-Math'!$P$2:$AA$400,12,FALSE)),"")</f>
        <v/>
      </c>
      <c r="K144" s="161" t="str">
        <f>IFERROR(IF(VLOOKUP(A144,'BOY to EOY-Math'!$P$2:$AA$400,12,FALSE)="","",VLOOKUP(A144,'BOY to EOY-Math'!$P$2:$AA$400,12,FALSE)),"")</f>
        <v/>
      </c>
      <c r="L144" s="163" t="str">
        <f>IFERROR(IF(VLOOKUP(A144,'BOY to MOY-Math'!$P$2:$AI$400,20,FALSE)="","",VLOOKUP(A144,'BOY to MOY-Math'!$P$2:$AI$400,20,FALSE)),"")</f>
        <v/>
      </c>
      <c r="M144" s="161" t="str">
        <f>IFERROR(IF(VLOOKUP(A144, 'MOY to EOY-Math'!$P$2:$AI$400,20,FALSE)="","",VLOOKUP(A144,'MOY to EOY-Math'!$P$2:$AI$400,20,FALSE)),"")</f>
        <v/>
      </c>
      <c r="N144" s="161" t="str">
        <f>IFERROR(IF(VLOOKUP(A144,'BOY to EOY-Math'!$P$2:$AI$400,20,FALSE)="","",VLOOKUP(A144,'BOY to EOY-Math'!$P$2:$AI$400,20,FALSE)),"")</f>
        <v/>
      </c>
      <c r="O144" s="161" t="str">
        <f>IFERROR(IF(VLOOKUP(A144,'BOY to MOY-Math'!$P$2:$AK$400,22,FALSE)="","",VLOOKUP(A144,'BOY to MOY-Math'!$P$2:$AK$400,22,FALSE)),"")</f>
        <v/>
      </c>
      <c r="P144" s="161" t="str">
        <f>IFERROR(IF(VLOOKUP(A144, 'MOY to EOY-Math'!$P$2:$AK$400,22,FALSE)="","",VLOOKUP(A144,'MOY to EOY-Math'!$P$2:$AK$400,22,FALSE)),"")</f>
        <v/>
      </c>
      <c r="Q144" s="161" t="str">
        <f>IFERROR(IF(VLOOKUP(A144,'BOY to EOY-Math'!$P$2:$AK$400,22,FALSE)="","",VLOOKUP(A144,'BOY to EOY-Math'!$P$2:$AK$400,22,FALSE)),"")</f>
        <v/>
      </c>
      <c r="R144" s="161" t="str" cm="1">
        <f t="array" ref="R144">_xlfn.IFS(AND(NOT(ISNUMBER(I144)),NOT(ISNUMBER(J144)),NOT(ISNUMBER(K144))),"",OR(AND(I144&lt;&gt;"",I144&gt;=40),AND(J144&lt;&gt;"",J144&gt;=40),AND(K144&lt;&gt;"",K144&gt;=40)),"Y",OR(I144&lt;40,J144&lt;40,K144&lt;40),"N")</f>
        <v/>
      </c>
      <c r="S144" s="161" t="str" cm="1">
        <f t="array" ref="S144">_xlfn.IFS(OR(L144="Yes",M144="Yes",N144="Yes"),"Y",OR(L144="No",M144="No",N144="No"),"N",AND(L144="",M144="",N144=""),"")</f>
        <v/>
      </c>
      <c r="T144" s="161" t="str" cm="1">
        <f t="array" ref="T144">_xlfn.IFS(AND(NOT(ISNUMBER(O144)),NOT(ISNUMBER(P144)),NOT(ISNUMBER(Q144))),"",OR(AND(O144&lt;&gt;"",O144&gt;=40),AND(P144&lt;&gt;"",P144&gt;=40),AND(Q144&lt;&gt;"",Q144&gt;=40)),"Y",OR(O144&lt;40,P144&lt;40,Q144&lt;40),"N")</f>
        <v/>
      </c>
      <c r="U144" s="162" t="str" cm="1">
        <f t="array" ref="U144">_xlfn.IFS(OR(R144="Y",S144="Y",T144="Y"),"Y",OR(R144="N",S144="N",T144="N"),"N",OR(R144="",S144="",T144=""),"")</f>
        <v/>
      </c>
      <c r="V144" s="161" t="str">
        <f>IFERROR(IF(VLOOKUP(A144,'BOY to MOY-Reading'!$P$2:$U$400,6,FALSE)="","",VLOOKUP(A144,'BOY to MOY-Reading'!$P$2:$U$400,6,FALSE)),"")</f>
        <v/>
      </c>
      <c r="W144" s="162" t="str">
        <f>IFERROR(IF(VLOOKUP(A144,'BOY to MOY-Reading'!$P$2:$AA$400,12,FALSE)="","",VLOOKUP(A144,'BOY to MOY-Reading'!$P$2:$AA$400,12,FALSE)),"")</f>
        <v/>
      </c>
      <c r="X144" s="161" t="str">
        <f>IFERROR(IF(VLOOKUP(A144,'BOY to EOY-Reading'!$P$2:$AA$400,12,FALSE)="","",VLOOKUP(A144,'BOY to EOY-Reading'!$P$2:$AA$400,12,FALSE)),"")</f>
        <v/>
      </c>
      <c r="Y144" s="163" t="str">
        <f>IFERROR(IF(VLOOKUP(A144,'BOY to MOY-Reading'!$P$2:$AI$400,20,FALSE)="","",VLOOKUP(A144,'BOY to MOY-Reading'!$P$2:$AI$400,20,FALSE)),"")</f>
        <v/>
      </c>
      <c r="Z144" s="161" t="str">
        <f>IFERROR(IF(VLOOKUP(A144, 'MOY to EOY-Reading'!$P$2:$AI$400,20,FALSE)="","",VLOOKUP(A144,'MOY to EOY-Reading'!$P$2:$AI$400,20,FALSE)),"")</f>
        <v/>
      </c>
      <c r="AA144" s="161" t="str">
        <f>IFERROR(IF(VLOOKUP(A144,'BOY to EOY-Reading'!$P$2:$AI$400,20,FALSE)="","",VLOOKUP(A144,'BOY to EOY-Reading'!$P$2:$AI$400,20,FALSE)),"")</f>
        <v/>
      </c>
      <c r="AB144" s="161" t="str">
        <f>IFERROR(IF(VLOOKUP(A144,'BOY to MOY-Reading'!$P$2:$AK$400,22,FALSE)="","",VLOOKUP(A144,'BOY to MOY-Reading'!$P$2:$AK$400,22,FALSE)),"")</f>
        <v/>
      </c>
      <c r="AC144" s="161" t="str">
        <f>IFERROR(IF(VLOOKUP(A144, 'MOY to EOY-Reading'!$P$2:$AK$400,22,FALSE)="","",VLOOKUP(A144,'MOY to EOY-Reading'!$P$2:$AK$400,22,FALSE)),"")</f>
        <v/>
      </c>
      <c r="AD144" s="161" t="str">
        <f>IFERROR(IF(VLOOKUP(A144,'BOY to EOY-Reading'!$P$2:$AK$400,22,FALSE)="","",VLOOKUP(A144,'BOY to EOY-Reading'!$P$2:$AK$400,22,FALSE)),"")</f>
        <v/>
      </c>
      <c r="AE144" s="161" t="str" cm="1">
        <f t="array" ref="AE144">_xlfn.IFS(AND(NOT(ISNUMBER(V144)),NOT(ISNUMBER(W144)),NOT(ISNUMBER(X144))),"",OR(AND(V144&lt;&gt;"",V144&gt;=40),AND(W144&lt;&gt;"",W144&gt;=40),AND(X144&lt;&gt;"",X144&gt;=40)),"Y",OR(V144&lt;40,W144&lt;40,X144&lt;40),"N")</f>
        <v/>
      </c>
      <c r="AF144" s="161" t="str" cm="1">
        <f t="array" ref="AF144">_xlfn.IFS(OR(Y144="Yes",Z144="Yes",AA144="Yes"),"Y",OR(Y144="No",Z144="No",AA144="No"),"N",AND(Y144="",Z144="",AA144=""),"")</f>
        <v/>
      </c>
      <c r="AG144" s="161" t="str" cm="1">
        <f t="array" ref="AG144">_xlfn.IFS(AND(NOT(ISNUMBER(AB144)),NOT(ISNUMBER(AC144)),NOT(ISNUMBER(AD144))),"",OR(AND(AB144&lt;&gt;"",AB144&gt;=40),AND(AC144&lt;&gt;"",AC144&gt;=40),AND(AD144&lt;&gt;"",AD144&gt;=40)),"Y",OR(AB144&lt;40,AC144&lt;40,AD144&lt;40),"N")</f>
        <v/>
      </c>
      <c r="AH144" s="162" t="str" cm="1">
        <f t="array" ref="AH144">_xlfn.IFS(OR(AE144="Y",AF144="Y",AG144="Y"),"Y",OR(AE144="N",AF144="N",AG144="N"),"N",OR(AE144="",AF144="",AG144=""),"")</f>
        <v/>
      </c>
    </row>
    <row r="145" spans="1:34" x14ac:dyDescent="0.25">
      <c r="A145" s="157"/>
      <c r="B145" s="158"/>
      <c r="C145" s="158"/>
      <c r="D145" s="158"/>
      <c r="E145" s="158"/>
      <c r="F145" s="158"/>
      <c r="G145" s="158"/>
      <c r="H145" s="158"/>
      <c r="I145" s="161" t="str">
        <f>IFERROR(IF(VLOOKUP(A145,'BOY to MOY-Math'!$P$2:$U$400,6,FALSE)="","",VLOOKUP(A145,'BOY to MOY-Math'!$P$2:$U$400,6,FALSE)),"")</f>
        <v/>
      </c>
      <c r="J145" s="162" t="str">
        <f>IFERROR(IF(VLOOKUP(A145,'BOY to MOY-Math'!$P$2:$AA$400,12,FALSE)="","",VLOOKUP(A145,'BOY to MOY-Math'!$P$2:$AA$400,12,FALSE)),"")</f>
        <v/>
      </c>
      <c r="K145" s="161" t="str">
        <f>IFERROR(IF(VLOOKUP(A145,'BOY to EOY-Math'!$P$2:$AA$400,12,FALSE)="","",VLOOKUP(A145,'BOY to EOY-Math'!$P$2:$AA$400,12,FALSE)),"")</f>
        <v/>
      </c>
      <c r="L145" s="163" t="str">
        <f>IFERROR(IF(VLOOKUP(A145,'BOY to MOY-Math'!$P$2:$AI$400,20,FALSE)="","",VLOOKUP(A145,'BOY to MOY-Math'!$P$2:$AI$400,20,FALSE)),"")</f>
        <v/>
      </c>
      <c r="M145" s="161" t="str">
        <f>IFERROR(IF(VLOOKUP(A145, 'MOY to EOY-Math'!$P$2:$AI$400,20,FALSE)="","",VLOOKUP(A145,'MOY to EOY-Math'!$P$2:$AI$400,20,FALSE)),"")</f>
        <v/>
      </c>
      <c r="N145" s="161" t="str">
        <f>IFERROR(IF(VLOOKUP(A145,'BOY to EOY-Math'!$P$2:$AI$400,20,FALSE)="","",VLOOKUP(A145,'BOY to EOY-Math'!$P$2:$AI$400,20,FALSE)),"")</f>
        <v/>
      </c>
      <c r="O145" s="161" t="str">
        <f>IFERROR(IF(VLOOKUP(A145,'BOY to MOY-Math'!$P$2:$AK$400,22,FALSE)="","",VLOOKUP(A145,'BOY to MOY-Math'!$P$2:$AK$400,22,FALSE)),"")</f>
        <v/>
      </c>
      <c r="P145" s="161" t="str">
        <f>IFERROR(IF(VLOOKUP(A145, 'MOY to EOY-Math'!$P$2:$AK$400,22,FALSE)="","",VLOOKUP(A145,'MOY to EOY-Math'!$P$2:$AK$400,22,FALSE)),"")</f>
        <v/>
      </c>
      <c r="Q145" s="161" t="str">
        <f>IFERROR(IF(VLOOKUP(A145,'BOY to EOY-Math'!$P$2:$AK$400,22,FALSE)="","",VLOOKUP(A145,'BOY to EOY-Math'!$P$2:$AK$400,22,FALSE)),"")</f>
        <v/>
      </c>
      <c r="R145" s="161" t="str" cm="1">
        <f t="array" ref="R145">_xlfn.IFS(AND(NOT(ISNUMBER(I145)),NOT(ISNUMBER(J145)),NOT(ISNUMBER(K145))),"",OR(AND(I145&lt;&gt;"",I145&gt;=40),AND(J145&lt;&gt;"",J145&gt;=40),AND(K145&lt;&gt;"",K145&gt;=40)),"Y",OR(I145&lt;40,J145&lt;40,K145&lt;40),"N")</f>
        <v/>
      </c>
      <c r="S145" s="161" t="str" cm="1">
        <f t="array" ref="S145">_xlfn.IFS(OR(L145="Yes",M145="Yes",N145="Yes"),"Y",OR(L145="No",M145="No",N145="No"),"N",AND(L145="",M145="",N145=""),"")</f>
        <v/>
      </c>
      <c r="T145" s="161" t="str" cm="1">
        <f t="array" ref="T145">_xlfn.IFS(AND(NOT(ISNUMBER(O145)),NOT(ISNUMBER(P145)),NOT(ISNUMBER(Q145))),"",OR(AND(O145&lt;&gt;"",O145&gt;=40),AND(P145&lt;&gt;"",P145&gt;=40),AND(Q145&lt;&gt;"",Q145&gt;=40)),"Y",OR(O145&lt;40,P145&lt;40,Q145&lt;40),"N")</f>
        <v/>
      </c>
      <c r="U145" s="162" t="str" cm="1">
        <f t="array" ref="U145">_xlfn.IFS(OR(R145="Y",S145="Y",T145="Y"),"Y",OR(R145="N",S145="N",T145="N"),"N",OR(R145="",S145="",T145=""),"")</f>
        <v/>
      </c>
      <c r="V145" s="161" t="str">
        <f>IFERROR(IF(VLOOKUP(A145,'BOY to MOY-Reading'!$P$2:$U$400,6,FALSE)="","",VLOOKUP(A145,'BOY to MOY-Reading'!$P$2:$U$400,6,FALSE)),"")</f>
        <v/>
      </c>
      <c r="W145" s="162" t="str">
        <f>IFERROR(IF(VLOOKUP(A145,'BOY to MOY-Reading'!$P$2:$AA$400,12,FALSE)="","",VLOOKUP(A145,'BOY to MOY-Reading'!$P$2:$AA$400,12,FALSE)),"")</f>
        <v/>
      </c>
      <c r="X145" s="161" t="str">
        <f>IFERROR(IF(VLOOKUP(A145,'BOY to EOY-Reading'!$P$2:$AA$400,12,FALSE)="","",VLOOKUP(A145,'BOY to EOY-Reading'!$P$2:$AA$400,12,FALSE)),"")</f>
        <v/>
      </c>
      <c r="Y145" s="163" t="str">
        <f>IFERROR(IF(VLOOKUP(A145,'BOY to MOY-Reading'!$P$2:$AI$400,20,FALSE)="","",VLOOKUP(A145,'BOY to MOY-Reading'!$P$2:$AI$400,20,FALSE)),"")</f>
        <v/>
      </c>
      <c r="Z145" s="161" t="str">
        <f>IFERROR(IF(VLOOKUP(A145, 'MOY to EOY-Reading'!$P$2:$AI$400,20,FALSE)="","",VLOOKUP(A145,'MOY to EOY-Reading'!$P$2:$AI$400,20,FALSE)),"")</f>
        <v/>
      </c>
      <c r="AA145" s="161" t="str">
        <f>IFERROR(IF(VLOOKUP(A145,'BOY to EOY-Reading'!$P$2:$AI$400,20,FALSE)="","",VLOOKUP(A145,'BOY to EOY-Reading'!$P$2:$AI$400,20,FALSE)),"")</f>
        <v/>
      </c>
      <c r="AB145" s="161" t="str">
        <f>IFERROR(IF(VLOOKUP(A145,'BOY to MOY-Reading'!$P$2:$AK$400,22,FALSE)="","",VLOOKUP(A145,'BOY to MOY-Reading'!$P$2:$AK$400,22,FALSE)),"")</f>
        <v/>
      </c>
      <c r="AC145" s="161" t="str">
        <f>IFERROR(IF(VLOOKUP(A145, 'MOY to EOY-Reading'!$P$2:$AK$400,22,FALSE)="","",VLOOKUP(A145,'MOY to EOY-Reading'!$P$2:$AK$400,22,FALSE)),"")</f>
        <v/>
      </c>
      <c r="AD145" s="161" t="str">
        <f>IFERROR(IF(VLOOKUP(A145,'BOY to EOY-Reading'!$P$2:$AK$400,22,FALSE)="","",VLOOKUP(A145,'BOY to EOY-Reading'!$P$2:$AK$400,22,FALSE)),"")</f>
        <v/>
      </c>
      <c r="AE145" s="161" t="str" cm="1">
        <f t="array" ref="AE145">_xlfn.IFS(AND(NOT(ISNUMBER(V145)),NOT(ISNUMBER(W145)),NOT(ISNUMBER(X145))),"",OR(AND(V145&lt;&gt;"",V145&gt;=40),AND(W145&lt;&gt;"",W145&gt;=40),AND(X145&lt;&gt;"",X145&gt;=40)),"Y",OR(V145&lt;40,W145&lt;40,X145&lt;40),"N")</f>
        <v/>
      </c>
      <c r="AF145" s="161" t="str" cm="1">
        <f t="array" ref="AF145">_xlfn.IFS(OR(Y145="Yes",Z145="Yes",AA145="Yes"),"Y",OR(Y145="No",Z145="No",AA145="No"),"N",AND(Y145="",Z145="",AA145=""),"")</f>
        <v/>
      </c>
      <c r="AG145" s="161" t="str" cm="1">
        <f t="array" ref="AG145">_xlfn.IFS(AND(NOT(ISNUMBER(AB145)),NOT(ISNUMBER(AC145)),NOT(ISNUMBER(AD145))),"",OR(AND(AB145&lt;&gt;"",AB145&gt;=40),AND(AC145&lt;&gt;"",AC145&gt;=40),AND(AD145&lt;&gt;"",AD145&gt;=40)),"Y",OR(AB145&lt;40,AC145&lt;40,AD145&lt;40),"N")</f>
        <v/>
      </c>
      <c r="AH145" s="162" t="str" cm="1">
        <f t="array" ref="AH145">_xlfn.IFS(OR(AE145="Y",AF145="Y",AG145="Y"),"Y",OR(AE145="N",AF145="N",AG145="N"),"N",OR(AE145="",AF145="",AG145=""),"")</f>
        <v/>
      </c>
    </row>
    <row r="146" spans="1:34" x14ac:dyDescent="0.25">
      <c r="A146" s="157"/>
      <c r="B146" s="158"/>
      <c r="C146" s="158"/>
      <c r="D146" s="158"/>
      <c r="E146" s="158"/>
      <c r="F146" s="158"/>
      <c r="G146" s="158"/>
      <c r="H146" s="158"/>
      <c r="I146" s="161" t="str">
        <f>IFERROR(IF(VLOOKUP(A146,'BOY to MOY-Math'!$P$2:$U$400,6,FALSE)="","",VLOOKUP(A146,'BOY to MOY-Math'!$P$2:$U$400,6,FALSE)),"")</f>
        <v/>
      </c>
      <c r="J146" s="162" t="str">
        <f>IFERROR(IF(VLOOKUP(A146,'BOY to MOY-Math'!$P$2:$AA$400,12,FALSE)="","",VLOOKUP(A146,'BOY to MOY-Math'!$P$2:$AA$400,12,FALSE)),"")</f>
        <v/>
      </c>
      <c r="K146" s="161" t="str">
        <f>IFERROR(IF(VLOOKUP(A146,'BOY to EOY-Math'!$P$2:$AA$400,12,FALSE)="","",VLOOKUP(A146,'BOY to EOY-Math'!$P$2:$AA$400,12,FALSE)),"")</f>
        <v/>
      </c>
      <c r="L146" s="163" t="str">
        <f>IFERROR(IF(VLOOKUP(A146,'BOY to MOY-Math'!$P$2:$AI$400,20,FALSE)="","",VLOOKUP(A146,'BOY to MOY-Math'!$P$2:$AI$400,20,FALSE)),"")</f>
        <v/>
      </c>
      <c r="M146" s="161" t="str">
        <f>IFERROR(IF(VLOOKUP(A146, 'MOY to EOY-Math'!$P$2:$AI$400,20,FALSE)="","",VLOOKUP(A146,'MOY to EOY-Math'!$P$2:$AI$400,20,FALSE)),"")</f>
        <v/>
      </c>
      <c r="N146" s="161" t="str">
        <f>IFERROR(IF(VLOOKUP(A146,'BOY to EOY-Math'!$P$2:$AI$400,20,FALSE)="","",VLOOKUP(A146,'BOY to EOY-Math'!$P$2:$AI$400,20,FALSE)),"")</f>
        <v/>
      </c>
      <c r="O146" s="161" t="str">
        <f>IFERROR(IF(VLOOKUP(A146,'BOY to MOY-Math'!$P$2:$AK$400,22,FALSE)="","",VLOOKUP(A146,'BOY to MOY-Math'!$P$2:$AK$400,22,FALSE)),"")</f>
        <v/>
      </c>
      <c r="P146" s="161" t="str">
        <f>IFERROR(IF(VLOOKUP(A146, 'MOY to EOY-Math'!$P$2:$AK$400,22,FALSE)="","",VLOOKUP(A146,'MOY to EOY-Math'!$P$2:$AK$400,22,FALSE)),"")</f>
        <v/>
      </c>
      <c r="Q146" s="161" t="str">
        <f>IFERROR(IF(VLOOKUP(A146,'BOY to EOY-Math'!$P$2:$AK$400,22,FALSE)="","",VLOOKUP(A146,'BOY to EOY-Math'!$P$2:$AK$400,22,FALSE)),"")</f>
        <v/>
      </c>
      <c r="R146" s="161" t="str" cm="1">
        <f t="array" ref="R146">_xlfn.IFS(AND(NOT(ISNUMBER(I146)),NOT(ISNUMBER(J146)),NOT(ISNUMBER(K146))),"",OR(AND(I146&lt;&gt;"",I146&gt;=40),AND(J146&lt;&gt;"",J146&gt;=40),AND(K146&lt;&gt;"",K146&gt;=40)),"Y",OR(I146&lt;40,J146&lt;40,K146&lt;40),"N")</f>
        <v/>
      </c>
      <c r="S146" s="161" t="str" cm="1">
        <f t="array" ref="S146">_xlfn.IFS(OR(L146="Yes",M146="Yes",N146="Yes"),"Y",OR(L146="No",M146="No",N146="No"),"N",AND(L146="",M146="",N146=""),"")</f>
        <v/>
      </c>
      <c r="T146" s="161" t="str" cm="1">
        <f t="array" ref="T146">_xlfn.IFS(AND(NOT(ISNUMBER(O146)),NOT(ISNUMBER(P146)),NOT(ISNUMBER(Q146))),"",OR(AND(O146&lt;&gt;"",O146&gt;=40),AND(P146&lt;&gt;"",P146&gt;=40),AND(Q146&lt;&gt;"",Q146&gt;=40)),"Y",OR(O146&lt;40,P146&lt;40,Q146&lt;40),"N")</f>
        <v/>
      </c>
      <c r="U146" s="162" t="str" cm="1">
        <f t="array" ref="U146">_xlfn.IFS(OR(R146="Y",S146="Y",T146="Y"),"Y",OR(R146="N",S146="N",T146="N"),"N",OR(R146="",S146="",T146=""),"")</f>
        <v/>
      </c>
      <c r="V146" s="161" t="str">
        <f>IFERROR(IF(VLOOKUP(A146,'BOY to MOY-Reading'!$P$2:$U$400,6,FALSE)="","",VLOOKUP(A146,'BOY to MOY-Reading'!$P$2:$U$400,6,FALSE)),"")</f>
        <v/>
      </c>
      <c r="W146" s="162" t="str">
        <f>IFERROR(IF(VLOOKUP(A146,'BOY to MOY-Reading'!$P$2:$AA$400,12,FALSE)="","",VLOOKUP(A146,'BOY to MOY-Reading'!$P$2:$AA$400,12,FALSE)),"")</f>
        <v/>
      </c>
      <c r="X146" s="161" t="str">
        <f>IFERROR(IF(VLOOKUP(A146,'BOY to EOY-Reading'!$P$2:$AA$400,12,FALSE)="","",VLOOKUP(A146,'BOY to EOY-Reading'!$P$2:$AA$400,12,FALSE)),"")</f>
        <v/>
      </c>
      <c r="Y146" s="163" t="str">
        <f>IFERROR(IF(VLOOKUP(A146,'BOY to MOY-Reading'!$P$2:$AI$400,20,FALSE)="","",VLOOKUP(A146,'BOY to MOY-Reading'!$P$2:$AI$400,20,FALSE)),"")</f>
        <v/>
      </c>
      <c r="Z146" s="161" t="str">
        <f>IFERROR(IF(VLOOKUP(A146, 'MOY to EOY-Reading'!$P$2:$AI$400,20,FALSE)="","",VLOOKUP(A146,'MOY to EOY-Reading'!$P$2:$AI$400,20,FALSE)),"")</f>
        <v/>
      </c>
      <c r="AA146" s="161" t="str">
        <f>IFERROR(IF(VLOOKUP(A146,'BOY to EOY-Reading'!$P$2:$AI$400,20,FALSE)="","",VLOOKUP(A146,'BOY to EOY-Reading'!$P$2:$AI$400,20,FALSE)),"")</f>
        <v/>
      </c>
      <c r="AB146" s="161" t="str">
        <f>IFERROR(IF(VLOOKUP(A146,'BOY to MOY-Reading'!$P$2:$AK$400,22,FALSE)="","",VLOOKUP(A146,'BOY to MOY-Reading'!$P$2:$AK$400,22,FALSE)),"")</f>
        <v/>
      </c>
      <c r="AC146" s="161" t="str">
        <f>IFERROR(IF(VLOOKUP(A146, 'MOY to EOY-Reading'!$P$2:$AK$400,22,FALSE)="","",VLOOKUP(A146,'MOY to EOY-Reading'!$P$2:$AK$400,22,FALSE)),"")</f>
        <v/>
      </c>
      <c r="AD146" s="161" t="str">
        <f>IFERROR(IF(VLOOKUP(A146,'BOY to EOY-Reading'!$P$2:$AK$400,22,FALSE)="","",VLOOKUP(A146,'BOY to EOY-Reading'!$P$2:$AK$400,22,FALSE)),"")</f>
        <v/>
      </c>
      <c r="AE146" s="161" t="str" cm="1">
        <f t="array" ref="AE146">_xlfn.IFS(AND(NOT(ISNUMBER(V146)),NOT(ISNUMBER(W146)),NOT(ISNUMBER(X146))),"",OR(AND(V146&lt;&gt;"",V146&gt;=40),AND(W146&lt;&gt;"",W146&gt;=40),AND(X146&lt;&gt;"",X146&gt;=40)),"Y",OR(V146&lt;40,W146&lt;40,X146&lt;40),"N")</f>
        <v/>
      </c>
      <c r="AF146" s="161" t="str" cm="1">
        <f t="array" ref="AF146">_xlfn.IFS(OR(Y146="Yes",Z146="Yes",AA146="Yes"),"Y",OR(Y146="No",Z146="No",AA146="No"),"N",AND(Y146="",Z146="",AA146=""),"")</f>
        <v/>
      </c>
      <c r="AG146" s="161" t="str" cm="1">
        <f t="array" ref="AG146">_xlfn.IFS(AND(NOT(ISNUMBER(AB146)),NOT(ISNUMBER(AC146)),NOT(ISNUMBER(AD146))),"",OR(AND(AB146&lt;&gt;"",AB146&gt;=40),AND(AC146&lt;&gt;"",AC146&gt;=40),AND(AD146&lt;&gt;"",AD146&gt;=40)),"Y",OR(AB146&lt;40,AC146&lt;40,AD146&lt;40),"N")</f>
        <v/>
      </c>
      <c r="AH146" s="162" t="str" cm="1">
        <f t="array" ref="AH146">_xlfn.IFS(OR(AE146="Y",AF146="Y",AG146="Y"),"Y",OR(AE146="N",AF146="N",AG146="N"),"N",OR(AE146="",AF146="",AG146=""),"")</f>
        <v/>
      </c>
    </row>
    <row r="147" spans="1:34" x14ac:dyDescent="0.25">
      <c r="A147" s="157"/>
      <c r="B147" s="158"/>
      <c r="C147" s="158"/>
      <c r="D147" s="158"/>
      <c r="E147" s="158"/>
      <c r="F147" s="158"/>
      <c r="G147" s="158"/>
      <c r="H147" s="158"/>
      <c r="I147" s="161" t="str">
        <f>IFERROR(IF(VLOOKUP(A147,'BOY to MOY-Math'!$P$2:$U$400,6,FALSE)="","",VLOOKUP(A147,'BOY to MOY-Math'!$P$2:$U$400,6,FALSE)),"")</f>
        <v/>
      </c>
      <c r="J147" s="162" t="str">
        <f>IFERROR(IF(VLOOKUP(A147,'BOY to MOY-Math'!$P$2:$AA$400,12,FALSE)="","",VLOOKUP(A147,'BOY to MOY-Math'!$P$2:$AA$400,12,FALSE)),"")</f>
        <v/>
      </c>
      <c r="K147" s="161" t="str">
        <f>IFERROR(IF(VLOOKUP(A147,'BOY to EOY-Math'!$P$2:$AA$400,12,FALSE)="","",VLOOKUP(A147,'BOY to EOY-Math'!$P$2:$AA$400,12,FALSE)),"")</f>
        <v/>
      </c>
      <c r="L147" s="163" t="str">
        <f>IFERROR(IF(VLOOKUP(A147,'BOY to MOY-Math'!$P$2:$AI$400,20,FALSE)="","",VLOOKUP(A147,'BOY to MOY-Math'!$P$2:$AI$400,20,FALSE)),"")</f>
        <v/>
      </c>
      <c r="M147" s="161" t="str">
        <f>IFERROR(IF(VLOOKUP(A147, 'MOY to EOY-Math'!$P$2:$AI$400,20,FALSE)="","",VLOOKUP(A147,'MOY to EOY-Math'!$P$2:$AI$400,20,FALSE)),"")</f>
        <v/>
      </c>
      <c r="N147" s="161" t="str">
        <f>IFERROR(IF(VLOOKUP(A147,'BOY to EOY-Math'!$P$2:$AI$400,20,FALSE)="","",VLOOKUP(A147,'BOY to EOY-Math'!$P$2:$AI$400,20,FALSE)),"")</f>
        <v/>
      </c>
      <c r="O147" s="161" t="str">
        <f>IFERROR(IF(VLOOKUP(A147,'BOY to MOY-Math'!$P$2:$AK$400,22,FALSE)="","",VLOOKUP(A147,'BOY to MOY-Math'!$P$2:$AK$400,22,FALSE)),"")</f>
        <v/>
      </c>
      <c r="P147" s="161" t="str">
        <f>IFERROR(IF(VLOOKUP(A147, 'MOY to EOY-Math'!$P$2:$AK$400,22,FALSE)="","",VLOOKUP(A147,'MOY to EOY-Math'!$P$2:$AK$400,22,FALSE)),"")</f>
        <v/>
      </c>
      <c r="Q147" s="161" t="str">
        <f>IFERROR(IF(VLOOKUP(A147,'BOY to EOY-Math'!$P$2:$AK$400,22,FALSE)="","",VLOOKUP(A147,'BOY to EOY-Math'!$P$2:$AK$400,22,FALSE)),"")</f>
        <v/>
      </c>
      <c r="R147" s="161" t="str" cm="1">
        <f t="array" ref="R147">_xlfn.IFS(AND(NOT(ISNUMBER(I147)),NOT(ISNUMBER(J147)),NOT(ISNUMBER(K147))),"",OR(AND(I147&lt;&gt;"",I147&gt;=40),AND(J147&lt;&gt;"",J147&gt;=40),AND(K147&lt;&gt;"",K147&gt;=40)),"Y",OR(I147&lt;40,J147&lt;40,K147&lt;40),"N")</f>
        <v/>
      </c>
      <c r="S147" s="161" t="str" cm="1">
        <f t="array" ref="S147">_xlfn.IFS(OR(L147="Yes",M147="Yes",N147="Yes"),"Y",OR(L147="No",M147="No",N147="No"),"N",AND(L147="",M147="",N147=""),"")</f>
        <v/>
      </c>
      <c r="T147" s="161" t="str" cm="1">
        <f t="array" ref="T147">_xlfn.IFS(AND(NOT(ISNUMBER(O147)),NOT(ISNUMBER(P147)),NOT(ISNUMBER(Q147))),"",OR(AND(O147&lt;&gt;"",O147&gt;=40),AND(P147&lt;&gt;"",P147&gt;=40),AND(Q147&lt;&gt;"",Q147&gt;=40)),"Y",OR(O147&lt;40,P147&lt;40,Q147&lt;40),"N")</f>
        <v/>
      </c>
      <c r="U147" s="162" t="str" cm="1">
        <f t="array" ref="U147">_xlfn.IFS(OR(R147="Y",S147="Y",T147="Y"),"Y",OR(R147="N",S147="N",T147="N"),"N",OR(R147="",S147="",T147=""),"")</f>
        <v/>
      </c>
      <c r="V147" s="161" t="str">
        <f>IFERROR(IF(VLOOKUP(A147,'BOY to MOY-Reading'!$P$2:$U$400,6,FALSE)="","",VLOOKUP(A147,'BOY to MOY-Reading'!$P$2:$U$400,6,FALSE)),"")</f>
        <v/>
      </c>
      <c r="W147" s="162" t="str">
        <f>IFERROR(IF(VLOOKUP(A147,'BOY to MOY-Reading'!$P$2:$AA$400,12,FALSE)="","",VLOOKUP(A147,'BOY to MOY-Reading'!$P$2:$AA$400,12,FALSE)),"")</f>
        <v/>
      </c>
      <c r="X147" s="161" t="str">
        <f>IFERROR(IF(VLOOKUP(A147,'BOY to EOY-Reading'!$P$2:$AA$400,12,FALSE)="","",VLOOKUP(A147,'BOY to EOY-Reading'!$P$2:$AA$400,12,FALSE)),"")</f>
        <v/>
      </c>
      <c r="Y147" s="163" t="str">
        <f>IFERROR(IF(VLOOKUP(A147,'BOY to MOY-Reading'!$P$2:$AI$400,20,FALSE)="","",VLOOKUP(A147,'BOY to MOY-Reading'!$P$2:$AI$400,20,FALSE)),"")</f>
        <v/>
      </c>
      <c r="Z147" s="161" t="str">
        <f>IFERROR(IF(VLOOKUP(A147, 'MOY to EOY-Reading'!$P$2:$AI$400,20,FALSE)="","",VLOOKUP(A147,'MOY to EOY-Reading'!$P$2:$AI$400,20,FALSE)),"")</f>
        <v/>
      </c>
      <c r="AA147" s="161" t="str">
        <f>IFERROR(IF(VLOOKUP(A147,'BOY to EOY-Reading'!$P$2:$AI$400,20,FALSE)="","",VLOOKUP(A147,'BOY to EOY-Reading'!$P$2:$AI$400,20,FALSE)),"")</f>
        <v/>
      </c>
      <c r="AB147" s="161" t="str">
        <f>IFERROR(IF(VLOOKUP(A147,'BOY to MOY-Reading'!$P$2:$AK$400,22,FALSE)="","",VLOOKUP(A147,'BOY to MOY-Reading'!$P$2:$AK$400,22,FALSE)),"")</f>
        <v/>
      </c>
      <c r="AC147" s="161" t="str">
        <f>IFERROR(IF(VLOOKUP(A147, 'MOY to EOY-Reading'!$P$2:$AK$400,22,FALSE)="","",VLOOKUP(A147,'MOY to EOY-Reading'!$P$2:$AK$400,22,FALSE)),"")</f>
        <v/>
      </c>
      <c r="AD147" s="161" t="str">
        <f>IFERROR(IF(VLOOKUP(A147,'BOY to EOY-Reading'!$P$2:$AK$400,22,FALSE)="","",VLOOKUP(A147,'BOY to EOY-Reading'!$P$2:$AK$400,22,FALSE)),"")</f>
        <v/>
      </c>
      <c r="AE147" s="161" t="str" cm="1">
        <f t="array" ref="AE147">_xlfn.IFS(AND(NOT(ISNUMBER(V147)),NOT(ISNUMBER(W147)),NOT(ISNUMBER(X147))),"",OR(AND(V147&lt;&gt;"",V147&gt;=40),AND(W147&lt;&gt;"",W147&gt;=40),AND(X147&lt;&gt;"",X147&gt;=40)),"Y",OR(V147&lt;40,W147&lt;40,X147&lt;40),"N")</f>
        <v/>
      </c>
      <c r="AF147" s="161" t="str" cm="1">
        <f t="array" ref="AF147">_xlfn.IFS(OR(Y147="Yes",Z147="Yes",AA147="Yes"),"Y",OR(Y147="No",Z147="No",AA147="No"),"N",AND(Y147="",Z147="",AA147=""),"")</f>
        <v/>
      </c>
      <c r="AG147" s="161" t="str" cm="1">
        <f t="array" ref="AG147">_xlfn.IFS(AND(NOT(ISNUMBER(AB147)),NOT(ISNUMBER(AC147)),NOT(ISNUMBER(AD147))),"",OR(AND(AB147&lt;&gt;"",AB147&gt;=40),AND(AC147&lt;&gt;"",AC147&gt;=40),AND(AD147&lt;&gt;"",AD147&gt;=40)),"Y",OR(AB147&lt;40,AC147&lt;40,AD147&lt;40),"N")</f>
        <v/>
      </c>
      <c r="AH147" s="162" t="str" cm="1">
        <f t="array" ref="AH147">_xlfn.IFS(OR(AE147="Y",AF147="Y",AG147="Y"),"Y",OR(AE147="N",AF147="N",AG147="N"),"N",OR(AE147="",AF147="",AG147=""),"")</f>
        <v/>
      </c>
    </row>
    <row r="148" spans="1:34" x14ac:dyDescent="0.25">
      <c r="I148" s="161" t="str">
        <f>IFERROR(IF(VLOOKUP(A148,'BOY to MOY-Math'!$P$2:$U$400,6,FALSE)="","",VLOOKUP(A148,'BOY to MOY-Math'!$P$2:$U$400,6,FALSE)),"")</f>
        <v/>
      </c>
      <c r="J148" s="162" t="str">
        <f>IFERROR(IF(VLOOKUP(A148,'BOY to MOY-Math'!$P$2:$AA$400,12,FALSE)="","",VLOOKUP(A148,'BOY to MOY-Math'!$P$2:$AA$400,12,FALSE)),"")</f>
        <v/>
      </c>
      <c r="K148" s="161" t="str">
        <f>IFERROR(IF(VLOOKUP(A148,'BOY to EOY-Math'!$P$2:$AA$400,12,FALSE)="","",VLOOKUP(A148,'BOY to EOY-Math'!$P$2:$AA$400,12,FALSE)),"")</f>
        <v/>
      </c>
      <c r="L148" s="163" t="str">
        <f>IFERROR(IF(VLOOKUP(A148,'BOY to MOY-Math'!$P$2:$AI$400,20,FALSE)="","",VLOOKUP(A148,'BOY to MOY-Math'!$P$2:$AI$400,20,FALSE)),"")</f>
        <v/>
      </c>
      <c r="M148" s="161" t="str">
        <f>IFERROR(IF(VLOOKUP(A148, 'MOY to EOY-Math'!$P$2:$AI$400,20,FALSE)="","",VLOOKUP(A148,'MOY to EOY-Math'!$P$2:$AI$400,20,FALSE)),"")</f>
        <v/>
      </c>
      <c r="N148" s="161" t="str">
        <f>IFERROR(IF(VLOOKUP(A148,'BOY to EOY-Math'!$P$2:$AI$400,20,FALSE)="","",VLOOKUP(A148,'BOY to EOY-Math'!$P$2:$AI$400,20,FALSE)),"")</f>
        <v/>
      </c>
      <c r="O148" s="161" t="str">
        <f>IFERROR(IF(VLOOKUP(A148,'BOY to MOY-Math'!$P$2:$AK$400,22,FALSE)="","",VLOOKUP(A148,'BOY to MOY-Math'!$P$2:$AK$400,22,FALSE)),"")</f>
        <v/>
      </c>
      <c r="P148" s="161" t="str">
        <f>IFERROR(IF(VLOOKUP(A148, 'MOY to EOY-Math'!$P$2:$AK$400,22,FALSE)="","",VLOOKUP(A148,'MOY to EOY-Math'!$P$2:$AK$400,22,FALSE)),"")</f>
        <v/>
      </c>
      <c r="Q148" s="161" t="str">
        <f>IFERROR(IF(VLOOKUP(A148,'BOY to EOY-Math'!$P$2:$AK$400,22,FALSE)="","",VLOOKUP(A148,'BOY to EOY-Math'!$P$2:$AK$400,22,FALSE)),"")</f>
        <v/>
      </c>
      <c r="R148" s="161" t="str" cm="1">
        <f t="array" ref="R148">_xlfn.IFS(AND(NOT(ISNUMBER(I148)),NOT(ISNUMBER(J148)),NOT(ISNUMBER(K148))),"",OR(AND(I148&lt;&gt;"",I148&gt;=40),AND(J148&lt;&gt;"",J148&gt;=40),AND(K148&lt;&gt;"",K148&gt;=40)),"Y",OR(I148&lt;40,J148&lt;40,K148&lt;40),"N")</f>
        <v/>
      </c>
      <c r="S148" s="161" t="str" cm="1">
        <f t="array" ref="S148">_xlfn.IFS(OR(L148="Yes",M148="Yes",N148="Yes"),"Y",OR(L148="No",M148="No",N148="No"),"N",AND(L148="",M148="",N148=""),"")</f>
        <v/>
      </c>
      <c r="T148" s="161" t="str" cm="1">
        <f t="array" ref="T148">_xlfn.IFS(AND(NOT(ISNUMBER(O148)),NOT(ISNUMBER(P148)),NOT(ISNUMBER(Q148))),"",OR(AND(O148&lt;&gt;"",O148&gt;=40),AND(P148&lt;&gt;"",P148&gt;=40),AND(Q148&lt;&gt;"",Q148&gt;=40)),"Y",OR(O148&lt;40,P148&lt;40,Q148&lt;40),"N")</f>
        <v/>
      </c>
      <c r="U148" s="162" t="str" cm="1">
        <f t="array" ref="U148">_xlfn.IFS(OR(R148="Y",S148="Y",T148="Y"),"Y",OR(R148="N",S148="N",T148="N"),"N",OR(R148="",S148="",T148=""),"")</f>
        <v/>
      </c>
      <c r="V148" s="161" t="str">
        <f>IFERROR(IF(VLOOKUP(A148,'BOY to MOY-Reading'!$P$2:$U$400,6,FALSE)="","",VLOOKUP(A148,'BOY to MOY-Reading'!$P$2:$U$400,6,FALSE)),"")</f>
        <v/>
      </c>
      <c r="W148" s="162" t="str">
        <f>IFERROR(IF(VLOOKUP(A148,'BOY to MOY-Reading'!$P$2:$AA$400,12,FALSE)="","",VLOOKUP(A148,'BOY to MOY-Reading'!$P$2:$AA$400,12,FALSE)),"")</f>
        <v/>
      </c>
      <c r="X148" s="161" t="str">
        <f>IFERROR(IF(VLOOKUP(A148,'BOY to EOY-Reading'!$P$2:$AA$400,12,FALSE)="","",VLOOKUP(A148,'BOY to EOY-Reading'!$P$2:$AA$400,12,FALSE)),"")</f>
        <v/>
      </c>
      <c r="Y148" s="163" t="str">
        <f>IFERROR(IF(VLOOKUP(A148,'BOY to MOY-Reading'!$P$2:$AI$400,20,FALSE)="","",VLOOKUP(A148,'BOY to MOY-Reading'!$P$2:$AI$400,20,FALSE)),"")</f>
        <v/>
      </c>
      <c r="Z148" s="161" t="str">
        <f>IFERROR(IF(VLOOKUP(A148, 'MOY to EOY-Reading'!$P$2:$AI$400,20,FALSE)="","",VLOOKUP(A148,'MOY to EOY-Reading'!$P$2:$AI$400,20,FALSE)),"")</f>
        <v/>
      </c>
      <c r="AA148" s="161" t="str">
        <f>IFERROR(IF(VLOOKUP(A148,'BOY to EOY-Reading'!$P$2:$AI$400,20,FALSE)="","",VLOOKUP(A148,'BOY to EOY-Reading'!$P$2:$AI$400,20,FALSE)),"")</f>
        <v/>
      </c>
      <c r="AB148" s="161" t="str">
        <f>IFERROR(IF(VLOOKUP(A148,'BOY to MOY-Reading'!$P$2:$AK$400,22,FALSE)="","",VLOOKUP(A148,'BOY to MOY-Reading'!$P$2:$AK$400,22,FALSE)),"")</f>
        <v/>
      </c>
      <c r="AC148" s="161" t="str">
        <f>IFERROR(IF(VLOOKUP(A148, 'MOY to EOY-Reading'!$P$2:$AK$400,22,FALSE)="","",VLOOKUP(A148,'MOY to EOY-Reading'!$P$2:$AK$400,22,FALSE)),"")</f>
        <v/>
      </c>
      <c r="AD148" s="161" t="str">
        <f>IFERROR(IF(VLOOKUP(A148,'BOY to EOY-Reading'!$P$2:$AK$400,22,FALSE)="","",VLOOKUP(A148,'BOY to EOY-Reading'!$P$2:$AK$400,22,FALSE)),"")</f>
        <v/>
      </c>
      <c r="AE148" s="161" t="str" cm="1">
        <f t="array" ref="AE148">_xlfn.IFS(AND(NOT(ISNUMBER(V148)),NOT(ISNUMBER(W148)),NOT(ISNUMBER(X148))),"",OR(AND(V148&lt;&gt;"",V148&gt;=40),AND(W148&lt;&gt;"",W148&gt;=40),AND(X148&lt;&gt;"",X148&gt;=40)),"Y",OR(V148&lt;40,W148&lt;40,X148&lt;40),"N")</f>
        <v/>
      </c>
      <c r="AF148" s="161" t="str" cm="1">
        <f t="array" ref="AF148">_xlfn.IFS(OR(Y148="Yes",Z148="Yes",AA148="Yes"),"Y",OR(Y148="No",Z148="No",AA148="No"),"N",AND(Y148="",Z148="",AA148=""),"")</f>
        <v/>
      </c>
      <c r="AG148" s="161" t="str" cm="1">
        <f t="array" ref="AG148">_xlfn.IFS(AND(NOT(ISNUMBER(AB148)),NOT(ISNUMBER(AC148)),NOT(ISNUMBER(AD148))),"",OR(AND(AB148&lt;&gt;"",AB148&gt;=40),AND(AC148&lt;&gt;"",AC148&gt;=40),AND(AD148&lt;&gt;"",AD148&gt;=40)),"Y",OR(AB148&lt;40,AC148&lt;40,AD148&lt;40),"N")</f>
        <v/>
      </c>
      <c r="AH148" s="162" t="str" cm="1">
        <f t="array" ref="AH148">_xlfn.IFS(OR(AE148="Y",AF148="Y",AG148="Y"),"Y",OR(AE148="N",AF148="N",AG148="N"),"N",OR(AE148="",AF148="",AG148=""),"")</f>
        <v/>
      </c>
    </row>
    <row r="149" spans="1:34" x14ac:dyDescent="0.25">
      <c r="I149" s="161" t="str">
        <f>IFERROR(IF(VLOOKUP(A149,'BOY to MOY-Math'!$P$2:$U$400,6,FALSE)="","",VLOOKUP(A149,'BOY to MOY-Math'!$P$2:$U$400,6,FALSE)),"")</f>
        <v/>
      </c>
      <c r="J149" s="162" t="str">
        <f>IFERROR(IF(VLOOKUP(A149,'BOY to MOY-Math'!$P$2:$AA$400,12,FALSE)="","",VLOOKUP(A149,'BOY to MOY-Math'!$P$2:$AA$400,12,FALSE)),"")</f>
        <v/>
      </c>
      <c r="K149" s="161" t="str">
        <f>IFERROR(IF(VLOOKUP(A149,'BOY to EOY-Math'!$P$2:$AA$400,12,FALSE)="","",VLOOKUP(A149,'BOY to EOY-Math'!$P$2:$AA$400,12,FALSE)),"")</f>
        <v/>
      </c>
      <c r="L149" s="163" t="str">
        <f>IFERROR(IF(VLOOKUP(A149,'BOY to MOY-Math'!$P$2:$AI$400,20,FALSE)="","",VLOOKUP(A149,'BOY to MOY-Math'!$P$2:$AI$400,20,FALSE)),"")</f>
        <v/>
      </c>
      <c r="M149" s="161" t="str">
        <f>IFERROR(IF(VLOOKUP(A149, 'MOY to EOY-Math'!$P$2:$AI$400,20,FALSE)="","",VLOOKUP(A149,'MOY to EOY-Math'!$P$2:$AI$400,20,FALSE)),"")</f>
        <v/>
      </c>
      <c r="N149" s="161" t="str">
        <f>IFERROR(IF(VLOOKUP(A149,'BOY to EOY-Math'!$P$2:$AI$400,20,FALSE)="","",VLOOKUP(A149,'BOY to EOY-Math'!$P$2:$AI$400,20,FALSE)),"")</f>
        <v/>
      </c>
      <c r="O149" s="161" t="str">
        <f>IFERROR(IF(VLOOKUP(A149,'BOY to MOY-Math'!$P$2:$AK$400,22,FALSE)="","",VLOOKUP(A149,'BOY to MOY-Math'!$P$2:$AK$400,22,FALSE)),"")</f>
        <v/>
      </c>
      <c r="P149" s="161" t="str">
        <f>IFERROR(IF(VLOOKUP(A149, 'MOY to EOY-Math'!$P$2:$AK$400,22,FALSE)="","",VLOOKUP(A149,'MOY to EOY-Math'!$P$2:$AK$400,22,FALSE)),"")</f>
        <v/>
      </c>
      <c r="Q149" s="161" t="str">
        <f>IFERROR(IF(VLOOKUP(A149,'BOY to EOY-Math'!$P$2:$AK$400,22,FALSE)="","",VLOOKUP(A149,'BOY to EOY-Math'!$P$2:$AK$400,22,FALSE)),"")</f>
        <v/>
      </c>
      <c r="R149" s="161" t="str" cm="1">
        <f t="array" ref="R149">_xlfn.IFS(AND(NOT(ISNUMBER(I149)),NOT(ISNUMBER(J149)),NOT(ISNUMBER(K149))),"",OR(AND(I149&lt;&gt;"",I149&gt;=40),AND(J149&lt;&gt;"",J149&gt;=40),AND(K149&lt;&gt;"",K149&gt;=40)),"Y",OR(I149&lt;40,J149&lt;40,K149&lt;40),"N")</f>
        <v/>
      </c>
      <c r="S149" s="161" t="str" cm="1">
        <f t="array" ref="S149">_xlfn.IFS(OR(L149="Yes",M149="Yes",N149="Yes"),"Y",OR(L149="No",M149="No",N149="No"),"N",AND(L149="",M149="",N149=""),"")</f>
        <v/>
      </c>
      <c r="T149" s="161" t="str" cm="1">
        <f t="array" ref="T149">_xlfn.IFS(AND(NOT(ISNUMBER(O149)),NOT(ISNUMBER(P149)),NOT(ISNUMBER(Q149))),"",OR(AND(O149&lt;&gt;"",O149&gt;=40),AND(P149&lt;&gt;"",P149&gt;=40),AND(Q149&lt;&gt;"",Q149&gt;=40)),"Y",OR(O149&lt;40,P149&lt;40,Q149&lt;40),"N")</f>
        <v/>
      </c>
      <c r="U149" s="162" t="str" cm="1">
        <f t="array" ref="U149">_xlfn.IFS(OR(R149="Y",S149="Y",T149="Y"),"Y",OR(R149="N",S149="N",T149="N"),"N",OR(R149="",S149="",T149=""),"")</f>
        <v/>
      </c>
      <c r="V149" s="161" t="str">
        <f>IFERROR(IF(VLOOKUP(A149,'BOY to MOY-Reading'!$P$2:$U$400,6,FALSE)="","",VLOOKUP(A149,'BOY to MOY-Reading'!$P$2:$U$400,6,FALSE)),"")</f>
        <v/>
      </c>
      <c r="W149" s="162" t="str">
        <f>IFERROR(IF(VLOOKUP(A149,'BOY to MOY-Reading'!$P$2:$AA$400,12,FALSE)="","",VLOOKUP(A149,'BOY to MOY-Reading'!$P$2:$AA$400,12,FALSE)),"")</f>
        <v/>
      </c>
      <c r="X149" s="161" t="str">
        <f>IFERROR(IF(VLOOKUP(A149,'BOY to EOY-Reading'!$P$2:$AA$400,12,FALSE)="","",VLOOKUP(A149,'BOY to EOY-Reading'!$P$2:$AA$400,12,FALSE)),"")</f>
        <v/>
      </c>
      <c r="Y149" s="163" t="str">
        <f>IFERROR(IF(VLOOKUP(A149,'BOY to MOY-Reading'!$P$2:$AI$400,20,FALSE)="","",VLOOKUP(A149,'BOY to MOY-Reading'!$P$2:$AI$400,20,FALSE)),"")</f>
        <v/>
      </c>
      <c r="Z149" s="161" t="str">
        <f>IFERROR(IF(VLOOKUP(A149, 'MOY to EOY-Reading'!$P$2:$AI$400,20,FALSE)="","",VLOOKUP(A149,'MOY to EOY-Reading'!$P$2:$AI$400,20,FALSE)),"")</f>
        <v/>
      </c>
      <c r="AA149" s="161" t="str">
        <f>IFERROR(IF(VLOOKUP(A149,'BOY to EOY-Reading'!$P$2:$AI$400,20,FALSE)="","",VLOOKUP(A149,'BOY to EOY-Reading'!$P$2:$AI$400,20,FALSE)),"")</f>
        <v/>
      </c>
      <c r="AB149" s="161" t="str">
        <f>IFERROR(IF(VLOOKUP(A149,'BOY to MOY-Reading'!$P$2:$AK$400,22,FALSE)="","",VLOOKUP(A149,'BOY to MOY-Reading'!$P$2:$AK$400,22,FALSE)),"")</f>
        <v/>
      </c>
      <c r="AC149" s="161" t="str">
        <f>IFERROR(IF(VLOOKUP(A149, 'MOY to EOY-Reading'!$P$2:$AK$400,22,FALSE)="","",VLOOKUP(A149,'MOY to EOY-Reading'!$P$2:$AK$400,22,FALSE)),"")</f>
        <v/>
      </c>
      <c r="AD149" s="161" t="str">
        <f>IFERROR(IF(VLOOKUP(A149,'BOY to EOY-Reading'!$P$2:$AK$400,22,FALSE)="","",VLOOKUP(A149,'BOY to EOY-Reading'!$P$2:$AK$400,22,FALSE)),"")</f>
        <v/>
      </c>
      <c r="AE149" s="161" t="str" cm="1">
        <f t="array" ref="AE149">_xlfn.IFS(AND(NOT(ISNUMBER(V149)),NOT(ISNUMBER(W149)),NOT(ISNUMBER(X149))),"",OR(AND(V149&lt;&gt;"",V149&gt;=40),AND(W149&lt;&gt;"",W149&gt;=40),AND(X149&lt;&gt;"",X149&gt;=40)),"Y",OR(V149&lt;40,W149&lt;40,X149&lt;40),"N")</f>
        <v/>
      </c>
      <c r="AF149" s="161" t="str" cm="1">
        <f t="array" ref="AF149">_xlfn.IFS(OR(Y149="Yes",Z149="Yes",AA149="Yes"),"Y",OR(Y149="No",Z149="No",AA149="No"),"N",AND(Y149="",Z149="",AA149=""),"")</f>
        <v/>
      </c>
      <c r="AG149" s="161" t="str" cm="1">
        <f t="array" ref="AG149">_xlfn.IFS(AND(NOT(ISNUMBER(AB149)),NOT(ISNUMBER(AC149)),NOT(ISNUMBER(AD149))),"",OR(AND(AB149&lt;&gt;"",AB149&gt;=40),AND(AC149&lt;&gt;"",AC149&gt;=40),AND(AD149&lt;&gt;"",AD149&gt;=40)),"Y",OR(AB149&lt;40,AC149&lt;40,AD149&lt;40),"N")</f>
        <v/>
      </c>
      <c r="AH149" s="162" t="str" cm="1">
        <f t="array" ref="AH149">_xlfn.IFS(OR(AE149="Y",AF149="Y",AG149="Y"),"Y",OR(AE149="N",AF149="N",AG149="N"),"N",OR(AE149="",AF149="",AG149=""),"")</f>
        <v/>
      </c>
    </row>
    <row r="150" spans="1:34" x14ac:dyDescent="0.25">
      <c r="I150" s="161" t="str">
        <f>IFERROR(IF(VLOOKUP(A150,'BOY to MOY-Math'!$P$2:$U$400,6,FALSE)="","",VLOOKUP(A150,'BOY to MOY-Math'!$P$2:$U$400,6,FALSE)),"")</f>
        <v/>
      </c>
      <c r="J150" s="162" t="str">
        <f>IFERROR(IF(VLOOKUP(A150,'BOY to MOY-Math'!$P$2:$AA$400,12,FALSE)="","",VLOOKUP(A150,'BOY to MOY-Math'!$P$2:$AA$400,12,FALSE)),"")</f>
        <v/>
      </c>
      <c r="K150" s="161" t="str">
        <f>IFERROR(IF(VLOOKUP(A150,'BOY to EOY-Math'!$P$2:$AA$400,12,FALSE)="","",VLOOKUP(A150,'BOY to EOY-Math'!$P$2:$AA$400,12,FALSE)),"")</f>
        <v/>
      </c>
      <c r="L150" s="163" t="str">
        <f>IFERROR(IF(VLOOKUP(A150,'BOY to MOY-Math'!$P$2:$AI$400,20,FALSE)="","",VLOOKUP(A150,'BOY to MOY-Math'!$P$2:$AI$400,20,FALSE)),"")</f>
        <v/>
      </c>
      <c r="M150" s="161" t="str">
        <f>IFERROR(IF(VLOOKUP(A150, 'MOY to EOY-Math'!$P$2:$AI$400,20,FALSE)="","",VLOOKUP(A150,'MOY to EOY-Math'!$P$2:$AI$400,20,FALSE)),"")</f>
        <v/>
      </c>
      <c r="N150" s="161" t="str">
        <f>IFERROR(IF(VLOOKUP(A150,'BOY to EOY-Math'!$P$2:$AI$400,20,FALSE)="","",VLOOKUP(A150,'BOY to EOY-Math'!$P$2:$AI$400,20,FALSE)),"")</f>
        <v/>
      </c>
      <c r="O150" s="161" t="str">
        <f>IFERROR(IF(VLOOKUP(A150,'BOY to MOY-Math'!$P$2:$AK$400,22,FALSE)="","",VLOOKUP(A150,'BOY to MOY-Math'!$P$2:$AK$400,22,FALSE)),"")</f>
        <v/>
      </c>
      <c r="P150" s="161" t="str">
        <f>IFERROR(IF(VLOOKUP(A150, 'MOY to EOY-Math'!$P$2:$AK$400,22,FALSE)="","",VLOOKUP(A150,'MOY to EOY-Math'!$P$2:$AK$400,22,FALSE)),"")</f>
        <v/>
      </c>
      <c r="Q150" s="161" t="str">
        <f>IFERROR(IF(VLOOKUP(A150,'BOY to EOY-Math'!$P$2:$AK$400,22,FALSE)="","",VLOOKUP(A150,'BOY to EOY-Math'!$P$2:$AK$400,22,FALSE)),"")</f>
        <v/>
      </c>
      <c r="R150" s="161" t="str" cm="1">
        <f t="array" ref="R150">_xlfn.IFS(AND(NOT(ISNUMBER(I150)),NOT(ISNUMBER(J150)),NOT(ISNUMBER(K150))),"",OR(AND(I150&lt;&gt;"",I150&gt;=40),AND(J150&lt;&gt;"",J150&gt;=40),AND(K150&lt;&gt;"",K150&gt;=40)),"Y",OR(I150&lt;40,J150&lt;40,K150&lt;40),"N")</f>
        <v/>
      </c>
      <c r="S150" s="161" t="str" cm="1">
        <f t="array" ref="S150">_xlfn.IFS(OR(L150="Yes",M150="Yes",N150="Yes"),"Y",OR(L150="No",M150="No",N150="No"),"N",AND(L150="",M150="",N150=""),"")</f>
        <v/>
      </c>
      <c r="T150" s="161" t="str" cm="1">
        <f t="array" ref="T150">_xlfn.IFS(AND(NOT(ISNUMBER(O150)),NOT(ISNUMBER(P150)),NOT(ISNUMBER(Q150))),"",OR(AND(O150&lt;&gt;"",O150&gt;=40),AND(P150&lt;&gt;"",P150&gt;=40),AND(Q150&lt;&gt;"",Q150&gt;=40)),"Y",OR(O150&lt;40,P150&lt;40,Q150&lt;40),"N")</f>
        <v/>
      </c>
      <c r="U150" s="162" t="str" cm="1">
        <f t="array" ref="U150">_xlfn.IFS(OR(R150="Y",S150="Y",T150="Y"),"Y",OR(R150="N",S150="N",T150="N"),"N",OR(R150="",S150="",T150=""),"")</f>
        <v/>
      </c>
      <c r="V150" s="161" t="str">
        <f>IFERROR(IF(VLOOKUP(A150,'BOY to MOY-Reading'!$P$2:$U$400,6,FALSE)="","",VLOOKUP(A150,'BOY to MOY-Reading'!$P$2:$U$400,6,FALSE)),"")</f>
        <v/>
      </c>
      <c r="W150" s="162" t="str">
        <f>IFERROR(IF(VLOOKUP(A150,'BOY to MOY-Reading'!$P$2:$AA$400,12,FALSE)="","",VLOOKUP(A150,'BOY to MOY-Reading'!$P$2:$AA$400,12,FALSE)),"")</f>
        <v/>
      </c>
      <c r="X150" s="161" t="str">
        <f>IFERROR(IF(VLOOKUP(A150,'BOY to EOY-Reading'!$P$2:$AA$400,12,FALSE)="","",VLOOKUP(A150,'BOY to EOY-Reading'!$P$2:$AA$400,12,FALSE)),"")</f>
        <v/>
      </c>
      <c r="Y150" s="163" t="str">
        <f>IFERROR(IF(VLOOKUP(A150,'BOY to MOY-Reading'!$P$2:$AI$400,20,FALSE)="","",VLOOKUP(A150,'BOY to MOY-Reading'!$P$2:$AI$400,20,FALSE)),"")</f>
        <v/>
      </c>
      <c r="Z150" s="161" t="str">
        <f>IFERROR(IF(VLOOKUP(A150, 'MOY to EOY-Reading'!$P$2:$AI$400,20,FALSE)="","",VLOOKUP(A150,'MOY to EOY-Reading'!$P$2:$AI$400,20,FALSE)),"")</f>
        <v/>
      </c>
      <c r="AA150" s="161" t="str">
        <f>IFERROR(IF(VLOOKUP(A150,'BOY to EOY-Reading'!$P$2:$AI$400,20,FALSE)="","",VLOOKUP(A150,'BOY to EOY-Reading'!$P$2:$AI$400,20,FALSE)),"")</f>
        <v/>
      </c>
      <c r="AB150" s="161" t="str">
        <f>IFERROR(IF(VLOOKUP(A150,'BOY to MOY-Reading'!$P$2:$AK$400,22,FALSE)="","",VLOOKUP(A150,'BOY to MOY-Reading'!$P$2:$AK$400,22,FALSE)),"")</f>
        <v/>
      </c>
      <c r="AC150" s="161" t="str">
        <f>IFERROR(IF(VLOOKUP(A150, 'MOY to EOY-Reading'!$P$2:$AK$400,22,FALSE)="","",VLOOKUP(A150,'MOY to EOY-Reading'!$P$2:$AK$400,22,FALSE)),"")</f>
        <v/>
      </c>
      <c r="AD150" s="161" t="str">
        <f>IFERROR(IF(VLOOKUP(A150,'BOY to EOY-Reading'!$P$2:$AK$400,22,FALSE)="","",VLOOKUP(A150,'BOY to EOY-Reading'!$P$2:$AK$400,22,FALSE)),"")</f>
        <v/>
      </c>
      <c r="AE150" s="161" t="str" cm="1">
        <f t="array" ref="AE150">_xlfn.IFS(AND(NOT(ISNUMBER(V150)),NOT(ISNUMBER(W150)),NOT(ISNUMBER(X150))),"",OR(AND(V150&lt;&gt;"",V150&gt;=40),AND(W150&lt;&gt;"",W150&gt;=40),AND(X150&lt;&gt;"",X150&gt;=40)),"Y",OR(V150&lt;40,W150&lt;40,X150&lt;40),"N")</f>
        <v/>
      </c>
      <c r="AF150" s="161" t="str" cm="1">
        <f t="array" ref="AF150">_xlfn.IFS(OR(Y150="Yes",Z150="Yes",AA150="Yes"),"Y",OR(Y150="No",Z150="No",AA150="No"),"N",AND(Y150="",Z150="",AA150=""),"")</f>
        <v/>
      </c>
      <c r="AG150" s="161" t="str" cm="1">
        <f t="array" ref="AG150">_xlfn.IFS(AND(NOT(ISNUMBER(AB150)),NOT(ISNUMBER(AC150)),NOT(ISNUMBER(AD150))),"",OR(AND(AB150&lt;&gt;"",AB150&gt;=40),AND(AC150&lt;&gt;"",AC150&gt;=40),AND(AD150&lt;&gt;"",AD150&gt;=40)),"Y",OR(AB150&lt;40,AC150&lt;40,AD150&lt;40),"N")</f>
        <v/>
      </c>
      <c r="AH150" s="162" t="str" cm="1">
        <f t="array" ref="AH150">_xlfn.IFS(OR(AE150="Y",AF150="Y",AG150="Y"),"Y",OR(AE150="N",AF150="N",AG150="N"),"N",OR(AE150="",AF150="",AG150=""),"")</f>
        <v/>
      </c>
    </row>
    <row r="151" spans="1:34" x14ac:dyDescent="0.25">
      <c r="I151" s="161" t="str">
        <f>IFERROR(IF(VLOOKUP(A151,'BOY to MOY-Math'!$P$2:$U$400,6,FALSE)="","",VLOOKUP(A151,'BOY to MOY-Math'!$P$2:$U$400,6,FALSE)),"")</f>
        <v/>
      </c>
      <c r="J151" s="162" t="str">
        <f>IFERROR(IF(VLOOKUP(A151,'BOY to MOY-Math'!$P$2:$AA$400,12,FALSE)="","",VLOOKUP(A151,'BOY to MOY-Math'!$P$2:$AA$400,12,FALSE)),"")</f>
        <v/>
      </c>
      <c r="K151" s="161" t="str">
        <f>IFERROR(IF(VLOOKUP(A151,'BOY to EOY-Math'!$P$2:$AA$400,12,FALSE)="","",VLOOKUP(A151,'BOY to EOY-Math'!$P$2:$AA$400,12,FALSE)),"")</f>
        <v/>
      </c>
      <c r="L151" s="163" t="str">
        <f>IFERROR(IF(VLOOKUP(A151,'BOY to MOY-Math'!$P$2:$AI$400,20,FALSE)="","",VLOOKUP(A151,'BOY to MOY-Math'!$P$2:$AI$400,20,FALSE)),"")</f>
        <v/>
      </c>
      <c r="M151" s="161" t="str">
        <f>IFERROR(IF(VLOOKUP(A151, 'MOY to EOY-Math'!$P$2:$AI$400,20,FALSE)="","",VLOOKUP(A151,'MOY to EOY-Math'!$P$2:$AI$400,20,FALSE)),"")</f>
        <v/>
      </c>
      <c r="N151" s="161" t="str">
        <f>IFERROR(IF(VLOOKUP(A151,'BOY to EOY-Math'!$P$2:$AI$400,20,FALSE)="","",VLOOKUP(A151,'BOY to EOY-Math'!$P$2:$AI$400,20,FALSE)),"")</f>
        <v/>
      </c>
      <c r="O151" s="161" t="str">
        <f>IFERROR(IF(VLOOKUP(A151,'BOY to MOY-Math'!$P$2:$AK$400,22,FALSE)="","",VLOOKUP(A151,'BOY to MOY-Math'!$P$2:$AK$400,22,FALSE)),"")</f>
        <v/>
      </c>
      <c r="P151" s="161" t="str">
        <f>IFERROR(IF(VLOOKUP(A151, 'MOY to EOY-Math'!$P$2:$AK$400,22,FALSE)="","",VLOOKUP(A151,'MOY to EOY-Math'!$P$2:$AK$400,22,FALSE)),"")</f>
        <v/>
      </c>
      <c r="Q151" s="161" t="str">
        <f>IFERROR(IF(VLOOKUP(A151,'BOY to EOY-Math'!$P$2:$AK$400,22,FALSE)="","",VLOOKUP(A151,'BOY to EOY-Math'!$P$2:$AK$400,22,FALSE)),"")</f>
        <v/>
      </c>
      <c r="R151" s="161" t="str" cm="1">
        <f t="array" ref="R151">_xlfn.IFS(AND(NOT(ISNUMBER(I151)),NOT(ISNUMBER(J151)),NOT(ISNUMBER(K151))),"",OR(AND(I151&lt;&gt;"",I151&gt;=40),AND(J151&lt;&gt;"",J151&gt;=40),AND(K151&lt;&gt;"",K151&gt;=40)),"Y",OR(I151&lt;40,J151&lt;40,K151&lt;40),"N")</f>
        <v/>
      </c>
      <c r="S151" s="161" t="str" cm="1">
        <f t="array" ref="S151">_xlfn.IFS(OR(L151="Yes",M151="Yes",N151="Yes"),"Y",OR(L151="No",M151="No",N151="No"),"N",AND(L151="",M151="",N151=""),"")</f>
        <v/>
      </c>
      <c r="T151" s="161" t="str" cm="1">
        <f t="array" ref="T151">_xlfn.IFS(AND(NOT(ISNUMBER(O151)),NOT(ISNUMBER(P151)),NOT(ISNUMBER(Q151))),"",OR(AND(O151&lt;&gt;"",O151&gt;=40),AND(P151&lt;&gt;"",P151&gt;=40),AND(Q151&lt;&gt;"",Q151&gt;=40)),"Y",OR(O151&lt;40,P151&lt;40,Q151&lt;40),"N")</f>
        <v/>
      </c>
      <c r="U151" s="162" t="str" cm="1">
        <f t="array" ref="U151">_xlfn.IFS(OR(R151="Y",S151="Y",T151="Y"),"Y",OR(R151="N",S151="N",T151="N"),"N",OR(R151="",S151="",T151=""),"")</f>
        <v/>
      </c>
      <c r="V151" s="161" t="str">
        <f>IFERROR(IF(VLOOKUP(A151,'BOY to MOY-Reading'!$P$2:$U$400,6,FALSE)="","",VLOOKUP(A151,'BOY to MOY-Reading'!$P$2:$U$400,6,FALSE)),"")</f>
        <v/>
      </c>
      <c r="W151" s="162" t="str">
        <f>IFERROR(IF(VLOOKUP(A151,'BOY to MOY-Reading'!$P$2:$AA$400,12,FALSE)="","",VLOOKUP(A151,'BOY to MOY-Reading'!$P$2:$AA$400,12,FALSE)),"")</f>
        <v/>
      </c>
      <c r="X151" s="161" t="str">
        <f>IFERROR(IF(VLOOKUP(A151,'BOY to EOY-Reading'!$P$2:$AA$400,12,FALSE)="","",VLOOKUP(A151,'BOY to EOY-Reading'!$P$2:$AA$400,12,FALSE)),"")</f>
        <v/>
      </c>
      <c r="Y151" s="163" t="str">
        <f>IFERROR(IF(VLOOKUP(A151,'BOY to MOY-Reading'!$P$2:$AI$400,20,FALSE)="","",VLOOKUP(A151,'BOY to MOY-Reading'!$P$2:$AI$400,20,FALSE)),"")</f>
        <v/>
      </c>
      <c r="Z151" s="161" t="str">
        <f>IFERROR(IF(VLOOKUP(A151, 'MOY to EOY-Reading'!$P$2:$AI$400,20,FALSE)="","",VLOOKUP(A151,'MOY to EOY-Reading'!$P$2:$AI$400,20,FALSE)),"")</f>
        <v/>
      </c>
      <c r="AA151" s="161" t="str">
        <f>IFERROR(IF(VLOOKUP(A151,'BOY to EOY-Reading'!$P$2:$AI$400,20,FALSE)="","",VLOOKUP(A151,'BOY to EOY-Reading'!$P$2:$AI$400,20,FALSE)),"")</f>
        <v/>
      </c>
      <c r="AB151" s="161" t="str">
        <f>IFERROR(IF(VLOOKUP(A151,'BOY to MOY-Reading'!$P$2:$AK$400,22,FALSE)="","",VLOOKUP(A151,'BOY to MOY-Reading'!$P$2:$AK$400,22,FALSE)),"")</f>
        <v/>
      </c>
      <c r="AC151" s="161" t="str">
        <f>IFERROR(IF(VLOOKUP(A151, 'MOY to EOY-Reading'!$P$2:$AK$400,22,FALSE)="","",VLOOKUP(A151,'MOY to EOY-Reading'!$P$2:$AK$400,22,FALSE)),"")</f>
        <v/>
      </c>
      <c r="AD151" s="161" t="str">
        <f>IFERROR(IF(VLOOKUP(A151,'BOY to EOY-Reading'!$P$2:$AK$400,22,FALSE)="","",VLOOKUP(A151,'BOY to EOY-Reading'!$P$2:$AK$400,22,FALSE)),"")</f>
        <v/>
      </c>
      <c r="AE151" s="161" t="str" cm="1">
        <f t="array" ref="AE151">_xlfn.IFS(AND(NOT(ISNUMBER(V151)),NOT(ISNUMBER(W151)),NOT(ISNUMBER(X151))),"",OR(AND(V151&lt;&gt;"",V151&gt;=40),AND(W151&lt;&gt;"",W151&gt;=40),AND(X151&lt;&gt;"",X151&gt;=40)),"Y",OR(V151&lt;40,W151&lt;40,X151&lt;40),"N")</f>
        <v/>
      </c>
      <c r="AF151" s="161" t="str" cm="1">
        <f t="array" ref="AF151">_xlfn.IFS(OR(Y151="Yes",Z151="Yes",AA151="Yes"),"Y",OR(Y151="No",Z151="No",AA151="No"),"N",AND(Y151="",Z151="",AA151=""),"")</f>
        <v/>
      </c>
      <c r="AG151" s="161" t="str" cm="1">
        <f t="array" ref="AG151">_xlfn.IFS(AND(NOT(ISNUMBER(AB151)),NOT(ISNUMBER(AC151)),NOT(ISNUMBER(AD151))),"",OR(AND(AB151&lt;&gt;"",AB151&gt;=40),AND(AC151&lt;&gt;"",AC151&gt;=40),AND(AD151&lt;&gt;"",AD151&gt;=40)),"Y",OR(AB151&lt;40,AC151&lt;40,AD151&lt;40),"N")</f>
        <v/>
      </c>
      <c r="AH151" s="162" t="str" cm="1">
        <f t="array" ref="AH151">_xlfn.IFS(OR(AE151="Y",AF151="Y",AG151="Y"),"Y",OR(AE151="N",AF151="N",AG151="N"),"N",OR(AE151="",AF151="",AG151=""),"")</f>
        <v/>
      </c>
    </row>
    <row r="152" spans="1:34" x14ac:dyDescent="0.25">
      <c r="I152" s="161" t="str">
        <f>IFERROR(IF(VLOOKUP(A152,'BOY to MOY-Math'!$P$2:$U$400,6,FALSE)="","",VLOOKUP(A152,'BOY to MOY-Math'!$P$2:$U$400,6,FALSE)),"")</f>
        <v/>
      </c>
      <c r="J152" s="162" t="str">
        <f>IFERROR(IF(VLOOKUP(A152,'BOY to MOY-Math'!$P$2:$AA$400,12,FALSE)="","",VLOOKUP(A152,'BOY to MOY-Math'!$P$2:$AA$400,12,FALSE)),"")</f>
        <v/>
      </c>
      <c r="K152" s="161" t="str">
        <f>IFERROR(IF(VLOOKUP(A152,'BOY to EOY-Math'!$P$2:$AA$400,12,FALSE)="","",VLOOKUP(A152,'BOY to EOY-Math'!$P$2:$AA$400,12,FALSE)),"")</f>
        <v/>
      </c>
      <c r="L152" s="163" t="str">
        <f>IFERROR(IF(VLOOKUP(A152,'BOY to MOY-Math'!$P$2:$AI$400,20,FALSE)="","",VLOOKUP(A152,'BOY to MOY-Math'!$P$2:$AI$400,20,FALSE)),"")</f>
        <v/>
      </c>
      <c r="M152" s="161" t="str">
        <f>IFERROR(IF(VLOOKUP(A152, 'MOY to EOY-Math'!$P$2:$AI$400,20,FALSE)="","",VLOOKUP(A152,'MOY to EOY-Math'!$P$2:$AI$400,20,FALSE)),"")</f>
        <v/>
      </c>
      <c r="N152" s="161" t="str">
        <f>IFERROR(IF(VLOOKUP(A152,'BOY to EOY-Math'!$P$2:$AI$400,20,FALSE)="","",VLOOKUP(A152,'BOY to EOY-Math'!$P$2:$AI$400,20,FALSE)),"")</f>
        <v/>
      </c>
      <c r="O152" s="161" t="str">
        <f>IFERROR(IF(VLOOKUP(A152,'BOY to MOY-Math'!$P$2:$AK$400,22,FALSE)="","",VLOOKUP(A152,'BOY to MOY-Math'!$P$2:$AK$400,22,FALSE)),"")</f>
        <v/>
      </c>
      <c r="P152" s="161" t="str">
        <f>IFERROR(IF(VLOOKUP(A152, 'MOY to EOY-Math'!$P$2:$AK$400,22,FALSE)="","",VLOOKUP(A152,'MOY to EOY-Math'!$P$2:$AK$400,22,FALSE)),"")</f>
        <v/>
      </c>
      <c r="Q152" s="161" t="str">
        <f>IFERROR(IF(VLOOKUP(A152,'BOY to EOY-Math'!$P$2:$AK$400,22,FALSE)="","",VLOOKUP(A152,'BOY to EOY-Math'!$P$2:$AK$400,22,FALSE)),"")</f>
        <v/>
      </c>
      <c r="R152" s="161" t="str" cm="1">
        <f t="array" ref="R152">_xlfn.IFS(AND(NOT(ISNUMBER(I152)),NOT(ISNUMBER(J152)),NOT(ISNUMBER(K152))),"",OR(AND(I152&lt;&gt;"",I152&gt;=40),AND(J152&lt;&gt;"",J152&gt;=40),AND(K152&lt;&gt;"",K152&gt;=40)),"Y",OR(I152&lt;40,J152&lt;40,K152&lt;40),"N")</f>
        <v/>
      </c>
      <c r="S152" s="161" t="str" cm="1">
        <f t="array" ref="S152">_xlfn.IFS(OR(L152="Yes",M152="Yes",N152="Yes"),"Y",OR(L152="No",M152="No",N152="No"),"N",AND(L152="",M152="",N152=""),"")</f>
        <v/>
      </c>
      <c r="T152" s="161" t="str" cm="1">
        <f t="array" ref="T152">_xlfn.IFS(AND(NOT(ISNUMBER(O152)),NOT(ISNUMBER(P152)),NOT(ISNUMBER(Q152))),"",OR(AND(O152&lt;&gt;"",O152&gt;=40),AND(P152&lt;&gt;"",P152&gt;=40),AND(Q152&lt;&gt;"",Q152&gt;=40)),"Y",OR(O152&lt;40,P152&lt;40,Q152&lt;40),"N")</f>
        <v/>
      </c>
      <c r="U152" s="162" t="str" cm="1">
        <f t="array" ref="U152">_xlfn.IFS(OR(R152="Y",S152="Y",T152="Y"),"Y",OR(R152="N",S152="N",T152="N"),"N",OR(R152="",S152="",T152=""),"")</f>
        <v/>
      </c>
      <c r="V152" s="161" t="str">
        <f>IFERROR(IF(VLOOKUP(A152,'BOY to MOY-Reading'!$P$2:$U$400,6,FALSE)="","",VLOOKUP(A152,'BOY to MOY-Reading'!$P$2:$U$400,6,FALSE)),"")</f>
        <v/>
      </c>
      <c r="W152" s="162" t="str">
        <f>IFERROR(IF(VLOOKUP(A152,'BOY to MOY-Reading'!$P$2:$AA$400,12,FALSE)="","",VLOOKUP(A152,'BOY to MOY-Reading'!$P$2:$AA$400,12,FALSE)),"")</f>
        <v/>
      </c>
      <c r="X152" s="161" t="str">
        <f>IFERROR(IF(VLOOKUP(A152,'BOY to EOY-Reading'!$P$2:$AA$400,12,FALSE)="","",VLOOKUP(A152,'BOY to EOY-Reading'!$P$2:$AA$400,12,FALSE)),"")</f>
        <v/>
      </c>
      <c r="Y152" s="163" t="str">
        <f>IFERROR(IF(VLOOKUP(A152,'BOY to MOY-Reading'!$P$2:$AI$400,20,FALSE)="","",VLOOKUP(A152,'BOY to MOY-Reading'!$P$2:$AI$400,20,FALSE)),"")</f>
        <v/>
      </c>
      <c r="Z152" s="161" t="str">
        <f>IFERROR(IF(VLOOKUP(A152, 'MOY to EOY-Reading'!$P$2:$AI$400,20,FALSE)="","",VLOOKUP(A152,'MOY to EOY-Reading'!$P$2:$AI$400,20,FALSE)),"")</f>
        <v/>
      </c>
      <c r="AA152" s="161" t="str">
        <f>IFERROR(IF(VLOOKUP(A152,'BOY to EOY-Reading'!$P$2:$AI$400,20,FALSE)="","",VLOOKUP(A152,'BOY to EOY-Reading'!$P$2:$AI$400,20,FALSE)),"")</f>
        <v/>
      </c>
      <c r="AB152" s="161" t="str">
        <f>IFERROR(IF(VLOOKUP(A152,'BOY to MOY-Reading'!$P$2:$AK$400,22,FALSE)="","",VLOOKUP(A152,'BOY to MOY-Reading'!$P$2:$AK$400,22,FALSE)),"")</f>
        <v/>
      </c>
      <c r="AC152" s="161" t="str">
        <f>IFERROR(IF(VLOOKUP(A152, 'MOY to EOY-Reading'!$P$2:$AK$400,22,FALSE)="","",VLOOKUP(A152,'MOY to EOY-Reading'!$P$2:$AK$400,22,FALSE)),"")</f>
        <v/>
      </c>
      <c r="AD152" s="161" t="str">
        <f>IFERROR(IF(VLOOKUP(A152,'BOY to EOY-Reading'!$P$2:$AK$400,22,FALSE)="","",VLOOKUP(A152,'BOY to EOY-Reading'!$P$2:$AK$400,22,FALSE)),"")</f>
        <v/>
      </c>
      <c r="AE152" s="161" t="str" cm="1">
        <f t="array" ref="AE152">_xlfn.IFS(AND(NOT(ISNUMBER(V152)),NOT(ISNUMBER(W152)),NOT(ISNUMBER(X152))),"",OR(AND(V152&lt;&gt;"",V152&gt;=40),AND(W152&lt;&gt;"",W152&gt;=40),AND(X152&lt;&gt;"",X152&gt;=40)),"Y",OR(V152&lt;40,W152&lt;40,X152&lt;40),"N")</f>
        <v/>
      </c>
      <c r="AF152" s="161" t="str" cm="1">
        <f t="array" ref="AF152">_xlfn.IFS(OR(Y152="Yes",Z152="Yes",AA152="Yes"),"Y",OR(Y152="No",Z152="No",AA152="No"),"N",AND(Y152="",Z152="",AA152=""),"")</f>
        <v/>
      </c>
      <c r="AG152" s="161" t="str" cm="1">
        <f t="array" ref="AG152">_xlfn.IFS(AND(NOT(ISNUMBER(AB152)),NOT(ISNUMBER(AC152)),NOT(ISNUMBER(AD152))),"",OR(AND(AB152&lt;&gt;"",AB152&gt;=40),AND(AC152&lt;&gt;"",AC152&gt;=40),AND(AD152&lt;&gt;"",AD152&gt;=40)),"Y",OR(AB152&lt;40,AC152&lt;40,AD152&lt;40),"N")</f>
        <v/>
      </c>
      <c r="AH152" s="162" t="str" cm="1">
        <f t="array" ref="AH152">_xlfn.IFS(OR(AE152="Y",AF152="Y",AG152="Y"),"Y",OR(AE152="N",AF152="N",AG152="N"),"N",OR(AE152="",AF152="",AG152=""),"")</f>
        <v/>
      </c>
    </row>
    <row r="153" spans="1:34" x14ac:dyDescent="0.25">
      <c r="I153" s="161" t="str">
        <f>IFERROR(IF(VLOOKUP(A153,'BOY to MOY-Math'!$P$2:$U$400,6,FALSE)="","",VLOOKUP(A153,'BOY to MOY-Math'!$P$2:$U$400,6,FALSE)),"")</f>
        <v/>
      </c>
      <c r="J153" s="162" t="str">
        <f>IFERROR(IF(VLOOKUP(A153,'BOY to MOY-Math'!$P$2:$AA$400,12,FALSE)="","",VLOOKUP(A153,'BOY to MOY-Math'!$P$2:$AA$400,12,FALSE)),"")</f>
        <v/>
      </c>
      <c r="K153" s="161" t="str">
        <f>IFERROR(IF(VLOOKUP(A153,'BOY to EOY-Math'!$P$2:$AA$400,12,FALSE)="","",VLOOKUP(A153,'BOY to EOY-Math'!$P$2:$AA$400,12,FALSE)),"")</f>
        <v/>
      </c>
      <c r="L153" s="163" t="str">
        <f>IFERROR(IF(VLOOKUP(A153,'BOY to MOY-Math'!$P$2:$AI$400,20,FALSE)="","",VLOOKUP(A153,'BOY to MOY-Math'!$P$2:$AI$400,20,FALSE)),"")</f>
        <v/>
      </c>
      <c r="M153" s="161" t="str">
        <f>IFERROR(IF(VLOOKUP(A153, 'MOY to EOY-Math'!$P$2:$AI$400,20,FALSE)="","",VLOOKUP(A153,'MOY to EOY-Math'!$P$2:$AI$400,20,FALSE)),"")</f>
        <v/>
      </c>
      <c r="N153" s="161" t="str">
        <f>IFERROR(IF(VLOOKUP(A153,'BOY to EOY-Math'!$P$2:$AI$400,20,FALSE)="","",VLOOKUP(A153,'BOY to EOY-Math'!$P$2:$AI$400,20,FALSE)),"")</f>
        <v/>
      </c>
      <c r="O153" s="161" t="str">
        <f>IFERROR(IF(VLOOKUP(A153,'BOY to MOY-Math'!$P$2:$AK$400,22,FALSE)="","",VLOOKUP(A153,'BOY to MOY-Math'!$P$2:$AK$400,22,FALSE)),"")</f>
        <v/>
      </c>
      <c r="P153" s="161" t="str">
        <f>IFERROR(IF(VLOOKUP(A153, 'MOY to EOY-Math'!$P$2:$AK$400,22,FALSE)="","",VLOOKUP(A153,'MOY to EOY-Math'!$P$2:$AK$400,22,FALSE)),"")</f>
        <v/>
      </c>
      <c r="Q153" s="161" t="str">
        <f>IFERROR(IF(VLOOKUP(A153,'BOY to EOY-Math'!$P$2:$AK$400,22,FALSE)="","",VLOOKUP(A153,'BOY to EOY-Math'!$P$2:$AK$400,22,FALSE)),"")</f>
        <v/>
      </c>
      <c r="R153" s="161" t="str" cm="1">
        <f t="array" ref="R153">_xlfn.IFS(AND(NOT(ISNUMBER(I153)),NOT(ISNUMBER(J153)),NOT(ISNUMBER(K153))),"",OR(AND(I153&lt;&gt;"",I153&gt;=40),AND(J153&lt;&gt;"",J153&gt;=40),AND(K153&lt;&gt;"",K153&gt;=40)),"Y",OR(I153&lt;40,J153&lt;40,K153&lt;40),"N")</f>
        <v/>
      </c>
      <c r="S153" s="161" t="str" cm="1">
        <f t="array" ref="S153">_xlfn.IFS(OR(L153="Yes",M153="Yes",N153="Yes"),"Y",OR(L153="No",M153="No",N153="No"),"N",AND(L153="",M153="",N153=""),"")</f>
        <v/>
      </c>
      <c r="T153" s="161" t="str" cm="1">
        <f t="array" ref="T153">_xlfn.IFS(AND(NOT(ISNUMBER(O153)),NOT(ISNUMBER(P153)),NOT(ISNUMBER(Q153))),"",OR(AND(O153&lt;&gt;"",O153&gt;=40),AND(P153&lt;&gt;"",P153&gt;=40),AND(Q153&lt;&gt;"",Q153&gt;=40)),"Y",OR(O153&lt;40,P153&lt;40,Q153&lt;40),"N")</f>
        <v/>
      </c>
      <c r="U153" s="162" t="str" cm="1">
        <f t="array" ref="U153">_xlfn.IFS(OR(R153="Y",S153="Y",T153="Y"),"Y",OR(R153="N",S153="N",T153="N"),"N",OR(R153="",S153="",T153=""),"")</f>
        <v/>
      </c>
      <c r="V153" s="161" t="str">
        <f>IFERROR(IF(VLOOKUP(A153,'BOY to MOY-Reading'!$P$2:$U$400,6,FALSE)="","",VLOOKUP(A153,'BOY to MOY-Reading'!$P$2:$U$400,6,FALSE)),"")</f>
        <v/>
      </c>
      <c r="W153" s="162" t="str">
        <f>IFERROR(IF(VLOOKUP(A153,'BOY to MOY-Reading'!$P$2:$AA$400,12,FALSE)="","",VLOOKUP(A153,'BOY to MOY-Reading'!$P$2:$AA$400,12,FALSE)),"")</f>
        <v/>
      </c>
      <c r="X153" s="161" t="str">
        <f>IFERROR(IF(VLOOKUP(A153,'BOY to EOY-Reading'!$P$2:$AA$400,12,FALSE)="","",VLOOKUP(A153,'BOY to EOY-Reading'!$P$2:$AA$400,12,FALSE)),"")</f>
        <v/>
      </c>
      <c r="Y153" s="163" t="str">
        <f>IFERROR(IF(VLOOKUP(A153,'BOY to MOY-Reading'!$P$2:$AI$400,20,FALSE)="","",VLOOKUP(A153,'BOY to MOY-Reading'!$P$2:$AI$400,20,FALSE)),"")</f>
        <v/>
      </c>
      <c r="Z153" s="161" t="str">
        <f>IFERROR(IF(VLOOKUP(A153, 'MOY to EOY-Reading'!$P$2:$AI$400,20,FALSE)="","",VLOOKUP(A153,'MOY to EOY-Reading'!$P$2:$AI$400,20,FALSE)),"")</f>
        <v/>
      </c>
      <c r="AA153" s="161" t="str">
        <f>IFERROR(IF(VLOOKUP(A153,'BOY to EOY-Reading'!$P$2:$AI$400,20,FALSE)="","",VLOOKUP(A153,'BOY to EOY-Reading'!$P$2:$AI$400,20,FALSE)),"")</f>
        <v/>
      </c>
      <c r="AB153" s="161" t="str">
        <f>IFERROR(IF(VLOOKUP(A153,'BOY to MOY-Reading'!$P$2:$AK$400,22,FALSE)="","",VLOOKUP(A153,'BOY to MOY-Reading'!$P$2:$AK$400,22,FALSE)),"")</f>
        <v/>
      </c>
      <c r="AC153" s="161" t="str">
        <f>IFERROR(IF(VLOOKUP(A153, 'MOY to EOY-Reading'!$P$2:$AK$400,22,FALSE)="","",VLOOKUP(A153,'MOY to EOY-Reading'!$P$2:$AK$400,22,FALSE)),"")</f>
        <v/>
      </c>
      <c r="AD153" s="161" t="str">
        <f>IFERROR(IF(VLOOKUP(A153,'BOY to EOY-Reading'!$P$2:$AK$400,22,FALSE)="","",VLOOKUP(A153,'BOY to EOY-Reading'!$P$2:$AK$400,22,FALSE)),"")</f>
        <v/>
      </c>
      <c r="AE153" s="161" t="str" cm="1">
        <f t="array" ref="AE153">_xlfn.IFS(AND(NOT(ISNUMBER(V153)),NOT(ISNUMBER(W153)),NOT(ISNUMBER(X153))),"",OR(AND(V153&lt;&gt;"",V153&gt;=40),AND(W153&lt;&gt;"",W153&gt;=40),AND(X153&lt;&gt;"",X153&gt;=40)),"Y",OR(V153&lt;40,W153&lt;40,X153&lt;40),"N")</f>
        <v/>
      </c>
      <c r="AF153" s="161" t="str" cm="1">
        <f t="array" ref="AF153">_xlfn.IFS(OR(Y153="Yes",Z153="Yes",AA153="Yes"),"Y",OR(Y153="No",Z153="No",AA153="No"),"N",AND(Y153="",Z153="",AA153=""),"")</f>
        <v/>
      </c>
      <c r="AG153" s="161" t="str" cm="1">
        <f t="array" ref="AG153">_xlfn.IFS(AND(NOT(ISNUMBER(AB153)),NOT(ISNUMBER(AC153)),NOT(ISNUMBER(AD153))),"",OR(AND(AB153&lt;&gt;"",AB153&gt;=40),AND(AC153&lt;&gt;"",AC153&gt;=40),AND(AD153&lt;&gt;"",AD153&gt;=40)),"Y",OR(AB153&lt;40,AC153&lt;40,AD153&lt;40),"N")</f>
        <v/>
      </c>
      <c r="AH153" s="162" t="str" cm="1">
        <f t="array" ref="AH153">_xlfn.IFS(OR(AE153="Y",AF153="Y",AG153="Y"),"Y",OR(AE153="N",AF153="N",AG153="N"),"N",OR(AE153="",AF153="",AG153=""),"")</f>
        <v/>
      </c>
    </row>
    <row r="154" spans="1:34" x14ac:dyDescent="0.25">
      <c r="I154" s="161" t="str">
        <f>IFERROR(IF(VLOOKUP(A154,'BOY to MOY-Math'!$P$2:$U$400,6,FALSE)="","",VLOOKUP(A154,'BOY to MOY-Math'!$P$2:$U$400,6,FALSE)),"")</f>
        <v/>
      </c>
      <c r="J154" s="162" t="str">
        <f>IFERROR(IF(VLOOKUP(A154,'BOY to MOY-Math'!$P$2:$AA$400,12,FALSE)="","",VLOOKUP(A154,'BOY to MOY-Math'!$P$2:$AA$400,12,FALSE)),"")</f>
        <v/>
      </c>
      <c r="K154" s="161" t="str">
        <f>IFERROR(IF(VLOOKUP(A154,'BOY to EOY-Math'!$P$2:$AA$400,12,FALSE)="","",VLOOKUP(A154,'BOY to EOY-Math'!$P$2:$AA$400,12,FALSE)),"")</f>
        <v/>
      </c>
      <c r="L154" s="163" t="str">
        <f>IFERROR(IF(VLOOKUP(A154,'BOY to MOY-Math'!$P$2:$AI$400,20,FALSE)="","",VLOOKUP(A154,'BOY to MOY-Math'!$P$2:$AI$400,20,FALSE)),"")</f>
        <v/>
      </c>
      <c r="M154" s="161" t="str">
        <f>IFERROR(IF(VLOOKUP(A154, 'MOY to EOY-Math'!$P$2:$AI$400,20,FALSE)="","",VLOOKUP(A154,'MOY to EOY-Math'!$P$2:$AI$400,20,FALSE)),"")</f>
        <v/>
      </c>
      <c r="N154" s="161" t="str">
        <f>IFERROR(IF(VLOOKUP(A154,'BOY to EOY-Math'!$P$2:$AI$400,20,FALSE)="","",VLOOKUP(A154,'BOY to EOY-Math'!$P$2:$AI$400,20,FALSE)),"")</f>
        <v/>
      </c>
      <c r="O154" s="161" t="str">
        <f>IFERROR(IF(VLOOKUP(A154,'BOY to MOY-Math'!$P$2:$AK$400,22,FALSE)="","",VLOOKUP(A154,'BOY to MOY-Math'!$P$2:$AK$400,22,FALSE)),"")</f>
        <v/>
      </c>
      <c r="P154" s="161" t="str">
        <f>IFERROR(IF(VLOOKUP(A154, 'MOY to EOY-Math'!$P$2:$AK$400,22,FALSE)="","",VLOOKUP(A154,'MOY to EOY-Math'!$P$2:$AK$400,22,FALSE)),"")</f>
        <v/>
      </c>
      <c r="Q154" s="161" t="str">
        <f>IFERROR(IF(VLOOKUP(A154,'BOY to EOY-Math'!$P$2:$AK$400,22,FALSE)="","",VLOOKUP(A154,'BOY to EOY-Math'!$P$2:$AK$400,22,FALSE)),"")</f>
        <v/>
      </c>
      <c r="R154" s="161" t="str" cm="1">
        <f t="array" ref="R154">_xlfn.IFS(AND(NOT(ISNUMBER(I154)),NOT(ISNUMBER(J154)),NOT(ISNUMBER(K154))),"",OR(AND(I154&lt;&gt;"",I154&gt;=40),AND(J154&lt;&gt;"",J154&gt;=40),AND(K154&lt;&gt;"",K154&gt;=40)),"Y",OR(I154&lt;40,J154&lt;40,K154&lt;40),"N")</f>
        <v/>
      </c>
      <c r="S154" s="161" t="str" cm="1">
        <f t="array" ref="S154">_xlfn.IFS(OR(L154="Yes",M154="Yes",N154="Yes"),"Y",OR(L154="No",M154="No",N154="No"),"N",AND(L154="",M154="",N154=""),"")</f>
        <v/>
      </c>
      <c r="T154" s="161" t="str" cm="1">
        <f t="array" ref="T154">_xlfn.IFS(AND(NOT(ISNUMBER(O154)),NOT(ISNUMBER(P154)),NOT(ISNUMBER(Q154))),"",OR(AND(O154&lt;&gt;"",O154&gt;=40),AND(P154&lt;&gt;"",P154&gt;=40),AND(Q154&lt;&gt;"",Q154&gt;=40)),"Y",OR(O154&lt;40,P154&lt;40,Q154&lt;40),"N")</f>
        <v/>
      </c>
      <c r="U154" s="162" t="str" cm="1">
        <f t="array" ref="U154">_xlfn.IFS(OR(R154="Y",S154="Y",T154="Y"),"Y",OR(R154="N",S154="N",T154="N"),"N",OR(R154="",S154="",T154=""),"")</f>
        <v/>
      </c>
      <c r="V154" s="161" t="str">
        <f>IFERROR(IF(VLOOKUP(A154,'BOY to MOY-Reading'!$P$2:$U$400,6,FALSE)="","",VLOOKUP(A154,'BOY to MOY-Reading'!$P$2:$U$400,6,FALSE)),"")</f>
        <v/>
      </c>
      <c r="W154" s="162" t="str">
        <f>IFERROR(IF(VLOOKUP(A154,'BOY to MOY-Reading'!$P$2:$AA$400,12,FALSE)="","",VLOOKUP(A154,'BOY to MOY-Reading'!$P$2:$AA$400,12,FALSE)),"")</f>
        <v/>
      </c>
      <c r="X154" s="161" t="str">
        <f>IFERROR(IF(VLOOKUP(A154,'BOY to EOY-Reading'!$P$2:$AA$400,12,FALSE)="","",VLOOKUP(A154,'BOY to EOY-Reading'!$P$2:$AA$400,12,FALSE)),"")</f>
        <v/>
      </c>
      <c r="Y154" s="163" t="str">
        <f>IFERROR(IF(VLOOKUP(A154,'BOY to MOY-Reading'!$P$2:$AI$400,20,FALSE)="","",VLOOKUP(A154,'BOY to MOY-Reading'!$P$2:$AI$400,20,FALSE)),"")</f>
        <v/>
      </c>
      <c r="Z154" s="161" t="str">
        <f>IFERROR(IF(VLOOKUP(A154, 'MOY to EOY-Reading'!$P$2:$AI$400,20,FALSE)="","",VLOOKUP(A154,'MOY to EOY-Reading'!$P$2:$AI$400,20,FALSE)),"")</f>
        <v/>
      </c>
      <c r="AA154" s="161" t="str">
        <f>IFERROR(IF(VLOOKUP(A154,'BOY to EOY-Reading'!$P$2:$AI$400,20,FALSE)="","",VLOOKUP(A154,'BOY to EOY-Reading'!$P$2:$AI$400,20,FALSE)),"")</f>
        <v/>
      </c>
      <c r="AB154" s="161" t="str">
        <f>IFERROR(IF(VLOOKUP(A154,'BOY to MOY-Reading'!$P$2:$AK$400,22,FALSE)="","",VLOOKUP(A154,'BOY to MOY-Reading'!$P$2:$AK$400,22,FALSE)),"")</f>
        <v/>
      </c>
      <c r="AC154" s="161" t="str">
        <f>IFERROR(IF(VLOOKUP(A154, 'MOY to EOY-Reading'!$P$2:$AK$400,22,FALSE)="","",VLOOKUP(A154,'MOY to EOY-Reading'!$P$2:$AK$400,22,FALSE)),"")</f>
        <v/>
      </c>
      <c r="AD154" s="161" t="str">
        <f>IFERROR(IF(VLOOKUP(A154,'BOY to EOY-Reading'!$P$2:$AK$400,22,FALSE)="","",VLOOKUP(A154,'BOY to EOY-Reading'!$P$2:$AK$400,22,FALSE)),"")</f>
        <v/>
      </c>
      <c r="AE154" s="161" t="str" cm="1">
        <f t="array" ref="AE154">_xlfn.IFS(AND(NOT(ISNUMBER(V154)),NOT(ISNUMBER(W154)),NOT(ISNUMBER(X154))),"",OR(AND(V154&lt;&gt;"",V154&gt;=40),AND(W154&lt;&gt;"",W154&gt;=40),AND(X154&lt;&gt;"",X154&gt;=40)),"Y",OR(V154&lt;40,W154&lt;40,X154&lt;40),"N")</f>
        <v/>
      </c>
      <c r="AF154" s="161" t="str" cm="1">
        <f t="array" ref="AF154">_xlfn.IFS(OR(Y154="Yes",Z154="Yes",AA154="Yes"),"Y",OR(Y154="No",Z154="No",AA154="No"),"N",AND(Y154="",Z154="",AA154=""),"")</f>
        <v/>
      </c>
      <c r="AG154" s="161" t="str" cm="1">
        <f t="array" ref="AG154">_xlfn.IFS(AND(NOT(ISNUMBER(AB154)),NOT(ISNUMBER(AC154)),NOT(ISNUMBER(AD154))),"",OR(AND(AB154&lt;&gt;"",AB154&gt;=40),AND(AC154&lt;&gt;"",AC154&gt;=40),AND(AD154&lt;&gt;"",AD154&gt;=40)),"Y",OR(AB154&lt;40,AC154&lt;40,AD154&lt;40),"N")</f>
        <v/>
      </c>
      <c r="AH154" s="162" t="str" cm="1">
        <f t="array" ref="AH154">_xlfn.IFS(OR(AE154="Y",AF154="Y",AG154="Y"),"Y",OR(AE154="N",AF154="N",AG154="N"),"N",OR(AE154="",AF154="",AG154=""),"")</f>
        <v/>
      </c>
    </row>
    <row r="155" spans="1:34" x14ac:dyDescent="0.25">
      <c r="I155" s="161" t="str">
        <f>IFERROR(IF(VLOOKUP(A155,'BOY to MOY-Math'!$P$2:$U$400,6,FALSE)="","",VLOOKUP(A155,'BOY to MOY-Math'!$P$2:$U$400,6,FALSE)),"")</f>
        <v/>
      </c>
      <c r="J155" s="162" t="str">
        <f>IFERROR(IF(VLOOKUP(A155,'BOY to MOY-Math'!$P$2:$AA$400,12,FALSE)="","",VLOOKUP(A155,'BOY to MOY-Math'!$P$2:$AA$400,12,FALSE)),"")</f>
        <v/>
      </c>
      <c r="K155" s="161" t="str">
        <f>IFERROR(IF(VLOOKUP(A155,'BOY to EOY-Math'!$P$2:$AA$400,12,FALSE)="","",VLOOKUP(A155,'BOY to EOY-Math'!$P$2:$AA$400,12,FALSE)),"")</f>
        <v/>
      </c>
      <c r="L155" s="163" t="str">
        <f>IFERROR(IF(VLOOKUP(A155,'BOY to MOY-Math'!$P$2:$AI$400,20,FALSE)="","",VLOOKUP(A155,'BOY to MOY-Math'!$P$2:$AI$400,20,FALSE)),"")</f>
        <v/>
      </c>
      <c r="M155" s="161" t="str">
        <f>IFERROR(IF(VLOOKUP(A155, 'MOY to EOY-Math'!$P$2:$AI$400,20,FALSE)="","",VLOOKUP(A155,'MOY to EOY-Math'!$P$2:$AI$400,20,FALSE)),"")</f>
        <v/>
      </c>
      <c r="N155" s="161" t="str">
        <f>IFERROR(IF(VLOOKUP(A155,'BOY to EOY-Math'!$P$2:$AI$400,20,FALSE)="","",VLOOKUP(A155,'BOY to EOY-Math'!$P$2:$AI$400,20,FALSE)),"")</f>
        <v/>
      </c>
      <c r="O155" s="161" t="str">
        <f>IFERROR(IF(VLOOKUP(A155,'BOY to MOY-Math'!$P$2:$AK$400,22,FALSE)="","",VLOOKUP(A155,'BOY to MOY-Math'!$P$2:$AK$400,22,FALSE)),"")</f>
        <v/>
      </c>
      <c r="P155" s="161" t="str">
        <f>IFERROR(IF(VLOOKUP(A155, 'MOY to EOY-Math'!$P$2:$AK$400,22,FALSE)="","",VLOOKUP(A155,'MOY to EOY-Math'!$P$2:$AK$400,22,FALSE)),"")</f>
        <v/>
      </c>
      <c r="Q155" s="161" t="str">
        <f>IFERROR(IF(VLOOKUP(A155,'BOY to EOY-Math'!$P$2:$AK$400,22,FALSE)="","",VLOOKUP(A155,'BOY to EOY-Math'!$P$2:$AK$400,22,FALSE)),"")</f>
        <v/>
      </c>
      <c r="R155" s="161" t="str" cm="1">
        <f t="array" ref="R155">_xlfn.IFS(AND(NOT(ISNUMBER(I155)),NOT(ISNUMBER(J155)),NOT(ISNUMBER(K155))),"",OR(AND(I155&lt;&gt;"",I155&gt;=40),AND(J155&lt;&gt;"",J155&gt;=40),AND(K155&lt;&gt;"",K155&gt;=40)),"Y",OR(I155&lt;40,J155&lt;40,K155&lt;40),"N")</f>
        <v/>
      </c>
      <c r="S155" s="161" t="str" cm="1">
        <f t="array" ref="S155">_xlfn.IFS(OR(L155="Yes",M155="Yes",N155="Yes"),"Y",OR(L155="No",M155="No",N155="No"),"N",AND(L155="",M155="",N155=""),"")</f>
        <v/>
      </c>
      <c r="T155" s="161" t="str" cm="1">
        <f t="array" ref="T155">_xlfn.IFS(AND(NOT(ISNUMBER(O155)),NOT(ISNUMBER(P155)),NOT(ISNUMBER(Q155))),"",OR(AND(O155&lt;&gt;"",O155&gt;=40),AND(P155&lt;&gt;"",P155&gt;=40),AND(Q155&lt;&gt;"",Q155&gt;=40)),"Y",OR(O155&lt;40,P155&lt;40,Q155&lt;40),"N")</f>
        <v/>
      </c>
      <c r="U155" s="162" t="str" cm="1">
        <f t="array" ref="U155">_xlfn.IFS(OR(R155="Y",S155="Y",T155="Y"),"Y",OR(R155="N",S155="N",T155="N"),"N",OR(R155="",S155="",T155=""),"")</f>
        <v/>
      </c>
      <c r="V155" s="161" t="str">
        <f>IFERROR(IF(VLOOKUP(A155,'BOY to MOY-Reading'!$P$2:$U$400,6,FALSE)="","",VLOOKUP(A155,'BOY to MOY-Reading'!$P$2:$U$400,6,FALSE)),"")</f>
        <v/>
      </c>
      <c r="W155" s="162" t="str">
        <f>IFERROR(IF(VLOOKUP(A155,'BOY to MOY-Reading'!$P$2:$AA$400,12,FALSE)="","",VLOOKUP(A155,'BOY to MOY-Reading'!$P$2:$AA$400,12,FALSE)),"")</f>
        <v/>
      </c>
      <c r="X155" s="161" t="str">
        <f>IFERROR(IF(VLOOKUP(A155,'BOY to EOY-Reading'!$P$2:$AA$400,12,FALSE)="","",VLOOKUP(A155,'BOY to EOY-Reading'!$P$2:$AA$400,12,FALSE)),"")</f>
        <v/>
      </c>
      <c r="Y155" s="163" t="str">
        <f>IFERROR(IF(VLOOKUP(A155,'BOY to MOY-Reading'!$P$2:$AI$400,20,FALSE)="","",VLOOKUP(A155,'BOY to MOY-Reading'!$P$2:$AI$400,20,FALSE)),"")</f>
        <v/>
      </c>
      <c r="Z155" s="161" t="str">
        <f>IFERROR(IF(VLOOKUP(A155, 'MOY to EOY-Reading'!$P$2:$AI$400,20,FALSE)="","",VLOOKUP(A155,'MOY to EOY-Reading'!$P$2:$AI$400,20,FALSE)),"")</f>
        <v/>
      </c>
      <c r="AA155" s="161" t="str">
        <f>IFERROR(IF(VLOOKUP(A155,'BOY to EOY-Reading'!$P$2:$AI$400,20,FALSE)="","",VLOOKUP(A155,'BOY to EOY-Reading'!$P$2:$AI$400,20,FALSE)),"")</f>
        <v/>
      </c>
      <c r="AB155" s="161" t="str">
        <f>IFERROR(IF(VLOOKUP(A155,'BOY to MOY-Reading'!$P$2:$AK$400,22,FALSE)="","",VLOOKUP(A155,'BOY to MOY-Reading'!$P$2:$AK$400,22,FALSE)),"")</f>
        <v/>
      </c>
      <c r="AC155" s="161" t="str">
        <f>IFERROR(IF(VLOOKUP(A155, 'MOY to EOY-Reading'!$P$2:$AK$400,22,FALSE)="","",VLOOKUP(A155,'MOY to EOY-Reading'!$P$2:$AK$400,22,FALSE)),"")</f>
        <v/>
      </c>
      <c r="AD155" s="161" t="str">
        <f>IFERROR(IF(VLOOKUP(A155,'BOY to EOY-Reading'!$P$2:$AK$400,22,FALSE)="","",VLOOKUP(A155,'BOY to EOY-Reading'!$P$2:$AK$400,22,FALSE)),"")</f>
        <v/>
      </c>
      <c r="AE155" s="161" t="str" cm="1">
        <f t="array" ref="AE155">_xlfn.IFS(AND(NOT(ISNUMBER(V155)),NOT(ISNUMBER(W155)),NOT(ISNUMBER(X155))),"",OR(AND(V155&lt;&gt;"",V155&gt;=40),AND(W155&lt;&gt;"",W155&gt;=40),AND(X155&lt;&gt;"",X155&gt;=40)),"Y",OR(V155&lt;40,W155&lt;40,X155&lt;40),"N")</f>
        <v/>
      </c>
      <c r="AF155" s="161" t="str" cm="1">
        <f t="array" ref="AF155">_xlfn.IFS(OR(Y155="Yes",Z155="Yes",AA155="Yes"),"Y",OR(Y155="No",Z155="No",AA155="No"),"N",AND(Y155="",Z155="",AA155=""),"")</f>
        <v/>
      </c>
      <c r="AG155" s="161" t="str" cm="1">
        <f t="array" ref="AG155">_xlfn.IFS(AND(NOT(ISNUMBER(AB155)),NOT(ISNUMBER(AC155)),NOT(ISNUMBER(AD155))),"",OR(AND(AB155&lt;&gt;"",AB155&gt;=40),AND(AC155&lt;&gt;"",AC155&gt;=40),AND(AD155&lt;&gt;"",AD155&gt;=40)),"Y",OR(AB155&lt;40,AC155&lt;40,AD155&lt;40),"N")</f>
        <v/>
      </c>
      <c r="AH155" s="162" t="str" cm="1">
        <f t="array" ref="AH155">_xlfn.IFS(OR(AE155="Y",AF155="Y",AG155="Y"),"Y",OR(AE155="N",AF155="N",AG155="N"),"N",OR(AE155="",AF155="",AG155=""),"")</f>
        <v/>
      </c>
    </row>
    <row r="156" spans="1:34" x14ac:dyDescent="0.25">
      <c r="I156" s="161" t="str">
        <f>IFERROR(IF(VLOOKUP(A156,'BOY to MOY-Math'!$P$2:$U$400,6,FALSE)="","",VLOOKUP(A156,'BOY to MOY-Math'!$P$2:$U$400,6,FALSE)),"")</f>
        <v/>
      </c>
      <c r="J156" s="162" t="str">
        <f>IFERROR(IF(VLOOKUP(A156,'BOY to MOY-Math'!$P$2:$AA$400,12,FALSE)="","",VLOOKUP(A156,'BOY to MOY-Math'!$P$2:$AA$400,12,FALSE)),"")</f>
        <v/>
      </c>
      <c r="K156" s="161" t="str">
        <f>IFERROR(IF(VLOOKUP(A156,'BOY to EOY-Math'!$P$2:$AA$400,12,FALSE)="","",VLOOKUP(A156,'BOY to EOY-Math'!$P$2:$AA$400,12,FALSE)),"")</f>
        <v/>
      </c>
      <c r="L156" s="163" t="str">
        <f>IFERROR(IF(VLOOKUP(A156,'BOY to MOY-Math'!$P$2:$AI$400,20,FALSE)="","",VLOOKUP(A156,'BOY to MOY-Math'!$P$2:$AI$400,20,FALSE)),"")</f>
        <v/>
      </c>
      <c r="M156" s="161" t="str">
        <f>IFERROR(IF(VLOOKUP(A156, 'MOY to EOY-Math'!$P$2:$AI$400,20,FALSE)="","",VLOOKUP(A156,'MOY to EOY-Math'!$P$2:$AI$400,20,FALSE)),"")</f>
        <v/>
      </c>
      <c r="N156" s="161" t="str">
        <f>IFERROR(IF(VLOOKUP(A156,'BOY to EOY-Math'!$P$2:$AI$400,20,FALSE)="","",VLOOKUP(A156,'BOY to EOY-Math'!$P$2:$AI$400,20,FALSE)),"")</f>
        <v/>
      </c>
      <c r="O156" s="161" t="str">
        <f>IFERROR(IF(VLOOKUP(A156,'BOY to MOY-Math'!$P$2:$AK$400,22,FALSE)="","",VLOOKUP(A156,'BOY to MOY-Math'!$P$2:$AK$400,22,FALSE)),"")</f>
        <v/>
      </c>
      <c r="P156" s="161" t="str">
        <f>IFERROR(IF(VLOOKUP(A156, 'MOY to EOY-Math'!$P$2:$AK$400,22,FALSE)="","",VLOOKUP(A156,'MOY to EOY-Math'!$P$2:$AK$400,22,FALSE)),"")</f>
        <v/>
      </c>
      <c r="Q156" s="161" t="str">
        <f>IFERROR(IF(VLOOKUP(A156,'BOY to EOY-Math'!$P$2:$AK$400,22,FALSE)="","",VLOOKUP(A156,'BOY to EOY-Math'!$P$2:$AK$400,22,FALSE)),"")</f>
        <v/>
      </c>
      <c r="R156" s="161" t="str" cm="1">
        <f t="array" ref="R156">_xlfn.IFS(AND(NOT(ISNUMBER(I156)),NOT(ISNUMBER(J156)),NOT(ISNUMBER(K156))),"",OR(AND(I156&lt;&gt;"",I156&gt;=40),AND(J156&lt;&gt;"",J156&gt;=40),AND(K156&lt;&gt;"",K156&gt;=40)),"Y",OR(I156&lt;40,J156&lt;40,K156&lt;40),"N")</f>
        <v/>
      </c>
      <c r="S156" s="161" t="str" cm="1">
        <f t="array" ref="S156">_xlfn.IFS(OR(L156="Yes",M156="Yes",N156="Yes"),"Y",OR(L156="No",M156="No",N156="No"),"N",AND(L156="",M156="",N156=""),"")</f>
        <v/>
      </c>
      <c r="T156" s="161" t="str" cm="1">
        <f t="array" ref="T156">_xlfn.IFS(AND(NOT(ISNUMBER(O156)),NOT(ISNUMBER(P156)),NOT(ISNUMBER(Q156))),"",OR(AND(O156&lt;&gt;"",O156&gt;=40),AND(P156&lt;&gt;"",P156&gt;=40),AND(Q156&lt;&gt;"",Q156&gt;=40)),"Y",OR(O156&lt;40,P156&lt;40,Q156&lt;40),"N")</f>
        <v/>
      </c>
      <c r="U156" s="162" t="str" cm="1">
        <f t="array" ref="U156">_xlfn.IFS(OR(R156="Y",S156="Y",T156="Y"),"Y",OR(R156="N",S156="N",T156="N"),"N",OR(R156="",S156="",T156=""),"")</f>
        <v/>
      </c>
      <c r="V156" s="161" t="str">
        <f>IFERROR(IF(VLOOKUP(A156,'BOY to MOY-Reading'!$P$2:$U$400,6,FALSE)="","",VLOOKUP(A156,'BOY to MOY-Reading'!$P$2:$U$400,6,FALSE)),"")</f>
        <v/>
      </c>
      <c r="W156" s="162" t="str">
        <f>IFERROR(IF(VLOOKUP(A156,'BOY to MOY-Reading'!$P$2:$AA$400,12,FALSE)="","",VLOOKUP(A156,'BOY to MOY-Reading'!$P$2:$AA$400,12,FALSE)),"")</f>
        <v/>
      </c>
      <c r="X156" s="161" t="str">
        <f>IFERROR(IF(VLOOKUP(A156,'BOY to EOY-Reading'!$P$2:$AA$400,12,FALSE)="","",VLOOKUP(A156,'BOY to EOY-Reading'!$P$2:$AA$400,12,FALSE)),"")</f>
        <v/>
      </c>
      <c r="Y156" s="163" t="str">
        <f>IFERROR(IF(VLOOKUP(A156,'BOY to MOY-Reading'!$P$2:$AI$400,20,FALSE)="","",VLOOKUP(A156,'BOY to MOY-Reading'!$P$2:$AI$400,20,FALSE)),"")</f>
        <v/>
      </c>
      <c r="Z156" s="161" t="str">
        <f>IFERROR(IF(VLOOKUP(A156, 'MOY to EOY-Reading'!$P$2:$AI$400,20,FALSE)="","",VLOOKUP(A156,'MOY to EOY-Reading'!$P$2:$AI$400,20,FALSE)),"")</f>
        <v/>
      </c>
      <c r="AA156" s="161" t="str">
        <f>IFERROR(IF(VLOOKUP(A156,'BOY to EOY-Reading'!$P$2:$AI$400,20,FALSE)="","",VLOOKUP(A156,'BOY to EOY-Reading'!$P$2:$AI$400,20,FALSE)),"")</f>
        <v/>
      </c>
      <c r="AB156" s="161" t="str">
        <f>IFERROR(IF(VLOOKUP(A156,'BOY to MOY-Reading'!$P$2:$AK$400,22,FALSE)="","",VLOOKUP(A156,'BOY to MOY-Reading'!$P$2:$AK$400,22,FALSE)),"")</f>
        <v/>
      </c>
      <c r="AC156" s="161" t="str">
        <f>IFERROR(IF(VLOOKUP(A156, 'MOY to EOY-Reading'!$P$2:$AK$400,22,FALSE)="","",VLOOKUP(A156,'MOY to EOY-Reading'!$P$2:$AK$400,22,FALSE)),"")</f>
        <v/>
      </c>
      <c r="AD156" s="161" t="str">
        <f>IFERROR(IF(VLOOKUP(A156,'BOY to EOY-Reading'!$P$2:$AK$400,22,FALSE)="","",VLOOKUP(A156,'BOY to EOY-Reading'!$P$2:$AK$400,22,FALSE)),"")</f>
        <v/>
      </c>
      <c r="AE156" s="161" t="str" cm="1">
        <f t="array" ref="AE156">_xlfn.IFS(AND(NOT(ISNUMBER(V156)),NOT(ISNUMBER(W156)),NOT(ISNUMBER(X156))),"",OR(AND(V156&lt;&gt;"",V156&gt;=40),AND(W156&lt;&gt;"",W156&gt;=40),AND(X156&lt;&gt;"",X156&gt;=40)),"Y",OR(V156&lt;40,W156&lt;40,X156&lt;40),"N")</f>
        <v/>
      </c>
      <c r="AF156" s="161" t="str" cm="1">
        <f t="array" ref="AF156">_xlfn.IFS(OR(Y156="Yes",Z156="Yes",AA156="Yes"),"Y",OR(Y156="No",Z156="No",AA156="No"),"N",AND(Y156="",Z156="",AA156=""),"")</f>
        <v/>
      </c>
      <c r="AG156" s="161" t="str" cm="1">
        <f t="array" ref="AG156">_xlfn.IFS(AND(NOT(ISNUMBER(AB156)),NOT(ISNUMBER(AC156)),NOT(ISNUMBER(AD156))),"",OR(AND(AB156&lt;&gt;"",AB156&gt;=40),AND(AC156&lt;&gt;"",AC156&gt;=40),AND(AD156&lt;&gt;"",AD156&gt;=40)),"Y",OR(AB156&lt;40,AC156&lt;40,AD156&lt;40),"N")</f>
        <v/>
      </c>
      <c r="AH156" s="162" t="str" cm="1">
        <f t="array" ref="AH156">_xlfn.IFS(OR(AE156="Y",AF156="Y",AG156="Y"),"Y",OR(AE156="N",AF156="N",AG156="N"),"N",OR(AE156="",AF156="",AG156=""),"")</f>
        <v/>
      </c>
    </row>
    <row r="157" spans="1:34" x14ac:dyDescent="0.25">
      <c r="I157" s="161" t="str">
        <f>IFERROR(IF(VLOOKUP(A157,'BOY to MOY-Math'!$P$2:$U$400,6,FALSE)="","",VLOOKUP(A157,'BOY to MOY-Math'!$P$2:$U$400,6,FALSE)),"")</f>
        <v/>
      </c>
      <c r="J157" s="162" t="str">
        <f>IFERROR(IF(VLOOKUP(A157,'BOY to MOY-Math'!$P$2:$AA$400,12,FALSE)="","",VLOOKUP(A157,'BOY to MOY-Math'!$P$2:$AA$400,12,FALSE)),"")</f>
        <v/>
      </c>
      <c r="K157" s="161" t="str">
        <f>IFERROR(IF(VLOOKUP(A157,'BOY to EOY-Math'!$P$2:$AA$400,12,FALSE)="","",VLOOKUP(A157,'BOY to EOY-Math'!$P$2:$AA$400,12,FALSE)),"")</f>
        <v/>
      </c>
      <c r="L157" s="163" t="str">
        <f>IFERROR(IF(VLOOKUP(A157,'BOY to MOY-Math'!$P$2:$AI$400,20,FALSE)="","",VLOOKUP(A157,'BOY to MOY-Math'!$P$2:$AI$400,20,FALSE)),"")</f>
        <v/>
      </c>
      <c r="M157" s="161" t="str">
        <f>IFERROR(IF(VLOOKUP(A157, 'MOY to EOY-Math'!$P$2:$AI$400,20,FALSE)="","",VLOOKUP(A157,'MOY to EOY-Math'!$P$2:$AI$400,20,FALSE)),"")</f>
        <v/>
      </c>
      <c r="N157" s="161" t="str">
        <f>IFERROR(IF(VLOOKUP(A157,'BOY to EOY-Math'!$P$2:$AI$400,20,FALSE)="","",VLOOKUP(A157,'BOY to EOY-Math'!$P$2:$AI$400,20,FALSE)),"")</f>
        <v/>
      </c>
      <c r="O157" s="161" t="str">
        <f>IFERROR(IF(VLOOKUP(A157,'BOY to MOY-Math'!$P$2:$AK$400,22,FALSE)="","",VLOOKUP(A157,'BOY to MOY-Math'!$P$2:$AK$400,22,FALSE)),"")</f>
        <v/>
      </c>
      <c r="P157" s="161" t="str">
        <f>IFERROR(IF(VLOOKUP(A157, 'MOY to EOY-Math'!$P$2:$AK$400,22,FALSE)="","",VLOOKUP(A157,'MOY to EOY-Math'!$P$2:$AK$400,22,FALSE)),"")</f>
        <v/>
      </c>
      <c r="Q157" s="161" t="str">
        <f>IFERROR(IF(VLOOKUP(A157,'BOY to EOY-Math'!$P$2:$AK$400,22,FALSE)="","",VLOOKUP(A157,'BOY to EOY-Math'!$P$2:$AK$400,22,FALSE)),"")</f>
        <v/>
      </c>
      <c r="R157" s="161" t="str" cm="1">
        <f t="array" ref="R157">_xlfn.IFS(AND(NOT(ISNUMBER(I157)),NOT(ISNUMBER(J157)),NOT(ISNUMBER(K157))),"",OR(AND(I157&lt;&gt;"",I157&gt;=40),AND(J157&lt;&gt;"",J157&gt;=40),AND(K157&lt;&gt;"",K157&gt;=40)),"Y",OR(I157&lt;40,J157&lt;40,K157&lt;40),"N")</f>
        <v/>
      </c>
      <c r="S157" s="161" t="str" cm="1">
        <f t="array" ref="S157">_xlfn.IFS(OR(L157="Yes",M157="Yes",N157="Yes"),"Y",OR(L157="No",M157="No",N157="No"),"N",AND(L157="",M157="",N157=""),"")</f>
        <v/>
      </c>
      <c r="T157" s="161" t="str" cm="1">
        <f t="array" ref="T157">_xlfn.IFS(AND(NOT(ISNUMBER(O157)),NOT(ISNUMBER(P157)),NOT(ISNUMBER(Q157))),"",OR(AND(O157&lt;&gt;"",O157&gt;=40),AND(P157&lt;&gt;"",P157&gt;=40),AND(Q157&lt;&gt;"",Q157&gt;=40)),"Y",OR(O157&lt;40,P157&lt;40,Q157&lt;40),"N")</f>
        <v/>
      </c>
      <c r="U157" s="162" t="str" cm="1">
        <f t="array" ref="U157">_xlfn.IFS(OR(R157="Y",S157="Y",T157="Y"),"Y",OR(R157="N",S157="N",T157="N"),"N",OR(R157="",S157="",T157=""),"")</f>
        <v/>
      </c>
      <c r="V157" s="161" t="str">
        <f>IFERROR(IF(VLOOKUP(A157,'BOY to MOY-Reading'!$P$2:$U$400,6,FALSE)="","",VLOOKUP(A157,'BOY to MOY-Reading'!$P$2:$U$400,6,FALSE)),"")</f>
        <v/>
      </c>
      <c r="W157" s="162" t="str">
        <f>IFERROR(IF(VLOOKUP(A157,'BOY to MOY-Reading'!$P$2:$AA$400,12,FALSE)="","",VLOOKUP(A157,'BOY to MOY-Reading'!$P$2:$AA$400,12,FALSE)),"")</f>
        <v/>
      </c>
      <c r="X157" s="161" t="str">
        <f>IFERROR(IF(VLOOKUP(A157,'BOY to EOY-Reading'!$P$2:$AA$400,12,FALSE)="","",VLOOKUP(A157,'BOY to EOY-Reading'!$P$2:$AA$400,12,FALSE)),"")</f>
        <v/>
      </c>
      <c r="Y157" s="163" t="str">
        <f>IFERROR(IF(VLOOKUP(A157,'BOY to MOY-Reading'!$P$2:$AI$400,20,FALSE)="","",VLOOKUP(A157,'BOY to MOY-Reading'!$P$2:$AI$400,20,FALSE)),"")</f>
        <v/>
      </c>
      <c r="Z157" s="161" t="str">
        <f>IFERROR(IF(VLOOKUP(A157, 'MOY to EOY-Reading'!$P$2:$AI$400,20,FALSE)="","",VLOOKUP(A157,'MOY to EOY-Reading'!$P$2:$AI$400,20,FALSE)),"")</f>
        <v/>
      </c>
      <c r="AA157" s="161" t="str">
        <f>IFERROR(IF(VLOOKUP(A157,'BOY to EOY-Reading'!$P$2:$AI$400,20,FALSE)="","",VLOOKUP(A157,'BOY to EOY-Reading'!$P$2:$AI$400,20,FALSE)),"")</f>
        <v/>
      </c>
      <c r="AB157" s="161" t="str">
        <f>IFERROR(IF(VLOOKUP(A157,'BOY to MOY-Reading'!$P$2:$AK$400,22,FALSE)="","",VLOOKUP(A157,'BOY to MOY-Reading'!$P$2:$AK$400,22,FALSE)),"")</f>
        <v/>
      </c>
      <c r="AC157" s="161" t="str">
        <f>IFERROR(IF(VLOOKUP(A157, 'MOY to EOY-Reading'!$P$2:$AK$400,22,FALSE)="","",VLOOKUP(A157,'MOY to EOY-Reading'!$P$2:$AK$400,22,FALSE)),"")</f>
        <v/>
      </c>
      <c r="AD157" s="161" t="str">
        <f>IFERROR(IF(VLOOKUP(A157,'BOY to EOY-Reading'!$P$2:$AK$400,22,FALSE)="","",VLOOKUP(A157,'BOY to EOY-Reading'!$P$2:$AK$400,22,FALSE)),"")</f>
        <v/>
      </c>
      <c r="AE157" s="161" t="str" cm="1">
        <f t="array" ref="AE157">_xlfn.IFS(AND(NOT(ISNUMBER(V157)),NOT(ISNUMBER(W157)),NOT(ISNUMBER(X157))),"",OR(AND(V157&lt;&gt;"",V157&gt;=40),AND(W157&lt;&gt;"",W157&gt;=40),AND(X157&lt;&gt;"",X157&gt;=40)),"Y",OR(V157&lt;40,W157&lt;40,X157&lt;40),"N")</f>
        <v/>
      </c>
      <c r="AF157" s="161" t="str" cm="1">
        <f t="array" ref="AF157">_xlfn.IFS(OR(Y157="Yes",Z157="Yes",AA157="Yes"),"Y",OR(Y157="No",Z157="No",AA157="No"),"N",AND(Y157="",Z157="",AA157=""),"")</f>
        <v/>
      </c>
      <c r="AG157" s="161" t="str" cm="1">
        <f t="array" ref="AG157">_xlfn.IFS(AND(NOT(ISNUMBER(AB157)),NOT(ISNUMBER(AC157)),NOT(ISNUMBER(AD157))),"",OR(AND(AB157&lt;&gt;"",AB157&gt;=40),AND(AC157&lt;&gt;"",AC157&gt;=40),AND(AD157&lt;&gt;"",AD157&gt;=40)),"Y",OR(AB157&lt;40,AC157&lt;40,AD157&lt;40),"N")</f>
        <v/>
      </c>
      <c r="AH157" s="162" t="str" cm="1">
        <f t="array" ref="AH157">_xlfn.IFS(OR(AE157="Y",AF157="Y",AG157="Y"),"Y",OR(AE157="N",AF157="N",AG157="N"),"N",OR(AE157="",AF157="",AG157=""),"")</f>
        <v/>
      </c>
    </row>
    <row r="158" spans="1:34" x14ac:dyDescent="0.25">
      <c r="I158" s="161" t="str">
        <f>IFERROR(IF(VLOOKUP(A158,'BOY to MOY-Math'!$P$2:$U$400,6,FALSE)="","",VLOOKUP(A158,'BOY to MOY-Math'!$P$2:$U$400,6,FALSE)),"")</f>
        <v/>
      </c>
      <c r="J158" s="162" t="str">
        <f>IFERROR(IF(VLOOKUP(A158,'BOY to MOY-Math'!$P$2:$AA$400,12,FALSE)="","",VLOOKUP(A158,'BOY to MOY-Math'!$P$2:$AA$400,12,FALSE)),"")</f>
        <v/>
      </c>
      <c r="K158" s="161" t="str">
        <f>IFERROR(IF(VLOOKUP(A158,'BOY to EOY-Math'!$P$2:$AA$400,12,FALSE)="","",VLOOKUP(A158,'BOY to EOY-Math'!$P$2:$AA$400,12,FALSE)),"")</f>
        <v/>
      </c>
      <c r="L158" s="163" t="str">
        <f>IFERROR(IF(VLOOKUP(A158,'BOY to MOY-Math'!$P$2:$AI$400,20,FALSE)="","",VLOOKUP(A158,'BOY to MOY-Math'!$P$2:$AI$400,20,FALSE)),"")</f>
        <v/>
      </c>
      <c r="M158" s="161" t="str">
        <f>IFERROR(IF(VLOOKUP(A158, 'MOY to EOY-Math'!$P$2:$AI$400,20,FALSE)="","",VLOOKUP(A158,'MOY to EOY-Math'!$P$2:$AI$400,20,FALSE)),"")</f>
        <v/>
      </c>
      <c r="N158" s="161" t="str">
        <f>IFERROR(IF(VLOOKUP(A158,'BOY to EOY-Math'!$P$2:$AI$400,20,FALSE)="","",VLOOKUP(A158,'BOY to EOY-Math'!$P$2:$AI$400,20,FALSE)),"")</f>
        <v/>
      </c>
      <c r="O158" s="161" t="str">
        <f>IFERROR(IF(VLOOKUP(A158,'BOY to MOY-Math'!$P$2:$AK$400,22,FALSE)="","",VLOOKUP(A158,'BOY to MOY-Math'!$P$2:$AK$400,22,FALSE)),"")</f>
        <v/>
      </c>
      <c r="P158" s="161" t="str">
        <f>IFERROR(IF(VLOOKUP(A158, 'MOY to EOY-Math'!$P$2:$AK$400,22,FALSE)="","",VLOOKUP(A158,'MOY to EOY-Math'!$P$2:$AK$400,22,FALSE)),"")</f>
        <v/>
      </c>
      <c r="Q158" s="161" t="str">
        <f>IFERROR(IF(VLOOKUP(A158,'BOY to EOY-Math'!$P$2:$AK$400,22,FALSE)="","",VLOOKUP(A158,'BOY to EOY-Math'!$P$2:$AK$400,22,FALSE)),"")</f>
        <v/>
      </c>
      <c r="R158" s="161" t="str" cm="1">
        <f t="array" ref="R158">_xlfn.IFS(AND(NOT(ISNUMBER(I158)),NOT(ISNUMBER(J158)),NOT(ISNUMBER(K158))),"",OR(AND(I158&lt;&gt;"",I158&gt;=40),AND(J158&lt;&gt;"",J158&gt;=40),AND(K158&lt;&gt;"",K158&gt;=40)),"Y",OR(I158&lt;40,J158&lt;40,K158&lt;40),"N")</f>
        <v/>
      </c>
      <c r="S158" s="161" t="str" cm="1">
        <f t="array" ref="S158">_xlfn.IFS(OR(L158="Yes",M158="Yes",N158="Yes"),"Y",OR(L158="No",M158="No",N158="No"),"N",AND(L158="",M158="",N158=""),"")</f>
        <v/>
      </c>
      <c r="T158" s="161" t="str" cm="1">
        <f t="array" ref="T158">_xlfn.IFS(AND(NOT(ISNUMBER(O158)),NOT(ISNUMBER(P158)),NOT(ISNUMBER(Q158))),"",OR(AND(O158&lt;&gt;"",O158&gt;=40),AND(P158&lt;&gt;"",P158&gt;=40),AND(Q158&lt;&gt;"",Q158&gt;=40)),"Y",OR(O158&lt;40,P158&lt;40,Q158&lt;40),"N")</f>
        <v/>
      </c>
      <c r="U158" s="162" t="str" cm="1">
        <f t="array" ref="U158">_xlfn.IFS(OR(R158="Y",S158="Y",T158="Y"),"Y",OR(R158="N",S158="N",T158="N"),"N",OR(R158="",S158="",T158=""),"")</f>
        <v/>
      </c>
      <c r="V158" s="161" t="str">
        <f>IFERROR(IF(VLOOKUP(A158,'BOY to MOY-Reading'!$P$2:$U$400,6,FALSE)="","",VLOOKUP(A158,'BOY to MOY-Reading'!$P$2:$U$400,6,FALSE)),"")</f>
        <v/>
      </c>
      <c r="W158" s="162" t="str">
        <f>IFERROR(IF(VLOOKUP(A158,'BOY to MOY-Reading'!$P$2:$AA$400,12,FALSE)="","",VLOOKUP(A158,'BOY to MOY-Reading'!$P$2:$AA$400,12,FALSE)),"")</f>
        <v/>
      </c>
      <c r="X158" s="161" t="str">
        <f>IFERROR(IF(VLOOKUP(A158,'BOY to EOY-Reading'!$P$2:$AA$400,12,FALSE)="","",VLOOKUP(A158,'BOY to EOY-Reading'!$P$2:$AA$400,12,FALSE)),"")</f>
        <v/>
      </c>
      <c r="Y158" s="163" t="str">
        <f>IFERROR(IF(VLOOKUP(A158,'BOY to MOY-Reading'!$P$2:$AI$400,20,FALSE)="","",VLOOKUP(A158,'BOY to MOY-Reading'!$P$2:$AI$400,20,FALSE)),"")</f>
        <v/>
      </c>
      <c r="Z158" s="161" t="str">
        <f>IFERROR(IF(VLOOKUP(A158, 'MOY to EOY-Reading'!$P$2:$AI$400,20,FALSE)="","",VLOOKUP(A158,'MOY to EOY-Reading'!$P$2:$AI$400,20,FALSE)),"")</f>
        <v/>
      </c>
      <c r="AA158" s="161" t="str">
        <f>IFERROR(IF(VLOOKUP(A158,'BOY to EOY-Reading'!$P$2:$AI$400,20,FALSE)="","",VLOOKUP(A158,'BOY to EOY-Reading'!$P$2:$AI$400,20,FALSE)),"")</f>
        <v/>
      </c>
      <c r="AB158" s="161" t="str">
        <f>IFERROR(IF(VLOOKUP(A158,'BOY to MOY-Reading'!$P$2:$AK$400,22,FALSE)="","",VLOOKUP(A158,'BOY to MOY-Reading'!$P$2:$AK$400,22,FALSE)),"")</f>
        <v/>
      </c>
      <c r="AC158" s="161" t="str">
        <f>IFERROR(IF(VLOOKUP(A158, 'MOY to EOY-Reading'!$P$2:$AK$400,22,FALSE)="","",VLOOKUP(A158,'MOY to EOY-Reading'!$P$2:$AK$400,22,FALSE)),"")</f>
        <v/>
      </c>
      <c r="AD158" s="161" t="str">
        <f>IFERROR(IF(VLOOKUP(A158,'BOY to EOY-Reading'!$P$2:$AK$400,22,FALSE)="","",VLOOKUP(A158,'BOY to EOY-Reading'!$P$2:$AK$400,22,FALSE)),"")</f>
        <v/>
      </c>
      <c r="AE158" s="161" t="str" cm="1">
        <f t="array" ref="AE158">_xlfn.IFS(AND(NOT(ISNUMBER(V158)),NOT(ISNUMBER(W158)),NOT(ISNUMBER(X158))),"",OR(AND(V158&lt;&gt;"",V158&gt;=40),AND(W158&lt;&gt;"",W158&gt;=40),AND(X158&lt;&gt;"",X158&gt;=40)),"Y",OR(V158&lt;40,W158&lt;40,X158&lt;40),"N")</f>
        <v/>
      </c>
      <c r="AF158" s="161" t="str" cm="1">
        <f t="array" ref="AF158">_xlfn.IFS(OR(Y158="Yes",Z158="Yes",AA158="Yes"),"Y",OR(Y158="No",Z158="No",AA158="No"),"N",AND(Y158="",Z158="",AA158=""),"")</f>
        <v/>
      </c>
      <c r="AG158" s="161" t="str" cm="1">
        <f t="array" ref="AG158">_xlfn.IFS(AND(NOT(ISNUMBER(AB158)),NOT(ISNUMBER(AC158)),NOT(ISNUMBER(AD158))),"",OR(AND(AB158&lt;&gt;"",AB158&gt;=40),AND(AC158&lt;&gt;"",AC158&gt;=40),AND(AD158&lt;&gt;"",AD158&gt;=40)),"Y",OR(AB158&lt;40,AC158&lt;40,AD158&lt;40),"N")</f>
        <v/>
      </c>
      <c r="AH158" s="162" t="str" cm="1">
        <f t="array" ref="AH158">_xlfn.IFS(OR(AE158="Y",AF158="Y",AG158="Y"),"Y",OR(AE158="N",AF158="N",AG158="N"),"N",OR(AE158="",AF158="",AG158=""),"")</f>
        <v/>
      </c>
    </row>
    <row r="159" spans="1:34" x14ac:dyDescent="0.25">
      <c r="I159" s="161" t="str">
        <f>IFERROR(IF(VLOOKUP(A159,'BOY to MOY-Math'!$P$2:$U$400,6,FALSE)="","",VLOOKUP(A159,'BOY to MOY-Math'!$P$2:$U$400,6,FALSE)),"")</f>
        <v/>
      </c>
      <c r="J159" s="162" t="str">
        <f>IFERROR(IF(VLOOKUP(A159,'BOY to MOY-Math'!$P$2:$AA$400,12,FALSE)="","",VLOOKUP(A159,'BOY to MOY-Math'!$P$2:$AA$400,12,FALSE)),"")</f>
        <v/>
      </c>
      <c r="K159" s="161" t="str">
        <f>IFERROR(IF(VLOOKUP(A159,'BOY to EOY-Math'!$P$2:$AA$400,12,FALSE)="","",VLOOKUP(A159,'BOY to EOY-Math'!$P$2:$AA$400,12,FALSE)),"")</f>
        <v/>
      </c>
      <c r="L159" s="163" t="str">
        <f>IFERROR(IF(VLOOKUP(A159,'BOY to MOY-Math'!$P$2:$AI$400,20,FALSE)="","",VLOOKUP(A159,'BOY to MOY-Math'!$P$2:$AI$400,20,FALSE)),"")</f>
        <v/>
      </c>
      <c r="M159" s="161" t="str">
        <f>IFERROR(IF(VLOOKUP(A159, 'MOY to EOY-Math'!$P$2:$AI$400,20,FALSE)="","",VLOOKUP(A159,'MOY to EOY-Math'!$P$2:$AI$400,20,FALSE)),"")</f>
        <v/>
      </c>
      <c r="N159" s="161" t="str">
        <f>IFERROR(IF(VLOOKUP(A159,'BOY to EOY-Math'!$P$2:$AI$400,20,FALSE)="","",VLOOKUP(A159,'BOY to EOY-Math'!$P$2:$AI$400,20,FALSE)),"")</f>
        <v/>
      </c>
      <c r="O159" s="161" t="str">
        <f>IFERROR(IF(VLOOKUP(A159,'BOY to MOY-Math'!$P$2:$AK$400,22,FALSE)="","",VLOOKUP(A159,'BOY to MOY-Math'!$P$2:$AK$400,22,FALSE)),"")</f>
        <v/>
      </c>
      <c r="P159" s="161" t="str">
        <f>IFERROR(IF(VLOOKUP(A159, 'MOY to EOY-Math'!$P$2:$AK$400,22,FALSE)="","",VLOOKUP(A159,'MOY to EOY-Math'!$P$2:$AK$400,22,FALSE)),"")</f>
        <v/>
      </c>
      <c r="Q159" s="161" t="str">
        <f>IFERROR(IF(VLOOKUP(A159,'BOY to EOY-Math'!$P$2:$AK$400,22,FALSE)="","",VLOOKUP(A159,'BOY to EOY-Math'!$P$2:$AK$400,22,FALSE)),"")</f>
        <v/>
      </c>
      <c r="R159" s="161" t="str" cm="1">
        <f t="array" ref="R159">_xlfn.IFS(AND(NOT(ISNUMBER(I159)),NOT(ISNUMBER(J159)),NOT(ISNUMBER(K159))),"",OR(AND(I159&lt;&gt;"",I159&gt;=40),AND(J159&lt;&gt;"",J159&gt;=40),AND(K159&lt;&gt;"",K159&gt;=40)),"Y",OR(I159&lt;40,J159&lt;40,K159&lt;40),"N")</f>
        <v/>
      </c>
      <c r="S159" s="161" t="str" cm="1">
        <f t="array" ref="S159">_xlfn.IFS(OR(L159="Yes",M159="Yes",N159="Yes"),"Y",OR(L159="No",M159="No",N159="No"),"N",AND(L159="",M159="",N159=""),"")</f>
        <v/>
      </c>
      <c r="T159" s="161" t="str" cm="1">
        <f t="array" ref="T159">_xlfn.IFS(AND(NOT(ISNUMBER(O159)),NOT(ISNUMBER(P159)),NOT(ISNUMBER(Q159))),"",OR(AND(O159&lt;&gt;"",O159&gt;=40),AND(P159&lt;&gt;"",P159&gt;=40),AND(Q159&lt;&gt;"",Q159&gt;=40)),"Y",OR(O159&lt;40,P159&lt;40,Q159&lt;40),"N")</f>
        <v/>
      </c>
      <c r="U159" s="162" t="str" cm="1">
        <f t="array" ref="U159">_xlfn.IFS(OR(R159="Y",S159="Y",T159="Y"),"Y",OR(R159="N",S159="N",T159="N"),"N",OR(R159="",S159="",T159=""),"")</f>
        <v/>
      </c>
      <c r="V159" s="161" t="str">
        <f>IFERROR(IF(VLOOKUP(A159,'BOY to MOY-Reading'!$P$2:$U$400,6,FALSE)="","",VLOOKUP(A159,'BOY to MOY-Reading'!$P$2:$U$400,6,FALSE)),"")</f>
        <v/>
      </c>
      <c r="W159" s="162" t="str">
        <f>IFERROR(IF(VLOOKUP(A159,'BOY to MOY-Reading'!$P$2:$AA$400,12,FALSE)="","",VLOOKUP(A159,'BOY to MOY-Reading'!$P$2:$AA$400,12,FALSE)),"")</f>
        <v/>
      </c>
      <c r="X159" s="161" t="str">
        <f>IFERROR(IF(VLOOKUP(A159,'BOY to EOY-Reading'!$P$2:$AA$400,12,FALSE)="","",VLOOKUP(A159,'BOY to EOY-Reading'!$P$2:$AA$400,12,FALSE)),"")</f>
        <v/>
      </c>
      <c r="Y159" s="163" t="str">
        <f>IFERROR(IF(VLOOKUP(A159,'BOY to MOY-Reading'!$P$2:$AI$400,20,FALSE)="","",VLOOKUP(A159,'BOY to MOY-Reading'!$P$2:$AI$400,20,FALSE)),"")</f>
        <v/>
      </c>
      <c r="Z159" s="161" t="str">
        <f>IFERROR(IF(VLOOKUP(A159, 'MOY to EOY-Reading'!$P$2:$AI$400,20,FALSE)="","",VLOOKUP(A159,'MOY to EOY-Reading'!$P$2:$AI$400,20,FALSE)),"")</f>
        <v/>
      </c>
      <c r="AA159" s="161" t="str">
        <f>IFERROR(IF(VLOOKUP(A159,'BOY to EOY-Reading'!$P$2:$AI$400,20,FALSE)="","",VLOOKUP(A159,'BOY to EOY-Reading'!$P$2:$AI$400,20,FALSE)),"")</f>
        <v/>
      </c>
      <c r="AB159" s="161" t="str">
        <f>IFERROR(IF(VLOOKUP(A159,'BOY to MOY-Reading'!$P$2:$AK$400,22,FALSE)="","",VLOOKUP(A159,'BOY to MOY-Reading'!$P$2:$AK$400,22,FALSE)),"")</f>
        <v/>
      </c>
      <c r="AC159" s="161" t="str">
        <f>IFERROR(IF(VLOOKUP(A159, 'MOY to EOY-Reading'!$P$2:$AK$400,22,FALSE)="","",VLOOKUP(A159,'MOY to EOY-Reading'!$P$2:$AK$400,22,FALSE)),"")</f>
        <v/>
      </c>
      <c r="AD159" s="161" t="str">
        <f>IFERROR(IF(VLOOKUP(A159,'BOY to EOY-Reading'!$P$2:$AK$400,22,FALSE)="","",VLOOKUP(A159,'BOY to EOY-Reading'!$P$2:$AK$400,22,FALSE)),"")</f>
        <v/>
      </c>
      <c r="AE159" s="161" t="str" cm="1">
        <f t="array" ref="AE159">_xlfn.IFS(AND(NOT(ISNUMBER(V159)),NOT(ISNUMBER(W159)),NOT(ISNUMBER(X159))),"",OR(AND(V159&lt;&gt;"",V159&gt;=40),AND(W159&lt;&gt;"",W159&gt;=40),AND(X159&lt;&gt;"",X159&gt;=40)),"Y",OR(V159&lt;40,W159&lt;40,X159&lt;40),"N")</f>
        <v/>
      </c>
      <c r="AF159" s="161" t="str" cm="1">
        <f t="array" ref="AF159">_xlfn.IFS(OR(Y159="Yes",Z159="Yes",AA159="Yes"),"Y",OR(Y159="No",Z159="No",AA159="No"),"N",AND(Y159="",Z159="",AA159=""),"")</f>
        <v/>
      </c>
      <c r="AG159" s="161" t="str" cm="1">
        <f t="array" ref="AG159">_xlfn.IFS(AND(NOT(ISNUMBER(AB159)),NOT(ISNUMBER(AC159)),NOT(ISNUMBER(AD159))),"",OR(AND(AB159&lt;&gt;"",AB159&gt;=40),AND(AC159&lt;&gt;"",AC159&gt;=40),AND(AD159&lt;&gt;"",AD159&gt;=40)),"Y",OR(AB159&lt;40,AC159&lt;40,AD159&lt;40),"N")</f>
        <v/>
      </c>
      <c r="AH159" s="162" t="str" cm="1">
        <f t="array" ref="AH159">_xlfn.IFS(OR(AE159="Y",AF159="Y",AG159="Y"),"Y",OR(AE159="N",AF159="N",AG159="N"),"N",OR(AE159="",AF159="",AG159=""),"")</f>
        <v/>
      </c>
    </row>
    <row r="160" spans="1:34" x14ac:dyDescent="0.25">
      <c r="I160" s="161" t="str">
        <f>IFERROR(IF(VLOOKUP(A160,'BOY to MOY-Math'!$P$2:$U$400,6,FALSE)="","",VLOOKUP(A160,'BOY to MOY-Math'!$P$2:$U$400,6,FALSE)),"")</f>
        <v/>
      </c>
      <c r="J160" s="162" t="str">
        <f>IFERROR(IF(VLOOKUP(A160,'BOY to MOY-Math'!$P$2:$AA$400,12,FALSE)="","",VLOOKUP(A160,'BOY to MOY-Math'!$P$2:$AA$400,12,FALSE)),"")</f>
        <v/>
      </c>
      <c r="K160" s="161" t="str">
        <f>IFERROR(IF(VLOOKUP(A160,'BOY to EOY-Math'!$P$2:$AA$400,12,FALSE)="","",VLOOKUP(A160,'BOY to EOY-Math'!$P$2:$AA$400,12,FALSE)),"")</f>
        <v/>
      </c>
      <c r="L160" s="163" t="str">
        <f>IFERROR(IF(VLOOKUP(A160,'BOY to MOY-Math'!$P$2:$AI$400,20,FALSE)="","",VLOOKUP(A160,'BOY to MOY-Math'!$P$2:$AI$400,20,FALSE)),"")</f>
        <v/>
      </c>
      <c r="M160" s="161" t="str">
        <f>IFERROR(IF(VLOOKUP(A160, 'MOY to EOY-Math'!$P$2:$AI$400,20,FALSE)="","",VLOOKUP(A160,'MOY to EOY-Math'!$P$2:$AI$400,20,FALSE)),"")</f>
        <v/>
      </c>
      <c r="N160" s="161" t="str">
        <f>IFERROR(IF(VLOOKUP(A160,'BOY to EOY-Math'!$P$2:$AI$400,20,FALSE)="","",VLOOKUP(A160,'BOY to EOY-Math'!$P$2:$AI$400,20,FALSE)),"")</f>
        <v/>
      </c>
      <c r="O160" s="161" t="str">
        <f>IFERROR(IF(VLOOKUP(A160,'BOY to MOY-Math'!$P$2:$AK$400,22,FALSE)="","",VLOOKUP(A160,'BOY to MOY-Math'!$P$2:$AK$400,22,FALSE)),"")</f>
        <v/>
      </c>
      <c r="P160" s="161" t="str">
        <f>IFERROR(IF(VLOOKUP(A160, 'MOY to EOY-Math'!$P$2:$AK$400,22,FALSE)="","",VLOOKUP(A160,'MOY to EOY-Math'!$P$2:$AK$400,22,FALSE)),"")</f>
        <v/>
      </c>
      <c r="Q160" s="161" t="str">
        <f>IFERROR(IF(VLOOKUP(A160,'BOY to EOY-Math'!$P$2:$AK$400,22,FALSE)="","",VLOOKUP(A160,'BOY to EOY-Math'!$P$2:$AK$400,22,FALSE)),"")</f>
        <v/>
      </c>
      <c r="R160" s="161" t="str" cm="1">
        <f t="array" ref="R160">_xlfn.IFS(AND(NOT(ISNUMBER(I160)),NOT(ISNUMBER(J160)),NOT(ISNUMBER(K160))),"",OR(AND(I160&lt;&gt;"",I160&gt;=40),AND(J160&lt;&gt;"",J160&gt;=40),AND(K160&lt;&gt;"",K160&gt;=40)),"Y",OR(I160&lt;40,J160&lt;40,K160&lt;40),"N")</f>
        <v/>
      </c>
      <c r="S160" s="161" t="str" cm="1">
        <f t="array" ref="S160">_xlfn.IFS(OR(L160="Yes",M160="Yes",N160="Yes"),"Y",OR(L160="No",M160="No",N160="No"),"N",AND(L160="",M160="",N160=""),"")</f>
        <v/>
      </c>
      <c r="T160" s="161" t="str" cm="1">
        <f t="array" ref="T160">_xlfn.IFS(AND(NOT(ISNUMBER(O160)),NOT(ISNUMBER(P160)),NOT(ISNUMBER(Q160))),"",OR(AND(O160&lt;&gt;"",O160&gt;=40),AND(P160&lt;&gt;"",P160&gt;=40),AND(Q160&lt;&gt;"",Q160&gt;=40)),"Y",OR(O160&lt;40,P160&lt;40,Q160&lt;40),"N")</f>
        <v/>
      </c>
      <c r="U160" s="162" t="str" cm="1">
        <f t="array" ref="U160">_xlfn.IFS(OR(R160="Y",S160="Y",T160="Y"),"Y",OR(R160="N",S160="N",T160="N"),"N",OR(R160="",S160="",T160=""),"")</f>
        <v/>
      </c>
      <c r="V160" s="161" t="str">
        <f>IFERROR(IF(VLOOKUP(A160,'BOY to MOY-Reading'!$P$2:$U$400,6,FALSE)="","",VLOOKUP(A160,'BOY to MOY-Reading'!$P$2:$U$400,6,FALSE)),"")</f>
        <v/>
      </c>
      <c r="W160" s="162" t="str">
        <f>IFERROR(IF(VLOOKUP(A160,'BOY to MOY-Reading'!$P$2:$AA$400,12,FALSE)="","",VLOOKUP(A160,'BOY to MOY-Reading'!$P$2:$AA$400,12,FALSE)),"")</f>
        <v/>
      </c>
      <c r="X160" s="161" t="str">
        <f>IFERROR(IF(VLOOKUP(A160,'BOY to EOY-Reading'!$P$2:$AA$400,12,FALSE)="","",VLOOKUP(A160,'BOY to EOY-Reading'!$P$2:$AA$400,12,FALSE)),"")</f>
        <v/>
      </c>
      <c r="Y160" s="163" t="str">
        <f>IFERROR(IF(VLOOKUP(A160,'BOY to MOY-Reading'!$P$2:$AI$400,20,FALSE)="","",VLOOKUP(A160,'BOY to MOY-Reading'!$P$2:$AI$400,20,FALSE)),"")</f>
        <v/>
      </c>
      <c r="Z160" s="161" t="str">
        <f>IFERROR(IF(VLOOKUP(A160, 'MOY to EOY-Reading'!$P$2:$AI$400,20,FALSE)="","",VLOOKUP(A160,'MOY to EOY-Reading'!$P$2:$AI$400,20,FALSE)),"")</f>
        <v/>
      </c>
      <c r="AA160" s="161" t="str">
        <f>IFERROR(IF(VLOOKUP(A160,'BOY to EOY-Reading'!$P$2:$AI$400,20,FALSE)="","",VLOOKUP(A160,'BOY to EOY-Reading'!$P$2:$AI$400,20,FALSE)),"")</f>
        <v/>
      </c>
      <c r="AB160" s="161" t="str">
        <f>IFERROR(IF(VLOOKUP(A160,'BOY to MOY-Reading'!$P$2:$AK$400,22,FALSE)="","",VLOOKUP(A160,'BOY to MOY-Reading'!$P$2:$AK$400,22,FALSE)),"")</f>
        <v/>
      </c>
      <c r="AC160" s="161" t="str">
        <f>IFERROR(IF(VLOOKUP(A160, 'MOY to EOY-Reading'!$P$2:$AK$400,22,FALSE)="","",VLOOKUP(A160,'MOY to EOY-Reading'!$P$2:$AK$400,22,FALSE)),"")</f>
        <v/>
      </c>
      <c r="AD160" s="161" t="str">
        <f>IFERROR(IF(VLOOKUP(A160,'BOY to EOY-Reading'!$P$2:$AK$400,22,FALSE)="","",VLOOKUP(A160,'BOY to EOY-Reading'!$P$2:$AK$400,22,FALSE)),"")</f>
        <v/>
      </c>
      <c r="AE160" s="161" t="str" cm="1">
        <f t="array" ref="AE160">_xlfn.IFS(AND(NOT(ISNUMBER(V160)),NOT(ISNUMBER(W160)),NOT(ISNUMBER(X160))),"",OR(AND(V160&lt;&gt;"",V160&gt;=40),AND(W160&lt;&gt;"",W160&gt;=40),AND(X160&lt;&gt;"",X160&gt;=40)),"Y",OR(V160&lt;40,W160&lt;40,X160&lt;40),"N")</f>
        <v/>
      </c>
      <c r="AF160" s="161" t="str" cm="1">
        <f t="array" ref="AF160">_xlfn.IFS(OR(Y160="Yes",Z160="Yes",AA160="Yes"),"Y",OR(Y160="No",Z160="No",AA160="No"),"N",AND(Y160="",Z160="",AA160=""),"")</f>
        <v/>
      </c>
      <c r="AG160" s="161" t="str" cm="1">
        <f t="array" ref="AG160">_xlfn.IFS(AND(NOT(ISNUMBER(AB160)),NOT(ISNUMBER(AC160)),NOT(ISNUMBER(AD160))),"",OR(AND(AB160&lt;&gt;"",AB160&gt;=40),AND(AC160&lt;&gt;"",AC160&gt;=40),AND(AD160&lt;&gt;"",AD160&gt;=40)),"Y",OR(AB160&lt;40,AC160&lt;40,AD160&lt;40),"N")</f>
        <v/>
      </c>
      <c r="AH160" s="162" t="str" cm="1">
        <f t="array" ref="AH160">_xlfn.IFS(OR(AE160="Y",AF160="Y",AG160="Y"),"Y",OR(AE160="N",AF160="N",AG160="N"),"N",OR(AE160="",AF160="",AG160=""),"")</f>
        <v/>
      </c>
    </row>
    <row r="161" spans="9:34" x14ac:dyDescent="0.25">
      <c r="I161" s="161" t="str">
        <f>IFERROR(IF(VLOOKUP(A161,'BOY to MOY-Math'!$P$2:$U$400,6,FALSE)="","",VLOOKUP(A161,'BOY to MOY-Math'!$P$2:$U$400,6,FALSE)),"")</f>
        <v/>
      </c>
      <c r="J161" s="162" t="str">
        <f>IFERROR(IF(VLOOKUP(A161,'BOY to MOY-Math'!$P$2:$AA$400,12,FALSE)="","",VLOOKUP(A161,'BOY to MOY-Math'!$P$2:$AA$400,12,FALSE)),"")</f>
        <v/>
      </c>
      <c r="K161" s="161" t="str">
        <f>IFERROR(IF(VLOOKUP(A161,'BOY to EOY-Math'!$P$2:$AA$400,12,FALSE)="","",VLOOKUP(A161,'BOY to EOY-Math'!$P$2:$AA$400,12,FALSE)),"")</f>
        <v/>
      </c>
      <c r="L161" s="163" t="str">
        <f>IFERROR(IF(VLOOKUP(A161,'BOY to MOY-Math'!$P$2:$AI$400,20,FALSE)="","",VLOOKUP(A161,'BOY to MOY-Math'!$P$2:$AI$400,20,FALSE)),"")</f>
        <v/>
      </c>
      <c r="M161" s="161" t="str">
        <f>IFERROR(IF(VLOOKUP(A161, 'MOY to EOY-Math'!$P$2:$AI$400,20,FALSE)="","",VLOOKUP(A161,'MOY to EOY-Math'!$P$2:$AI$400,20,FALSE)),"")</f>
        <v/>
      </c>
      <c r="N161" s="161" t="str">
        <f>IFERROR(IF(VLOOKUP(A161,'BOY to EOY-Math'!$P$2:$AI$400,20,FALSE)="","",VLOOKUP(A161,'BOY to EOY-Math'!$P$2:$AI$400,20,FALSE)),"")</f>
        <v/>
      </c>
      <c r="O161" s="161" t="str">
        <f>IFERROR(IF(VLOOKUP(A161,'BOY to MOY-Math'!$P$2:$AK$400,22,FALSE)="","",VLOOKUP(A161,'BOY to MOY-Math'!$P$2:$AK$400,22,FALSE)),"")</f>
        <v/>
      </c>
      <c r="P161" s="161" t="str">
        <f>IFERROR(IF(VLOOKUP(A161, 'MOY to EOY-Math'!$P$2:$AK$400,22,FALSE)="","",VLOOKUP(A161,'MOY to EOY-Math'!$P$2:$AK$400,22,FALSE)),"")</f>
        <v/>
      </c>
      <c r="Q161" s="161" t="str">
        <f>IFERROR(IF(VLOOKUP(A161,'BOY to EOY-Math'!$P$2:$AK$400,22,FALSE)="","",VLOOKUP(A161,'BOY to EOY-Math'!$P$2:$AK$400,22,FALSE)),"")</f>
        <v/>
      </c>
      <c r="R161" s="161" t="str" cm="1">
        <f t="array" ref="R161">_xlfn.IFS(AND(NOT(ISNUMBER(I161)),NOT(ISNUMBER(J161)),NOT(ISNUMBER(K161))),"",OR(AND(I161&lt;&gt;"",I161&gt;=40),AND(J161&lt;&gt;"",J161&gt;=40),AND(K161&lt;&gt;"",K161&gt;=40)),"Y",OR(I161&lt;40,J161&lt;40,K161&lt;40),"N")</f>
        <v/>
      </c>
      <c r="S161" s="161" t="str" cm="1">
        <f t="array" ref="S161">_xlfn.IFS(OR(L161="Yes",M161="Yes",N161="Yes"),"Y",OR(L161="No",M161="No",N161="No"),"N",AND(L161="",M161="",N161=""),"")</f>
        <v/>
      </c>
      <c r="T161" s="161" t="str" cm="1">
        <f t="array" ref="T161">_xlfn.IFS(AND(NOT(ISNUMBER(O161)),NOT(ISNUMBER(P161)),NOT(ISNUMBER(Q161))),"",OR(AND(O161&lt;&gt;"",O161&gt;=40),AND(P161&lt;&gt;"",P161&gt;=40),AND(Q161&lt;&gt;"",Q161&gt;=40)),"Y",OR(O161&lt;40,P161&lt;40,Q161&lt;40),"N")</f>
        <v/>
      </c>
      <c r="U161" s="162" t="str" cm="1">
        <f t="array" ref="U161">_xlfn.IFS(OR(R161="Y",S161="Y",T161="Y"),"Y",OR(R161="N",S161="N",T161="N"),"N",OR(R161="",S161="",T161=""),"")</f>
        <v/>
      </c>
      <c r="V161" s="161" t="str">
        <f>IFERROR(IF(VLOOKUP(A161,'BOY to MOY-Reading'!$P$2:$U$400,6,FALSE)="","",VLOOKUP(A161,'BOY to MOY-Reading'!$P$2:$U$400,6,FALSE)),"")</f>
        <v/>
      </c>
      <c r="W161" s="162" t="str">
        <f>IFERROR(IF(VLOOKUP(A161,'BOY to MOY-Reading'!$P$2:$AA$400,12,FALSE)="","",VLOOKUP(A161,'BOY to MOY-Reading'!$P$2:$AA$400,12,FALSE)),"")</f>
        <v/>
      </c>
      <c r="X161" s="161" t="str">
        <f>IFERROR(IF(VLOOKUP(A161,'BOY to EOY-Reading'!$P$2:$AA$400,12,FALSE)="","",VLOOKUP(A161,'BOY to EOY-Reading'!$P$2:$AA$400,12,FALSE)),"")</f>
        <v/>
      </c>
      <c r="Y161" s="163" t="str">
        <f>IFERROR(IF(VLOOKUP(A161,'BOY to MOY-Reading'!$P$2:$AI$400,20,FALSE)="","",VLOOKUP(A161,'BOY to MOY-Reading'!$P$2:$AI$400,20,FALSE)),"")</f>
        <v/>
      </c>
      <c r="Z161" s="161" t="str">
        <f>IFERROR(IF(VLOOKUP(A161, 'MOY to EOY-Reading'!$P$2:$AI$400,20,FALSE)="","",VLOOKUP(A161,'MOY to EOY-Reading'!$P$2:$AI$400,20,FALSE)),"")</f>
        <v/>
      </c>
      <c r="AA161" s="161" t="str">
        <f>IFERROR(IF(VLOOKUP(A161,'BOY to EOY-Reading'!$P$2:$AI$400,20,FALSE)="","",VLOOKUP(A161,'BOY to EOY-Reading'!$P$2:$AI$400,20,FALSE)),"")</f>
        <v/>
      </c>
      <c r="AB161" s="161" t="str">
        <f>IFERROR(IF(VLOOKUP(A161,'BOY to MOY-Reading'!$P$2:$AK$400,22,FALSE)="","",VLOOKUP(A161,'BOY to MOY-Reading'!$P$2:$AK$400,22,FALSE)),"")</f>
        <v/>
      </c>
      <c r="AC161" s="161" t="str">
        <f>IFERROR(IF(VLOOKUP(A161, 'MOY to EOY-Reading'!$P$2:$AK$400,22,FALSE)="","",VLOOKUP(A161,'MOY to EOY-Reading'!$P$2:$AK$400,22,FALSE)),"")</f>
        <v/>
      </c>
      <c r="AD161" s="161" t="str">
        <f>IFERROR(IF(VLOOKUP(A161,'BOY to EOY-Reading'!$P$2:$AK$400,22,FALSE)="","",VLOOKUP(A161,'BOY to EOY-Reading'!$P$2:$AK$400,22,FALSE)),"")</f>
        <v/>
      </c>
      <c r="AE161" s="161" t="str" cm="1">
        <f t="array" ref="AE161">_xlfn.IFS(AND(NOT(ISNUMBER(V161)),NOT(ISNUMBER(W161)),NOT(ISNUMBER(X161))),"",OR(AND(V161&lt;&gt;"",V161&gt;=40),AND(W161&lt;&gt;"",W161&gt;=40),AND(X161&lt;&gt;"",X161&gt;=40)),"Y",OR(V161&lt;40,W161&lt;40,X161&lt;40),"N")</f>
        <v/>
      </c>
      <c r="AF161" s="161" t="str" cm="1">
        <f t="array" ref="AF161">_xlfn.IFS(OR(Y161="Yes",Z161="Yes",AA161="Yes"),"Y",OR(Y161="No",Z161="No",AA161="No"),"N",AND(Y161="",Z161="",AA161=""),"")</f>
        <v/>
      </c>
      <c r="AG161" s="161" t="str" cm="1">
        <f t="array" ref="AG161">_xlfn.IFS(AND(NOT(ISNUMBER(AB161)),NOT(ISNUMBER(AC161)),NOT(ISNUMBER(AD161))),"",OR(AND(AB161&lt;&gt;"",AB161&gt;=40),AND(AC161&lt;&gt;"",AC161&gt;=40),AND(AD161&lt;&gt;"",AD161&gt;=40)),"Y",OR(AB161&lt;40,AC161&lt;40,AD161&lt;40),"N")</f>
        <v/>
      </c>
      <c r="AH161" s="162" t="str" cm="1">
        <f t="array" ref="AH161">_xlfn.IFS(OR(AE161="Y",AF161="Y",AG161="Y"),"Y",OR(AE161="N",AF161="N",AG161="N"),"N",OR(AE161="",AF161="",AG161=""),"")</f>
        <v/>
      </c>
    </row>
    <row r="162" spans="9:34" x14ac:dyDescent="0.25">
      <c r="I162" s="161" t="str">
        <f>IFERROR(IF(VLOOKUP(A162,'BOY to MOY-Math'!$P$2:$U$400,6,FALSE)="","",VLOOKUP(A162,'BOY to MOY-Math'!$P$2:$U$400,6,FALSE)),"")</f>
        <v/>
      </c>
      <c r="J162" s="162" t="str">
        <f>IFERROR(IF(VLOOKUP(A162,'BOY to MOY-Math'!$P$2:$AA$400,12,FALSE)="","",VLOOKUP(A162,'BOY to MOY-Math'!$P$2:$AA$400,12,FALSE)),"")</f>
        <v/>
      </c>
      <c r="K162" s="161" t="str">
        <f>IFERROR(IF(VLOOKUP(A162,'BOY to EOY-Math'!$P$2:$AA$400,12,FALSE)="","",VLOOKUP(A162,'BOY to EOY-Math'!$P$2:$AA$400,12,FALSE)),"")</f>
        <v/>
      </c>
      <c r="L162" s="163" t="str">
        <f>IFERROR(IF(VLOOKUP(A162,'BOY to MOY-Math'!$P$2:$AI$400,20,FALSE)="","",VLOOKUP(A162,'BOY to MOY-Math'!$P$2:$AI$400,20,FALSE)),"")</f>
        <v/>
      </c>
      <c r="M162" s="161" t="str">
        <f>IFERROR(IF(VLOOKUP(A162, 'MOY to EOY-Math'!$P$2:$AI$400,20,FALSE)="","",VLOOKUP(A162,'MOY to EOY-Math'!$P$2:$AI$400,20,FALSE)),"")</f>
        <v/>
      </c>
      <c r="N162" s="161" t="str">
        <f>IFERROR(IF(VLOOKUP(A162,'BOY to EOY-Math'!$P$2:$AI$400,20,FALSE)="","",VLOOKUP(A162,'BOY to EOY-Math'!$P$2:$AI$400,20,FALSE)),"")</f>
        <v/>
      </c>
      <c r="O162" s="161" t="str">
        <f>IFERROR(IF(VLOOKUP(A162,'BOY to MOY-Math'!$P$2:$AK$400,22,FALSE)="","",VLOOKUP(A162,'BOY to MOY-Math'!$P$2:$AK$400,22,FALSE)),"")</f>
        <v/>
      </c>
      <c r="P162" s="161" t="str">
        <f>IFERROR(IF(VLOOKUP(A162, 'MOY to EOY-Math'!$P$2:$AK$400,22,FALSE)="","",VLOOKUP(A162,'MOY to EOY-Math'!$P$2:$AK$400,22,FALSE)),"")</f>
        <v/>
      </c>
      <c r="Q162" s="161" t="str">
        <f>IFERROR(IF(VLOOKUP(A162,'BOY to EOY-Math'!$P$2:$AK$400,22,FALSE)="","",VLOOKUP(A162,'BOY to EOY-Math'!$P$2:$AK$400,22,FALSE)),"")</f>
        <v/>
      </c>
      <c r="R162" s="161" t="str" cm="1">
        <f t="array" ref="R162">_xlfn.IFS(AND(NOT(ISNUMBER(I162)),NOT(ISNUMBER(J162)),NOT(ISNUMBER(K162))),"",OR(AND(I162&lt;&gt;"",I162&gt;=40),AND(J162&lt;&gt;"",J162&gt;=40),AND(K162&lt;&gt;"",K162&gt;=40)),"Y",OR(I162&lt;40,J162&lt;40,K162&lt;40),"N")</f>
        <v/>
      </c>
      <c r="S162" s="161" t="str" cm="1">
        <f t="array" ref="S162">_xlfn.IFS(OR(L162="Yes",M162="Yes",N162="Yes"),"Y",OR(L162="No",M162="No",N162="No"),"N",AND(L162="",M162="",N162=""),"")</f>
        <v/>
      </c>
      <c r="T162" s="161" t="str" cm="1">
        <f t="array" ref="T162">_xlfn.IFS(AND(NOT(ISNUMBER(O162)),NOT(ISNUMBER(P162)),NOT(ISNUMBER(Q162))),"",OR(AND(O162&lt;&gt;"",O162&gt;=40),AND(P162&lt;&gt;"",P162&gt;=40),AND(Q162&lt;&gt;"",Q162&gt;=40)),"Y",OR(O162&lt;40,P162&lt;40,Q162&lt;40),"N")</f>
        <v/>
      </c>
      <c r="U162" s="162" t="str" cm="1">
        <f t="array" ref="U162">_xlfn.IFS(OR(R162="Y",S162="Y",T162="Y"),"Y",OR(R162="N",S162="N",T162="N"),"N",OR(R162="",S162="",T162=""),"")</f>
        <v/>
      </c>
      <c r="V162" s="161" t="str">
        <f>IFERROR(IF(VLOOKUP(A162,'BOY to MOY-Reading'!$P$2:$U$400,6,FALSE)="","",VLOOKUP(A162,'BOY to MOY-Reading'!$P$2:$U$400,6,FALSE)),"")</f>
        <v/>
      </c>
      <c r="W162" s="162" t="str">
        <f>IFERROR(IF(VLOOKUP(A162,'BOY to MOY-Reading'!$P$2:$AA$400,12,FALSE)="","",VLOOKUP(A162,'BOY to MOY-Reading'!$P$2:$AA$400,12,FALSE)),"")</f>
        <v/>
      </c>
      <c r="X162" s="161" t="str">
        <f>IFERROR(IF(VLOOKUP(A162,'BOY to EOY-Reading'!$P$2:$AA$400,12,FALSE)="","",VLOOKUP(A162,'BOY to EOY-Reading'!$P$2:$AA$400,12,FALSE)),"")</f>
        <v/>
      </c>
      <c r="Y162" s="163" t="str">
        <f>IFERROR(IF(VLOOKUP(A162,'BOY to MOY-Reading'!$P$2:$AI$400,20,FALSE)="","",VLOOKUP(A162,'BOY to MOY-Reading'!$P$2:$AI$400,20,FALSE)),"")</f>
        <v/>
      </c>
      <c r="Z162" s="161" t="str">
        <f>IFERROR(IF(VLOOKUP(A162, 'MOY to EOY-Reading'!$P$2:$AI$400,20,FALSE)="","",VLOOKUP(A162,'MOY to EOY-Reading'!$P$2:$AI$400,20,FALSE)),"")</f>
        <v/>
      </c>
      <c r="AA162" s="161" t="str">
        <f>IFERROR(IF(VLOOKUP(A162,'BOY to EOY-Reading'!$P$2:$AI$400,20,FALSE)="","",VLOOKUP(A162,'BOY to EOY-Reading'!$P$2:$AI$400,20,FALSE)),"")</f>
        <v/>
      </c>
      <c r="AB162" s="161" t="str">
        <f>IFERROR(IF(VLOOKUP(A162,'BOY to MOY-Reading'!$P$2:$AK$400,22,FALSE)="","",VLOOKUP(A162,'BOY to MOY-Reading'!$P$2:$AK$400,22,FALSE)),"")</f>
        <v/>
      </c>
      <c r="AC162" s="161" t="str">
        <f>IFERROR(IF(VLOOKUP(A162, 'MOY to EOY-Reading'!$P$2:$AK$400,22,FALSE)="","",VLOOKUP(A162,'MOY to EOY-Reading'!$P$2:$AK$400,22,FALSE)),"")</f>
        <v/>
      </c>
      <c r="AD162" s="161" t="str">
        <f>IFERROR(IF(VLOOKUP(A162,'BOY to EOY-Reading'!$P$2:$AK$400,22,FALSE)="","",VLOOKUP(A162,'BOY to EOY-Reading'!$P$2:$AK$400,22,FALSE)),"")</f>
        <v/>
      </c>
      <c r="AE162" s="161" t="str" cm="1">
        <f t="array" ref="AE162">_xlfn.IFS(AND(NOT(ISNUMBER(V162)),NOT(ISNUMBER(W162)),NOT(ISNUMBER(X162))),"",OR(AND(V162&lt;&gt;"",V162&gt;=40),AND(W162&lt;&gt;"",W162&gt;=40),AND(X162&lt;&gt;"",X162&gt;=40)),"Y",OR(V162&lt;40,W162&lt;40,X162&lt;40),"N")</f>
        <v/>
      </c>
      <c r="AF162" s="161" t="str" cm="1">
        <f t="array" ref="AF162">_xlfn.IFS(OR(Y162="Yes",Z162="Yes",AA162="Yes"),"Y",OR(Y162="No",Z162="No",AA162="No"),"N",AND(Y162="",Z162="",AA162=""),"")</f>
        <v/>
      </c>
      <c r="AG162" s="161" t="str" cm="1">
        <f t="array" ref="AG162">_xlfn.IFS(AND(NOT(ISNUMBER(AB162)),NOT(ISNUMBER(AC162)),NOT(ISNUMBER(AD162))),"",OR(AND(AB162&lt;&gt;"",AB162&gt;=40),AND(AC162&lt;&gt;"",AC162&gt;=40),AND(AD162&lt;&gt;"",AD162&gt;=40)),"Y",OR(AB162&lt;40,AC162&lt;40,AD162&lt;40),"N")</f>
        <v/>
      </c>
      <c r="AH162" s="162" t="str" cm="1">
        <f t="array" ref="AH162">_xlfn.IFS(OR(AE162="Y",AF162="Y",AG162="Y"),"Y",OR(AE162="N",AF162="N",AG162="N"),"N",OR(AE162="",AF162="",AG162=""),"")</f>
        <v/>
      </c>
    </row>
    <row r="163" spans="9:34" x14ac:dyDescent="0.25">
      <c r="I163" s="161" t="str">
        <f>IFERROR(IF(VLOOKUP(A163,'BOY to MOY-Math'!$P$2:$U$400,6,FALSE)="","",VLOOKUP(A163,'BOY to MOY-Math'!$P$2:$U$400,6,FALSE)),"")</f>
        <v/>
      </c>
      <c r="J163" s="162" t="str">
        <f>IFERROR(IF(VLOOKUP(A163,'BOY to MOY-Math'!$P$2:$AA$400,12,FALSE)="","",VLOOKUP(A163,'BOY to MOY-Math'!$P$2:$AA$400,12,FALSE)),"")</f>
        <v/>
      </c>
      <c r="K163" s="161" t="str">
        <f>IFERROR(IF(VLOOKUP(A163,'BOY to EOY-Math'!$P$2:$AA$400,12,FALSE)="","",VLOOKUP(A163,'BOY to EOY-Math'!$P$2:$AA$400,12,FALSE)),"")</f>
        <v/>
      </c>
      <c r="L163" s="163" t="str">
        <f>IFERROR(IF(VLOOKUP(A163,'BOY to MOY-Math'!$P$2:$AI$400,20,FALSE)="","",VLOOKUP(A163,'BOY to MOY-Math'!$P$2:$AI$400,20,FALSE)),"")</f>
        <v/>
      </c>
      <c r="M163" s="161" t="str">
        <f>IFERROR(IF(VLOOKUP(A163, 'MOY to EOY-Math'!$P$2:$AI$400,20,FALSE)="","",VLOOKUP(A163,'MOY to EOY-Math'!$P$2:$AI$400,20,FALSE)),"")</f>
        <v/>
      </c>
      <c r="N163" s="161" t="str">
        <f>IFERROR(IF(VLOOKUP(A163,'BOY to EOY-Math'!$P$2:$AI$400,20,FALSE)="","",VLOOKUP(A163,'BOY to EOY-Math'!$P$2:$AI$400,20,FALSE)),"")</f>
        <v/>
      </c>
      <c r="O163" s="161" t="str">
        <f>IFERROR(IF(VLOOKUP(A163,'BOY to MOY-Math'!$P$2:$AK$400,22,FALSE)="","",VLOOKUP(A163,'BOY to MOY-Math'!$P$2:$AK$400,22,FALSE)),"")</f>
        <v/>
      </c>
      <c r="P163" s="161" t="str">
        <f>IFERROR(IF(VLOOKUP(A163, 'MOY to EOY-Math'!$P$2:$AK$400,22,FALSE)="","",VLOOKUP(A163,'MOY to EOY-Math'!$P$2:$AK$400,22,FALSE)),"")</f>
        <v/>
      </c>
      <c r="Q163" s="161" t="str">
        <f>IFERROR(IF(VLOOKUP(A163,'BOY to EOY-Math'!$P$2:$AK$400,22,FALSE)="","",VLOOKUP(A163,'BOY to EOY-Math'!$P$2:$AK$400,22,FALSE)),"")</f>
        <v/>
      </c>
      <c r="R163" s="161" t="str" cm="1">
        <f t="array" ref="R163">_xlfn.IFS(AND(NOT(ISNUMBER(I163)),NOT(ISNUMBER(J163)),NOT(ISNUMBER(K163))),"",OR(AND(I163&lt;&gt;"",I163&gt;=40),AND(J163&lt;&gt;"",J163&gt;=40),AND(K163&lt;&gt;"",K163&gt;=40)),"Y",OR(I163&lt;40,J163&lt;40,K163&lt;40),"N")</f>
        <v/>
      </c>
      <c r="S163" s="161" t="str" cm="1">
        <f t="array" ref="S163">_xlfn.IFS(OR(L163="Yes",M163="Yes",N163="Yes"),"Y",OR(L163="No",M163="No",N163="No"),"N",AND(L163="",M163="",N163=""),"")</f>
        <v/>
      </c>
      <c r="T163" s="161" t="str" cm="1">
        <f t="array" ref="T163">_xlfn.IFS(AND(NOT(ISNUMBER(O163)),NOT(ISNUMBER(P163)),NOT(ISNUMBER(Q163))),"",OR(AND(O163&lt;&gt;"",O163&gt;=40),AND(P163&lt;&gt;"",P163&gt;=40),AND(Q163&lt;&gt;"",Q163&gt;=40)),"Y",OR(O163&lt;40,P163&lt;40,Q163&lt;40),"N")</f>
        <v/>
      </c>
      <c r="U163" s="162" t="str" cm="1">
        <f t="array" ref="U163">_xlfn.IFS(OR(R163="Y",S163="Y",T163="Y"),"Y",OR(R163="N",S163="N",T163="N"),"N",OR(R163="",S163="",T163=""),"")</f>
        <v/>
      </c>
      <c r="V163" s="161" t="str">
        <f>IFERROR(IF(VLOOKUP(A163,'BOY to MOY-Reading'!$P$2:$U$400,6,FALSE)="","",VLOOKUP(A163,'BOY to MOY-Reading'!$P$2:$U$400,6,FALSE)),"")</f>
        <v/>
      </c>
      <c r="W163" s="162" t="str">
        <f>IFERROR(IF(VLOOKUP(A163,'BOY to MOY-Reading'!$P$2:$AA$400,12,FALSE)="","",VLOOKUP(A163,'BOY to MOY-Reading'!$P$2:$AA$400,12,FALSE)),"")</f>
        <v/>
      </c>
      <c r="X163" s="161" t="str">
        <f>IFERROR(IF(VLOOKUP(A163,'BOY to EOY-Reading'!$P$2:$AA$400,12,FALSE)="","",VLOOKUP(A163,'BOY to EOY-Reading'!$P$2:$AA$400,12,FALSE)),"")</f>
        <v/>
      </c>
      <c r="Y163" s="163" t="str">
        <f>IFERROR(IF(VLOOKUP(A163,'BOY to MOY-Reading'!$P$2:$AI$400,20,FALSE)="","",VLOOKUP(A163,'BOY to MOY-Reading'!$P$2:$AI$400,20,FALSE)),"")</f>
        <v/>
      </c>
      <c r="Z163" s="161" t="str">
        <f>IFERROR(IF(VLOOKUP(A163, 'MOY to EOY-Reading'!$P$2:$AI$400,20,FALSE)="","",VLOOKUP(A163,'MOY to EOY-Reading'!$P$2:$AI$400,20,FALSE)),"")</f>
        <v/>
      </c>
      <c r="AA163" s="161" t="str">
        <f>IFERROR(IF(VLOOKUP(A163,'BOY to EOY-Reading'!$P$2:$AI$400,20,FALSE)="","",VLOOKUP(A163,'BOY to EOY-Reading'!$P$2:$AI$400,20,FALSE)),"")</f>
        <v/>
      </c>
      <c r="AB163" s="161" t="str">
        <f>IFERROR(IF(VLOOKUP(A163,'BOY to MOY-Reading'!$P$2:$AK$400,22,FALSE)="","",VLOOKUP(A163,'BOY to MOY-Reading'!$P$2:$AK$400,22,FALSE)),"")</f>
        <v/>
      </c>
      <c r="AC163" s="161" t="str">
        <f>IFERROR(IF(VLOOKUP(A163, 'MOY to EOY-Reading'!$P$2:$AK$400,22,FALSE)="","",VLOOKUP(A163,'MOY to EOY-Reading'!$P$2:$AK$400,22,FALSE)),"")</f>
        <v/>
      </c>
      <c r="AD163" s="161" t="str">
        <f>IFERROR(IF(VLOOKUP(A163,'BOY to EOY-Reading'!$P$2:$AK$400,22,FALSE)="","",VLOOKUP(A163,'BOY to EOY-Reading'!$P$2:$AK$400,22,FALSE)),"")</f>
        <v/>
      </c>
      <c r="AE163" s="161" t="str" cm="1">
        <f t="array" ref="AE163">_xlfn.IFS(AND(NOT(ISNUMBER(V163)),NOT(ISNUMBER(W163)),NOT(ISNUMBER(X163))),"",OR(AND(V163&lt;&gt;"",V163&gt;=40),AND(W163&lt;&gt;"",W163&gt;=40),AND(X163&lt;&gt;"",X163&gt;=40)),"Y",OR(V163&lt;40,W163&lt;40,X163&lt;40),"N")</f>
        <v/>
      </c>
      <c r="AF163" s="161" t="str" cm="1">
        <f t="array" ref="AF163">_xlfn.IFS(OR(Y163="Yes",Z163="Yes",AA163="Yes"),"Y",OR(Y163="No",Z163="No",AA163="No"),"N",AND(Y163="",Z163="",AA163=""),"")</f>
        <v/>
      </c>
      <c r="AG163" s="161" t="str" cm="1">
        <f t="array" ref="AG163">_xlfn.IFS(AND(NOT(ISNUMBER(AB163)),NOT(ISNUMBER(AC163)),NOT(ISNUMBER(AD163))),"",OR(AND(AB163&lt;&gt;"",AB163&gt;=40),AND(AC163&lt;&gt;"",AC163&gt;=40),AND(AD163&lt;&gt;"",AD163&gt;=40)),"Y",OR(AB163&lt;40,AC163&lt;40,AD163&lt;40),"N")</f>
        <v/>
      </c>
      <c r="AH163" s="162" t="str" cm="1">
        <f t="array" ref="AH163">_xlfn.IFS(OR(AE163="Y",AF163="Y",AG163="Y"),"Y",OR(AE163="N",AF163="N",AG163="N"),"N",OR(AE163="",AF163="",AG163=""),"")</f>
        <v/>
      </c>
    </row>
    <row r="164" spans="9:34" x14ac:dyDescent="0.25">
      <c r="I164" s="161" t="str">
        <f>IFERROR(IF(VLOOKUP(A164,'BOY to MOY-Math'!$P$2:$U$400,6,FALSE)="","",VLOOKUP(A164,'BOY to MOY-Math'!$P$2:$U$400,6,FALSE)),"")</f>
        <v/>
      </c>
      <c r="J164" s="162" t="str">
        <f>IFERROR(IF(VLOOKUP(A164,'BOY to MOY-Math'!$P$2:$AA$400,12,FALSE)="","",VLOOKUP(A164,'BOY to MOY-Math'!$P$2:$AA$400,12,FALSE)),"")</f>
        <v/>
      </c>
      <c r="K164" s="161" t="str">
        <f>IFERROR(IF(VLOOKUP(A164,'BOY to EOY-Math'!$P$2:$AA$400,12,FALSE)="","",VLOOKUP(A164,'BOY to EOY-Math'!$P$2:$AA$400,12,FALSE)),"")</f>
        <v/>
      </c>
      <c r="L164" s="163" t="str">
        <f>IFERROR(IF(VLOOKUP(A164,'BOY to MOY-Math'!$P$2:$AI$400,20,FALSE)="","",VLOOKUP(A164,'BOY to MOY-Math'!$P$2:$AI$400,20,FALSE)),"")</f>
        <v/>
      </c>
      <c r="M164" s="161" t="str">
        <f>IFERROR(IF(VLOOKUP(A164, 'MOY to EOY-Math'!$P$2:$AI$400,20,FALSE)="","",VLOOKUP(A164,'MOY to EOY-Math'!$P$2:$AI$400,20,FALSE)),"")</f>
        <v/>
      </c>
      <c r="N164" s="161" t="str">
        <f>IFERROR(IF(VLOOKUP(A164,'BOY to EOY-Math'!$P$2:$AI$400,20,FALSE)="","",VLOOKUP(A164,'BOY to EOY-Math'!$P$2:$AI$400,20,FALSE)),"")</f>
        <v/>
      </c>
      <c r="O164" s="161" t="str">
        <f>IFERROR(IF(VLOOKUP(A164,'BOY to MOY-Math'!$P$2:$AK$400,22,FALSE)="","",VLOOKUP(A164,'BOY to MOY-Math'!$P$2:$AK$400,22,FALSE)),"")</f>
        <v/>
      </c>
      <c r="P164" s="161" t="str">
        <f>IFERROR(IF(VLOOKUP(A164, 'MOY to EOY-Math'!$P$2:$AK$400,22,FALSE)="","",VLOOKUP(A164,'MOY to EOY-Math'!$P$2:$AK$400,22,FALSE)),"")</f>
        <v/>
      </c>
      <c r="Q164" s="161" t="str">
        <f>IFERROR(IF(VLOOKUP(A164,'BOY to EOY-Math'!$P$2:$AK$400,22,FALSE)="","",VLOOKUP(A164,'BOY to EOY-Math'!$P$2:$AK$400,22,FALSE)),"")</f>
        <v/>
      </c>
      <c r="R164" s="161" t="str" cm="1">
        <f t="array" ref="R164">_xlfn.IFS(AND(NOT(ISNUMBER(I164)),NOT(ISNUMBER(J164)),NOT(ISNUMBER(K164))),"",OR(AND(I164&lt;&gt;"",I164&gt;=40),AND(J164&lt;&gt;"",J164&gt;=40),AND(K164&lt;&gt;"",K164&gt;=40)),"Y",OR(I164&lt;40,J164&lt;40,K164&lt;40),"N")</f>
        <v/>
      </c>
      <c r="S164" s="161" t="str" cm="1">
        <f t="array" ref="S164">_xlfn.IFS(OR(L164="Yes",M164="Yes",N164="Yes"),"Y",OR(L164="No",M164="No",N164="No"),"N",AND(L164="",M164="",N164=""),"")</f>
        <v/>
      </c>
      <c r="T164" s="161" t="str" cm="1">
        <f t="array" ref="T164">_xlfn.IFS(AND(NOT(ISNUMBER(O164)),NOT(ISNUMBER(P164)),NOT(ISNUMBER(Q164))),"",OR(AND(O164&lt;&gt;"",O164&gt;=40),AND(P164&lt;&gt;"",P164&gt;=40),AND(Q164&lt;&gt;"",Q164&gt;=40)),"Y",OR(O164&lt;40,P164&lt;40,Q164&lt;40),"N")</f>
        <v/>
      </c>
      <c r="U164" s="162" t="str" cm="1">
        <f t="array" ref="U164">_xlfn.IFS(OR(R164="Y",S164="Y",T164="Y"),"Y",OR(R164="N",S164="N",T164="N"),"N",OR(R164="",S164="",T164=""),"")</f>
        <v/>
      </c>
      <c r="V164" s="161" t="str">
        <f>IFERROR(IF(VLOOKUP(A164,'BOY to MOY-Reading'!$P$2:$U$400,6,FALSE)="","",VLOOKUP(A164,'BOY to MOY-Reading'!$P$2:$U$400,6,FALSE)),"")</f>
        <v/>
      </c>
      <c r="W164" s="162" t="str">
        <f>IFERROR(IF(VLOOKUP(A164,'BOY to MOY-Reading'!$P$2:$AA$400,12,FALSE)="","",VLOOKUP(A164,'BOY to MOY-Reading'!$P$2:$AA$400,12,FALSE)),"")</f>
        <v/>
      </c>
      <c r="X164" s="161" t="str">
        <f>IFERROR(IF(VLOOKUP(A164,'BOY to EOY-Reading'!$P$2:$AA$400,12,FALSE)="","",VLOOKUP(A164,'BOY to EOY-Reading'!$P$2:$AA$400,12,FALSE)),"")</f>
        <v/>
      </c>
      <c r="Y164" s="163" t="str">
        <f>IFERROR(IF(VLOOKUP(A164,'BOY to MOY-Reading'!$P$2:$AI$400,20,FALSE)="","",VLOOKUP(A164,'BOY to MOY-Reading'!$P$2:$AI$400,20,FALSE)),"")</f>
        <v/>
      </c>
      <c r="Z164" s="161" t="str">
        <f>IFERROR(IF(VLOOKUP(A164, 'MOY to EOY-Reading'!$P$2:$AI$400,20,FALSE)="","",VLOOKUP(A164,'MOY to EOY-Reading'!$P$2:$AI$400,20,FALSE)),"")</f>
        <v/>
      </c>
      <c r="AA164" s="161" t="str">
        <f>IFERROR(IF(VLOOKUP(A164,'BOY to EOY-Reading'!$P$2:$AI$400,20,FALSE)="","",VLOOKUP(A164,'BOY to EOY-Reading'!$P$2:$AI$400,20,FALSE)),"")</f>
        <v/>
      </c>
      <c r="AB164" s="161" t="str">
        <f>IFERROR(IF(VLOOKUP(A164,'BOY to MOY-Reading'!$P$2:$AK$400,22,FALSE)="","",VLOOKUP(A164,'BOY to MOY-Reading'!$P$2:$AK$400,22,FALSE)),"")</f>
        <v/>
      </c>
      <c r="AC164" s="161" t="str">
        <f>IFERROR(IF(VLOOKUP(A164, 'MOY to EOY-Reading'!$P$2:$AK$400,22,FALSE)="","",VLOOKUP(A164,'MOY to EOY-Reading'!$P$2:$AK$400,22,FALSE)),"")</f>
        <v/>
      </c>
      <c r="AD164" s="161" t="str">
        <f>IFERROR(IF(VLOOKUP(A164,'BOY to EOY-Reading'!$P$2:$AK$400,22,FALSE)="","",VLOOKUP(A164,'BOY to EOY-Reading'!$P$2:$AK$400,22,FALSE)),"")</f>
        <v/>
      </c>
      <c r="AE164" s="161" t="str" cm="1">
        <f t="array" ref="AE164">_xlfn.IFS(AND(NOT(ISNUMBER(V164)),NOT(ISNUMBER(W164)),NOT(ISNUMBER(X164))),"",OR(AND(V164&lt;&gt;"",V164&gt;=40),AND(W164&lt;&gt;"",W164&gt;=40),AND(X164&lt;&gt;"",X164&gt;=40)),"Y",OR(V164&lt;40,W164&lt;40,X164&lt;40),"N")</f>
        <v/>
      </c>
      <c r="AF164" s="161" t="str" cm="1">
        <f t="array" ref="AF164">_xlfn.IFS(OR(Y164="Yes",Z164="Yes",AA164="Yes"),"Y",OR(Y164="No",Z164="No",AA164="No"),"N",AND(Y164="",Z164="",AA164=""),"")</f>
        <v/>
      </c>
      <c r="AG164" s="161" t="str" cm="1">
        <f t="array" ref="AG164">_xlfn.IFS(AND(NOT(ISNUMBER(AB164)),NOT(ISNUMBER(AC164)),NOT(ISNUMBER(AD164))),"",OR(AND(AB164&lt;&gt;"",AB164&gt;=40),AND(AC164&lt;&gt;"",AC164&gt;=40),AND(AD164&lt;&gt;"",AD164&gt;=40)),"Y",OR(AB164&lt;40,AC164&lt;40,AD164&lt;40),"N")</f>
        <v/>
      </c>
      <c r="AH164" s="162" t="str" cm="1">
        <f t="array" ref="AH164">_xlfn.IFS(OR(AE164="Y",AF164="Y",AG164="Y"),"Y",OR(AE164="N",AF164="N",AG164="N"),"N",OR(AE164="",AF164="",AG164=""),"")</f>
        <v/>
      </c>
    </row>
    <row r="165" spans="9:34" x14ac:dyDescent="0.25">
      <c r="I165" s="161" t="str">
        <f>IFERROR(IF(VLOOKUP(A165,'BOY to MOY-Math'!$P$2:$U$400,6,FALSE)="","",VLOOKUP(A165,'BOY to MOY-Math'!$P$2:$U$400,6,FALSE)),"")</f>
        <v/>
      </c>
      <c r="J165" s="162" t="str">
        <f>IFERROR(IF(VLOOKUP(A165,'BOY to MOY-Math'!$P$2:$AA$400,12,FALSE)="","",VLOOKUP(A165,'BOY to MOY-Math'!$P$2:$AA$400,12,FALSE)),"")</f>
        <v/>
      </c>
      <c r="K165" s="161" t="str">
        <f>IFERROR(IF(VLOOKUP(A165,'BOY to EOY-Math'!$P$2:$AA$400,12,FALSE)="","",VLOOKUP(A165,'BOY to EOY-Math'!$P$2:$AA$400,12,FALSE)),"")</f>
        <v/>
      </c>
      <c r="L165" s="163" t="str">
        <f>IFERROR(IF(VLOOKUP(A165,'BOY to MOY-Math'!$P$2:$AI$400,20,FALSE)="","",VLOOKUP(A165,'BOY to MOY-Math'!$P$2:$AI$400,20,FALSE)),"")</f>
        <v/>
      </c>
      <c r="M165" s="161" t="str">
        <f>IFERROR(IF(VLOOKUP(A165, 'MOY to EOY-Math'!$P$2:$AI$400,20,FALSE)="","",VLOOKUP(A165,'MOY to EOY-Math'!$P$2:$AI$400,20,FALSE)),"")</f>
        <v/>
      </c>
      <c r="N165" s="161" t="str">
        <f>IFERROR(IF(VLOOKUP(A165,'BOY to EOY-Math'!$P$2:$AI$400,20,FALSE)="","",VLOOKUP(A165,'BOY to EOY-Math'!$P$2:$AI$400,20,FALSE)),"")</f>
        <v/>
      </c>
      <c r="O165" s="161" t="str">
        <f>IFERROR(IF(VLOOKUP(A165,'BOY to MOY-Math'!$P$2:$AK$400,22,FALSE)="","",VLOOKUP(A165,'BOY to MOY-Math'!$P$2:$AK$400,22,FALSE)),"")</f>
        <v/>
      </c>
      <c r="P165" s="161" t="str">
        <f>IFERROR(IF(VLOOKUP(A165, 'MOY to EOY-Math'!$P$2:$AK$400,22,FALSE)="","",VLOOKUP(A165,'MOY to EOY-Math'!$P$2:$AK$400,22,FALSE)),"")</f>
        <v/>
      </c>
      <c r="Q165" s="161" t="str">
        <f>IFERROR(IF(VLOOKUP(A165,'BOY to EOY-Math'!$P$2:$AK$400,22,FALSE)="","",VLOOKUP(A165,'BOY to EOY-Math'!$P$2:$AK$400,22,FALSE)),"")</f>
        <v/>
      </c>
      <c r="R165" s="161" t="str" cm="1">
        <f t="array" ref="R165">_xlfn.IFS(AND(NOT(ISNUMBER(I165)),NOT(ISNUMBER(J165)),NOT(ISNUMBER(K165))),"",OR(AND(I165&lt;&gt;"",I165&gt;=40),AND(J165&lt;&gt;"",J165&gt;=40),AND(K165&lt;&gt;"",K165&gt;=40)),"Y",OR(I165&lt;40,J165&lt;40,K165&lt;40),"N")</f>
        <v/>
      </c>
      <c r="S165" s="161" t="str" cm="1">
        <f t="array" ref="S165">_xlfn.IFS(OR(L165="Yes",M165="Yes",N165="Yes"),"Y",OR(L165="No",M165="No",N165="No"),"N",AND(L165="",M165="",N165=""),"")</f>
        <v/>
      </c>
      <c r="T165" s="161" t="str" cm="1">
        <f t="array" ref="T165">_xlfn.IFS(AND(NOT(ISNUMBER(O165)),NOT(ISNUMBER(P165)),NOT(ISNUMBER(Q165))),"",OR(AND(O165&lt;&gt;"",O165&gt;=40),AND(P165&lt;&gt;"",P165&gt;=40),AND(Q165&lt;&gt;"",Q165&gt;=40)),"Y",OR(O165&lt;40,P165&lt;40,Q165&lt;40),"N")</f>
        <v/>
      </c>
      <c r="U165" s="162" t="str" cm="1">
        <f t="array" ref="U165">_xlfn.IFS(OR(R165="Y",S165="Y",T165="Y"),"Y",OR(R165="N",S165="N",T165="N"),"N",OR(R165="",S165="",T165=""),"")</f>
        <v/>
      </c>
      <c r="V165" s="161" t="str">
        <f>IFERROR(IF(VLOOKUP(A165,'BOY to MOY-Reading'!$P$2:$U$400,6,FALSE)="","",VLOOKUP(A165,'BOY to MOY-Reading'!$P$2:$U$400,6,FALSE)),"")</f>
        <v/>
      </c>
      <c r="W165" s="162" t="str">
        <f>IFERROR(IF(VLOOKUP(A165,'BOY to MOY-Reading'!$P$2:$AA$400,12,FALSE)="","",VLOOKUP(A165,'BOY to MOY-Reading'!$P$2:$AA$400,12,FALSE)),"")</f>
        <v/>
      </c>
      <c r="X165" s="161" t="str">
        <f>IFERROR(IF(VLOOKUP(A165,'BOY to EOY-Reading'!$P$2:$AA$400,12,FALSE)="","",VLOOKUP(A165,'BOY to EOY-Reading'!$P$2:$AA$400,12,FALSE)),"")</f>
        <v/>
      </c>
      <c r="Y165" s="163" t="str">
        <f>IFERROR(IF(VLOOKUP(A165,'BOY to MOY-Reading'!$P$2:$AI$400,20,FALSE)="","",VLOOKUP(A165,'BOY to MOY-Reading'!$P$2:$AI$400,20,FALSE)),"")</f>
        <v/>
      </c>
      <c r="Z165" s="161" t="str">
        <f>IFERROR(IF(VLOOKUP(A165, 'MOY to EOY-Reading'!$P$2:$AI$400,20,FALSE)="","",VLOOKUP(A165,'MOY to EOY-Reading'!$P$2:$AI$400,20,FALSE)),"")</f>
        <v/>
      </c>
      <c r="AA165" s="161" t="str">
        <f>IFERROR(IF(VLOOKUP(A165,'BOY to EOY-Reading'!$P$2:$AI$400,20,FALSE)="","",VLOOKUP(A165,'BOY to EOY-Reading'!$P$2:$AI$400,20,FALSE)),"")</f>
        <v/>
      </c>
      <c r="AB165" s="161" t="str">
        <f>IFERROR(IF(VLOOKUP(A165,'BOY to MOY-Reading'!$P$2:$AK$400,22,FALSE)="","",VLOOKUP(A165,'BOY to MOY-Reading'!$P$2:$AK$400,22,FALSE)),"")</f>
        <v/>
      </c>
      <c r="AC165" s="161" t="str">
        <f>IFERROR(IF(VLOOKUP(A165, 'MOY to EOY-Reading'!$P$2:$AK$400,22,FALSE)="","",VLOOKUP(A165,'MOY to EOY-Reading'!$P$2:$AK$400,22,FALSE)),"")</f>
        <v/>
      </c>
      <c r="AD165" s="161" t="str">
        <f>IFERROR(IF(VLOOKUP(A165,'BOY to EOY-Reading'!$P$2:$AK$400,22,FALSE)="","",VLOOKUP(A165,'BOY to EOY-Reading'!$P$2:$AK$400,22,FALSE)),"")</f>
        <v/>
      </c>
      <c r="AE165" s="161" t="str" cm="1">
        <f t="array" ref="AE165">_xlfn.IFS(AND(NOT(ISNUMBER(V165)),NOT(ISNUMBER(W165)),NOT(ISNUMBER(X165))),"",OR(AND(V165&lt;&gt;"",V165&gt;=40),AND(W165&lt;&gt;"",W165&gt;=40),AND(X165&lt;&gt;"",X165&gt;=40)),"Y",OR(V165&lt;40,W165&lt;40,X165&lt;40),"N")</f>
        <v/>
      </c>
      <c r="AF165" s="161" t="str" cm="1">
        <f t="array" ref="AF165">_xlfn.IFS(OR(Y165="Yes",Z165="Yes",AA165="Yes"),"Y",OR(Y165="No",Z165="No",AA165="No"),"N",AND(Y165="",Z165="",AA165=""),"")</f>
        <v/>
      </c>
      <c r="AG165" s="161" t="str" cm="1">
        <f t="array" ref="AG165">_xlfn.IFS(AND(NOT(ISNUMBER(AB165)),NOT(ISNUMBER(AC165)),NOT(ISNUMBER(AD165))),"",OR(AND(AB165&lt;&gt;"",AB165&gt;=40),AND(AC165&lt;&gt;"",AC165&gt;=40),AND(AD165&lt;&gt;"",AD165&gt;=40)),"Y",OR(AB165&lt;40,AC165&lt;40,AD165&lt;40),"N")</f>
        <v/>
      </c>
      <c r="AH165" s="162" t="str" cm="1">
        <f t="array" ref="AH165">_xlfn.IFS(OR(AE165="Y",AF165="Y",AG165="Y"),"Y",OR(AE165="N",AF165="N",AG165="N"),"N",OR(AE165="",AF165="",AG165=""),"")</f>
        <v/>
      </c>
    </row>
    <row r="166" spans="9:34" x14ac:dyDescent="0.25">
      <c r="I166" s="161" t="str">
        <f>IFERROR(IF(VLOOKUP(A166,'BOY to MOY-Math'!$P$2:$U$400,6,FALSE)="","",VLOOKUP(A166,'BOY to MOY-Math'!$P$2:$U$400,6,FALSE)),"")</f>
        <v/>
      </c>
      <c r="J166" s="162" t="str">
        <f>IFERROR(IF(VLOOKUP(A166,'BOY to MOY-Math'!$P$2:$AA$400,12,FALSE)="","",VLOOKUP(A166,'BOY to MOY-Math'!$P$2:$AA$400,12,FALSE)),"")</f>
        <v/>
      </c>
      <c r="K166" s="161" t="str">
        <f>IFERROR(IF(VLOOKUP(A166,'BOY to EOY-Math'!$P$2:$AA$400,12,FALSE)="","",VLOOKUP(A166,'BOY to EOY-Math'!$P$2:$AA$400,12,FALSE)),"")</f>
        <v/>
      </c>
      <c r="L166" s="163" t="str">
        <f>IFERROR(IF(VLOOKUP(A166,'BOY to MOY-Math'!$P$2:$AI$400,20,FALSE)="","",VLOOKUP(A166,'BOY to MOY-Math'!$P$2:$AI$400,20,FALSE)),"")</f>
        <v/>
      </c>
      <c r="M166" s="161" t="str">
        <f>IFERROR(IF(VLOOKUP(A166, 'MOY to EOY-Math'!$P$2:$AI$400,20,FALSE)="","",VLOOKUP(A166,'MOY to EOY-Math'!$P$2:$AI$400,20,FALSE)),"")</f>
        <v/>
      </c>
      <c r="N166" s="161" t="str">
        <f>IFERROR(IF(VLOOKUP(A166,'BOY to EOY-Math'!$P$2:$AI$400,20,FALSE)="","",VLOOKUP(A166,'BOY to EOY-Math'!$P$2:$AI$400,20,FALSE)),"")</f>
        <v/>
      </c>
      <c r="O166" s="161" t="str">
        <f>IFERROR(IF(VLOOKUP(A166,'BOY to MOY-Math'!$P$2:$AK$400,22,FALSE)="","",VLOOKUP(A166,'BOY to MOY-Math'!$P$2:$AK$400,22,FALSE)),"")</f>
        <v/>
      </c>
      <c r="P166" s="161" t="str">
        <f>IFERROR(IF(VLOOKUP(A166, 'MOY to EOY-Math'!$P$2:$AK$400,22,FALSE)="","",VLOOKUP(A166,'MOY to EOY-Math'!$P$2:$AK$400,22,FALSE)),"")</f>
        <v/>
      </c>
      <c r="Q166" s="161" t="str">
        <f>IFERROR(IF(VLOOKUP(A166,'BOY to EOY-Math'!$P$2:$AK$400,22,FALSE)="","",VLOOKUP(A166,'BOY to EOY-Math'!$P$2:$AK$400,22,FALSE)),"")</f>
        <v/>
      </c>
      <c r="R166" s="161" t="str" cm="1">
        <f t="array" ref="R166">_xlfn.IFS(AND(NOT(ISNUMBER(I166)),NOT(ISNUMBER(J166)),NOT(ISNUMBER(K166))),"",OR(AND(I166&lt;&gt;"",I166&gt;=40),AND(J166&lt;&gt;"",J166&gt;=40),AND(K166&lt;&gt;"",K166&gt;=40)),"Y",OR(I166&lt;40,J166&lt;40,K166&lt;40),"N")</f>
        <v/>
      </c>
      <c r="S166" s="161" t="str" cm="1">
        <f t="array" ref="S166">_xlfn.IFS(OR(L166="Yes",M166="Yes",N166="Yes"),"Y",OR(L166="No",M166="No",N166="No"),"N",AND(L166="",M166="",N166=""),"")</f>
        <v/>
      </c>
      <c r="T166" s="161" t="str" cm="1">
        <f t="array" ref="T166">_xlfn.IFS(AND(NOT(ISNUMBER(O166)),NOT(ISNUMBER(P166)),NOT(ISNUMBER(Q166))),"",OR(AND(O166&lt;&gt;"",O166&gt;=40),AND(P166&lt;&gt;"",P166&gt;=40),AND(Q166&lt;&gt;"",Q166&gt;=40)),"Y",OR(O166&lt;40,P166&lt;40,Q166&lt;40),"N")</f>
        <v/>
      </c>
      <c r="U166" s="162" t="str" cm="1">
        <f t="array" ref="U166">_xlfn.IFS(OR(R166="Y",S166="Y",T166="Y"),"Y",OR(R166="N",S166="N",T166="N"),"N",OR(R166="",S166="",T166=""),"")</f>
        <v/>
      </c>
      <c r="V166" s="161" t="str">
        <f>IFERROR(IF(VLOOKUP(A166,'BOY to MOY-Reading'!$P$2:$U$400,6,FALSE)="","",VLOOKUP(A166,'BOY to MOY-Reading'!$P$2:$U$400,6,FALSE)),"")</f>
        <v/>
      </c>
      <c r="W166" s="162" t="str">
        <f>IFERROR(IF(VLOOKUP(A166,'BOY to MOY-Reading'!$P$2:$AA$400,12,FALSE)="","",VLOOKUP(A166,'BOY to MOY-Reading'!$P$2:$AA$400,12,FALSE)),"")</f>
        <v/>
      </c>
      <c r="X166" s="161" t="str">
        <f>IFERROR(IF(VLOOKUP(A166,'BOY to EOY-Reading'!$P$2:$AA$400,12,FALSE)="","",VLOOKUP(A166,'BOY to EOY-Reading'!$P$2:$AA$400,12,FALSE)),"")</f>
        <v/>
      </c>
      <c r="Y166" s="163" t="str">
        <f>IFERROR(IF(VLOOKUP(A166,'BOY to MOY-Reading'!$P$2:$AI$400,20,FALSE)="","",VLOOKUP(A166,'BOY to MOY-Reading'!$P$2:$AI$400,20,FALSE)),"")</f>
        <v/>
      </c>
      <c r="Z166" s="161" t="str">
        <f>IFERROR(IF(VLOOKUP(A166, 'MOY to EOY-Reading'!$P$2:$AI$400,20,FALSE)="","",VLOOKUP(A166,'MOY to EOY-Reading'!$P$2:$AI$400,20,FALSE)),"")</f>
        <v/>
      </c>
      <c r="AA166" s="161" t="str">
        <f>IFERROR(IF(VLOOKUP(A166,'BOY to EOY-Reading'!$P$2:$AI$400,20,FALSE)="","",VLOOKUP(A166,'BOY to EOY-Reading'!$P$2:$AI$400,20,FALSE)),"")</f>
        <v/>
      </c>
      <c r="AB166" s="161" t="str">
        <f>IFERROR(IF(VLOOKUP(A166,'BOY to MOY-Reading'!$P$2:$AK$400,22,FALSE)="","",VLOOKUP(A166,'BOY to MOY-Reading'!$P$2:$AK$400,22,FALSE)),"")</f>
        <v/>
      </c>
      <c r="AC166" s="161" t="str">
        <f>IFERROR(IF(VLOOKUP(A166, 'MOY to EOY-Reading'!$P$2:$AK$400,22,FALSE)="","",VLOOKUP(A166,'MOY to EOY-Reading'!$P$2:$AK$400,22,FALSE)),"")</f>
        <v/>
      </c>
      <c r="AD166" s="161" t="str">
        <f>IFERROR(IF(VLOOKUP(A166,'BOY to EOY-Reading'!$P$2:$AK$400,22,FALSE)="","",VLOOKUP(A166,'BOY to EOY-Reading'!$P$2:$AK$400,22,FALSE)),"")</f>
        <v/>
      </c>
      <c r="AE166" s="161" t="str" cm="1">
        <f t="array" ref="AE166">_xlfn.IFS(AND(NOT(ISNUMBER(V166)),NOT(ISNUMBER(W166)),NOT(ISNUMBER(X166))),"",OR(AND(V166&lt;&gt;"",V166&gt;=40),AND(W166&lt;&gt;"",W166&gt;=40),AND(X166&lt;&gt;"",X166&gt;=40)),"Y",OR(V166&lt;40,W166&lt;40,X166&lt;40),"N")</f>
        <v/>
      </c>
      <c r="AF166" s="161" t="str" cm="1">
        <f t="array" ref="AF166">_xlfn.IFS(OR(Y166="Yes",Z166="Yes",AA166="Yes"),"Y",OR(Y166="No",Z166="No",AA166="No"),"N",AND(Y166="",Z166="",AA166=""),"")</f>
        <v/>
      </c>
      <c r="AG166" s="161" t="str" cm="1">
        <f t="array" ref="AG166">_xlfn.IFS(AND(NOT(ISNUMBER(AB166)),NOT(ISNUMBER(AC166)),NOT(ISNUMBER(AD166))),"",OR(AND(AB166&lt;&gt;"",AB166&gt;=40),AND(AC166&lt;&gt;"",AC166&gt;=40),AND(AD166&lt;&gt;"",AD166&gt;=40)),"Y",OR(AB166&lt;40,AC166&lt;40,AD166&lt;40),"N")</f>
        <v/>
      </c>
      <c r="AH166" s="162" t="str" cm="1">
        <f t="array" ref="AH166">_xlfn.IFS(OR(AE166="Y",AF166="Y",AG166="Y"),"Y",OR(AE166="N",AF166="N",AG166="N"),"N",OR(AE166="",AF166="",AG166=""),"")</f>
        <v/>
      </c>
    </row>
    <row r="167" spans="9:34" x14ac:dyDescent="0.25">
      <c r="I167" s="161" t="str">
        <f>IFERROR(IF(VLOOKUP(A167,'BOY to MOY-Math'!$P$2:$U$400,6,FALSE)="","",VLOOKUP(A167,'BOY to MOY-Math'!$P$2:$U$400,6,FALSE)),"")</f>
        <v/>
      </c>
      <c r="J167" s="162" t="str">
        <f>IFERROR(IF(VLOOKUP(A167,'BOY to MOY-Math'!$P$2:$AA$400,12,FALSE)="","",VLOOKUP(A167,'BOY to MOY-Math'!$P$2:$AA$400,12,FALSE)),"")</f>
        <v/>
      </c>
      <c r="K167" s="161" t="str">
        <f>IFERROR(IF(VLOOKUP(A167,'BOY to EOY-Math'!$P$2:$AA$400,12,FALSE)="","",VLOOKUP(A167,'BOY to EOY-Math'!$P$2:$AA$400,12,FALSE)),"")</f>
        <v/>
      </c>
      <c r="L167" s="163" t="str">
        <f>IFERROR(IF(VLOOKUP(A167,'BOY to MOY-Math'!$P$2:$AI$400,20,FALSE)="","",VLOOKUP(A167,'BOY to MOY-Math'!$P$2:$AI$400,20,FALSE)),"")</f>
        <v/>
      </c>
      <c r="M167" s="161" t="str">
        <f>IFERROR(IF(VLOOKUP(A167, 'MOY to EOY-Math'!$P$2:$AI$400,20,FALSE)="","",VLOOKUP(A167,'MOY to EOY-Math'!$P$2:$AI$400,20,FALSE)),"")</f>
        <v/>
      </c>
      <c r="N167" s="161" t="str">
        <f>IFERROR(IF(VLOOKUP(A167,'BOY to EOY-Math'!$P$2:$AI$400,20,FALSE)="","",VLOOKUP(A167,'BOY to EOY-Math'!$P$2:$AI$400,20,FALSE)),"")</f>
        <v/>
      </c>
      <c r="O167" s="161" t="str">
        <f>IFERROR(IF(VLOOKUP(A167,'BOY to MOY-Math'!$P$2:$AK$400,22,FALSE)="","",VLOOKUP(A167,'BOY to MOY-Math'!$P$2:$AK$400,22,FALSE)),"")</f>
        <v/>
      </c>
      <c r="P167" s="161" t="str">
        <f>IFERROR(IF(VLOOKUP(A167, 'MOY to EOY-Math'!$P$2:$AK$400,22,FALSE)="","",VLOOKUP(A167,'MOY to EOY-Math'!$P$2:$AK$400,22,FALSE)),"")</f>
        <v/>
      </c>
      <c r="Q167" s="161" t="str">
        <f>IFERROR(IF(VLOOKUP(A167,'BOY to EOY-Math'!$P$2:$AK$400,22,FALSE)="","",VLOOKUP(A167,'BOY to EOY-Math'!$P$2:$AK$400,22,FALSE)),"")</f>
        <v/>
      </c>
      <c r="R167" s="161" t="str" cm="1">
        <f t="array" ref="R167">_xlfn.IFS(AND(NOT(ISNUMBER(I167)),NOT(ISNUMBER(J167)),NOT(ISNUMBER(K167))),"",OR(AND(I167&lt;&gt;"",I167&gt;=40),AND(J167&lt;&gt;"",J167&gt;=40),AND(K167&lt;&gt;"",K167&gt;=40)),"Y",OR(I167&lt;40,J167&lt;40,K167&lt;40),"N")</f>
        <v/>
      </c>
      <c r="S167" s="161" t="str" cm="1">
        <f t="array" ref="S167">_xlfn.IFS(OR(L167="Yes",M167="Yes",N167="Yes"),"Y",OR(L167="No",M167="No",N167="No"),"N",AND(L167="",M167="",N167=""),"")</f>
        <v/>
      </c>
      <c r="T167" s="161" t="str" cm="1">
        <f t="array" ref="T167">_xlfn.IFS(AND(NOT(ISNUMBER(O167)),NOT(ISNUMBER(P167)),NOT(ISNUMBER(Q167))),"",OR(AND(O167&lt;&gt;"",O167&gt;=40),AND(P167&lt;&gt;"",P167&gt;=40),AND(Q167&lt;&gt;"",Q167&gt;=40)),"Y",OR(O167&lt;40,P167&lt;40,Q167&lt;40),"N")</f>
        <v/>
      </c>
      <c r="U167" s="162" t="str" cm="1">
        <f t="array" ref="U167">_xlfn.IFS(OR(R167="Y",S167="Y",T167="Y"),"Y",OR(R167="N",S167="N",T167="N"),"N",OR(R167="",S167="",T167=""),"")</f>
        <v/>
      </c>
      <c r="V167" s="161" t="str">
        <f>IFERROR(IF(VLOOKUP(A167,'BOY to MOY-Reading'!$P$2:$U$400,6,FALSE)="","",VLOOKUP(A167,'BOY to MOY-Reading'!$P$2:$U$400,6,FALSE)),"")</f>
        <v/>
      </c>
      <c r="W167" s="162" t="str">
        <f>IFERROR(IF(VLOOKUP(A167,'BOY to MOY-Reading'!$P$2:$AA$400,12,FALSE)="","",VLOOKUP(A167,'BOY to MOY-Reading'!$P$2:$AA$400,12,FALSE)),"")</f>
        <v/>
      </c>
      <c r="X167" s="161" t="str">
        <f>IFERROR(IF(VLOOKUP(A167,'BOY to EOY-Reading'!$P$2:$AA$400,12,FALSE)="","",VLOOKUP(A167,'BOY to EOY-Reading'!$P$2:$AA$400,12,FALSE)),"")</f>
        <v/>
      </c>
      <c r="Y167" s="163" t="str">
        <f>IFERROR(IF(VLOOKUP(A167,'BOY to MOY-Reading'!$P$2:$AI$400,20,FALSE)="","",VLOOKUP(A167,'BOY to MOY-Reading'!$P$2:$AI$400,20,FALSE)),"")</f>
        <v/>
      </c>
      <c r="Z167" s="161" t="str">
        <f>IFERROR(IF(VLOOKUP(A167, 'MOY to EOY-Reading'!$P$2:$AI$400,20,FALSE)="","",VLOOKUP(A167,'MOY to EOY-Reading'!$P$2:$AI$400,20,FALSE)),"")</f>
        <v/>
      </c>
      <c r="AA167" s="161" t="str">
        <f>IFERROR(IF(VLOOKUP(A167,'BOY to EOY-Reading'!$P$2:$AI$400,20,FALSE)="","",VLOOKUP(A167,'BOY to EOY-Reading'!$P$2:$AI$400,20,FALSE)),"")</f>
        <v/>
      </c>
      <c r="AB167" s="161" t="str">
        <f>IFERROR(IF(VLOOKUP(A167,'BOY to MOY-Reading'!$P$2:$AK$400,22,FALSE)="","",VLOOKUP(A167,'BOY to MOY-Reading'!$P$2:$AK$400,22,FALSE)),"")</f>
        <v/>
      </c>
      <c r="AC167" s="161" t="str">
        <f>IFERROR(IF(VLOOKUP(A167, 'MOY to EOY-Reading'!$P$2:$AK$400,22,FALSE)="","",VLOOKUP(A167,'MOY to EOY-Reading'!$P$2:$AK$400,22,FALSE)),"")</f>
        <v/>
      </c>
      <c r="AD167" s="161" t="str">
        <f>IFERROR(IF(VLOOKUP(A167,'BOY to EOY-Reading'!$P$2:$AK$400,22,FALSE)="","",VLOOKUP(A167,'BOY to EOY-Reading'!$P$2:$AK$400,22,FALSE)),"")</f>
        <v/>
      </c>
      <c r="AE167" s="161" t="str" cm="1">
        <f t="array" ref="AE167">_xlfn.IFS(AND(NOT(ISNUMBER(V167)),NOT(ISNUMBER(W167)),NOT(ISNUMBER(X167))),"",OR(AND(V167&lt;&gt;"",V167&gt;=40),AND(W167&lt;&gt;"",W167&gt;=40),AND(X167&lt;&gt;"",X167&gt;=40)),"Y",OR(V167&lt;40,W167&lt;40,X167&lt;40),"N")</f>
        <v/>
      </c>
      <c r="AF167" s="161" t="str" cm="1">
        <f t="array" ref="AF167">_xlfn.IFS(OR(Y167="Yes",Z167="Yes",AA167="Yes"),"Y",OR(Y167="No",Z167="No",AA167="No"),"N",AND(Y167="",Z167="",AA167=""),"")</f>
        <v/>
      </c>
      <c r="AG167" s="161" t="str" cm="1">
        <f t="array" ref="AG167">_xlfn.IFS(AND(NOT(ISNUMBER(AB167)),NOT(ISNUMBER(AC167)),NOT(ISNUMBER(AD167))),"",OR(AND(AB167&lt;&gt;"",AB167&gt;=40),AND(AC167&lt;&gt;"",AC167&gt;=40),AND(AD167&lt;&gt;"",AD167&gt;=40)),"Y",OR(AB167&lt;40,AC167&lt;40,AD167&lt;40),"N")</f>
        <v/>
      </c>
      <c r="AH167" s="162" t="str" cm="1">
        <f t="array" ref="AH167">_xlfn.IFS(OR(AE167="Y",AF167="Y",AG167="Y"),"Y",OR(AE167="N",AF167="N",AG167="N"),"N",OR(AE167="",AF167="",AG167=""),"")</f>
        <v/>
      </c>
    </row>
    <row r="168" spans="9:34" x14ac:dyDescent="0.25">
      <c r="I168" s="161" t="str">
        <f>IFERROR(IF(VLOOKUP(A168,'BOY to MOY-Math'!$P$2:$U$400,6,FALSE)="","",VLOOKUP(A168,'BOY to MOY-Math'!$P$2:$U$400,6,FALSE)),"")</f>
        <v/>
      </c>
      <c r="J168" s="162" t="str">
        <f>IFERROR(IF(VLOOKUP(A168,'BOY to MOY-Math'!$P$2:$AA$400,12,FALSE)="","",VLOOKUP(A168,'BOY to MOY-Math'!$P$2:$AA$400,12,FALSE)),"")</f>
        <v/>
      </c>
      <c r="K168" s="161" t="str">
        <f>IFERROR(IF(VLOOKUP(A168,'BOY to EOY-Math'!$P$2:$AA$400,12,FALSE)="","",VLOOKUP(A168,'BOY to EOY-Math'!$P$2:$AA$400,12,FALSE)),"")</f>
        <v/>
      </c>
      <c r="L168" s="163" t="str">
        <f>IFERROR(IF(VLOOKUP(A168,'BOY to MOY-Math'!$P$2:$AI$400,20,FALSE)="","",VLOOKUP(A168,'BOY to MOY-Math'!$P$2:$AI$400,20,FALSE)),"")</f>
        <v/>
      </c>
      <c r="M168" s="161" t="str">
        <f>IFERROR(IF(VLOOKUP(A168, 'MOY to EOY-Math'!$P$2:$AI$400,20,FALSE)="","",VLOOKUP(A168,'MOY to EOY-Math'!$P$2:$AI$400,20,FALSE)),"")</f>
        <v/>
      </c>
      <c r="N168" s="161" t="str">
        <f>IFERROR(IF(VLOOKUP(A168,'BOY to EOY-Math'!$P$2:$AI$400,20,FALSE)="","",VLOOKUP(A168,'BOY to EOY-Math'!$P$2:$AI$400,20,FALSE)),"")</f>
        <v/>
      </c>
      <c r="O168" s="161" t="str">
        <f>IFERROR(IF(VLOOKUP(A168,'BOY to MOY-Math'!$P$2:$AK$400,22,FALSE)="","",VLOOKUP(A168,'BOY to MOY-Math'!$P$2:$AK$400,22,FALSE)),"")</f>
        <v/>
      </c>
      <c r="P168" s="161" t="str">
        <f>IFERROR(IF(VLOOKUP(A168, 'MOY to EOY-Math'!$P$2:$AK$400,22,FALSE)="","",VLOOKUP(A168,'MOY to EOY-Math'!$P$2:$AK$400,22,FALSE)),"")</f>
        <v/>
      </c>
      <c r="Q168" s="161" t="str">
        <f>IFERROR(IF(VLOOKUP(A168,'BOY to EOY-Math'!$P$2:$AK$400,22,FALSE)="","",VLOOKUP(A168,'BOY to EOY-Math'!$P$2:$AK$400,22,FALSE)),"")</f>
        <v/>
      </c>
      <c r="R168" s="161" t="str" cm="1">
        <f t="array" ref="R168">_xlfn.IFS(AND(NOT(ISNUMBER(I168)),NOT(ISNUMBER(J168)),NOT(ISNUMBER(K168))),"",OR(AND(I168&lt;&gt;"",I168&gt;=40),AND(J168&lt;&gt;"",J168&gt;=40),AND(K168&lt;&gt;"",K168&gt;=40)),"Y",OR(I168&lt;40,J168&lt;40,K168&lt;40),"N")</f>
        <v/>
      </c>
      <c r="S168" s="161" t="str" cm="1">
        <f t="array" ref="S168">_xlfn.IFS(OR(L168="Yes",M168="Yes",N168="Yes"),"Y",OR(L168="No",M168="No",N168="No"),"N",AND(L168="",M168="",N168=""),"")</f>
        <v/>
      </c>
      <c r="T168" s="161" t="str" cm="1">
        <f t="array" ref="T168">_xlfn.IFS(AND(NOT(ISNUMBER(O168)),NOT(ISNUMBER(P168)),NOT(ISNUMBER(Q168))),"",OR(AND(O168&lt;&gt;"",O168&gt;=40),AND(P168&lt;&gt;"",P168&gt;=40),AND(Q168&lt;&gt;"",Q168&gt;=40)),"Y",OR(O168&lt;40,P168&lt;40,Q168&lt;40),"N")</f>
        <v/>
      </c>
      <c r="U168" s="162" t="str" cm="1">
        <f t="array" ref="U168">_xlfn.IFS(OR(R168="Y",S168="Y",T168="Y"),"Y",OR(R168="N",S168="N",T168="N"),"N",OR(R168="",S168="",T168=""),"")</f>
        <v/>
      </c>
      <c r="V168" s="161" t="str">
        <f>IFERROR(IF(VLOOKUP(A168,'BOY to MOY-Reading'!$P$2:$U$400,6,FALSE)="","",VLOOKUP(A168,'BOY to MOY-Reading'!$P$2:$U$400,6,FALSE)),"")</f>
        <v/>
      </c>
      <c r="W168" s="162" t="str">
        <f>IFERROR(IF(VLOOKUP(A168,'BOY to MOY-Reading'!$P$2:$AA$400,12,FALSE)="","",VLOOKUP(A168,'BOY to MOY-Reading'!$P$2:$AA$400,12,FALSE)),"")</f>
        <v/>
      </c>
      <c r="X168" s="161" t="str">
        <f>IFERROR(IF(VLOOKUP(A168,'BOY to EOY-Reading'!$P$2:$AA$400,12,FALSE)="","",VLOOKUP(A168,'BOY to EOY-Reading'!$P$2:$AA$400,12,FALSE)),"")</f>
        <v/>
      </c>
      <c r="Y168" s="163" t="str">
        <f>IFERROR(IF(VLOOKUP(A168,'BOY to MOY-Reading'!$P$2:$AI$400,20,FALSE)="","",VLOOKUP(A168,'BOY to MOY-Reading'!$P$2:$AI$400,20,FALSE)),"")</f>
        <v/>
      </c>
      <c r="Z168" s="161" t="str">
        <f>IFERROR(IF(VLOOKUP(A168, 'MOY to EOY-Reading'!$P$2:$AI$400,20,FALSE)="","",VLOOKUP(A168,'MOY to EOY-Reading'!$P$2:$AI$400,20,FALSE)),"")</f>
        <v/>
      </c>
      <c r="AA168" s="161" t="str">
        <f>IFERROR(IF(VLOOKUP(A168,'BOY to EOY-Reading'!$P$2:$AI$400,20,FALSE)="","",VLOOKUP(A168,'BOY to EOY-Reading'!$P$2:$AI$400,20,FALSE)),"")</f>
        <v/>
      </c>
      <c r="AB168" s="161" t="str">
        <f>IFERROR(IF(VLOOKUP(A168,'BOY to MOY-Reading'!$P$2:$AK$400,22,FALSE)="","",VLOOKUP(A168,'BOY to MOY-Reading'!$P$2:$AK$400,22,FALSE)),"")</f>
        <v/>
      </c>
      <c r="AC168" s="161" t="str">
        <f>IFERROR(IF(VLOOKUP(A168, 'MOY to EOY-Reading'!$P$2:$AK$400,22,FALSE)="","",VLOOKUP(A168,'MOY to EOY-Reading'!$P$2:$AK$400,22,FALSE)),"")</f>
        <v/>
      </c>
      <c r="AD168" s="161" t="str">
        <f>IFERROR(IF(VLOOKUP(A168,'BOY to EOY-Reading'!$P$2:$AK$400,22,FALSE)="","",VLOOKUP(A168,'BOY to EOY-Reading'!$P$2:$AK$400,22,FALSE)),"")</f>
        <v/>
      </c>
      <c r="AE168" s="161" t="str" cm="1">
        <f t="array" ref="AE168">_xlfn.IFS(AND(NOT(ISNUMBER(V168)),NOT(ISNUMBER(W168)),NOT(ISNUMBER(X168))),"",OR(AND(V168&lt;&gt;"",V168&gt;=40),AND(W168&lt;&gt;"",W168&gt;=40),AND(X168&lt;&gt;"",X168&gt;=40)),"Y",OR(V168&lt;40,W168&lt;40,X168&lt;40),"N")</f>
        <v/>
      </c>
      <c r="AF168" s="161" t="str" cm="1">
        <f t="array" ref="AF168">_xlfn.IFS(OR(Y168="Yes",Z168="Yes",AA168="Yes"),"Y",OR(Y168="No",Z168="No",AA168="No"),"N",AND(Y168="",Z168="",AA168=""),"")</f>
        <v/>
      </c>
      <c r="AG168" s="161" t="str" cm="1">
        <f t="array" ref="AG168">_xlfn.IFS(AND(NOT(ISNUMBER(AB168)),NOT(ISNUMBER(AC168)),NOT(ISNUMBER(AD168))),"",OR(AND(AB168&lt;&gt;"",AB168&gt;=40),AND(AC168&lt;&gt;"",AC168&gt;=40),AND(AD168&lt;&gt;"",AD168&gt;=40)),"Y",OR(AB168&lt;40,AC168&lt;40,AD168&lt;40),"N")</f>
        <v/>
      </c>
      <c r="AH168" s="162" t="str" cm="1">
        <f t="array" ref="AH168">_xlfn.IFS(OR(AE168="Y",AF168="Y",AG168="Y"),"Y",OR(AE168="N",AF168="N",AG168="N"),"N",OR(AE168="",AF168="",AG168=""),"")</f>
        <v/>
      </c>
    </row>
    <row r="169" spans="9:34" x14ac:dyDescent="0.25">
      <c r="I169" s="161" t="str">
        <f>IFERROR(IF(VLOOKUP(A169,'BOY to MOY-Math'!$P$2:$U$400,6,FALSE)="","",VLOOKUP(A169,'BOY to MOY-Math'!$P$2:$U$400,6,FALSE)),"")</f>
        <v/>
      </c>
      <c r="J169" s="162" t="str">
        <f>IFERROR(IF(VLOOKUP(A169,'BOY to MOY-Math'!$P$2:$AA$400,12,FALSE)="","",VLOOKUP(A169,'BOY to MOY-Math'!$P$2:$AA$400,12,FALSE)),"")</f>
        <v/>
      </c>
      <c r="K169" s="161" t="str">
        <f>IFERROR(IF(VLOOKUP(A169,'BOY to EOY-Math'!$P$2:$AA$400,12,FALSE)="","",VLOOKUP(A169,'BOY to EOY-Math'!$P$2:$AA$400,12,FALSE)),"")</f>
        <v/>
      </c>
      <c r="L169" s="163" t="str">
        <f>IFERROR(IF(VLOOKUP(A169,'BOY to MOY-Math'!$P$2:$AI$400,20,FALSE)="","",VLOOKUP(A169,'BOY to MOY-Math'!$P$2:$AI$400,20,FALSE)),"")</f>
        <v/>
      </c>
      <c r="M169" s="161" t="str">
        <f>IFERROR(IF(VLOOKUP(A169, 'MOY to EOY-Math'!$P$2:$AI$400,20,FALSE)="","",VLOOKUP(A169,'MOY to EOY-Math'!$P$2:$AI$400,20,FALSE)),"")</f>
        <v/>
      </c>
      <c r="N169" s="161" t="str">
        <f>IFERROR(IF(VLOOKUP(A169,'BOY to EOY-Math'!$P$2:$AI$400,20,FALSE)="","",VLOOKUP(A169,'BOY to EOY-Math'!$P$2:$AI$400,20,FALSE)),"")</f>
        <v/>
      </c>
      <c r="O169" s="161" t="str">
        <f>IFERROR(IF(VLOOKUP(A169,'BOY to MOY-Math'!$P$2:$AK$400,22,FALSE)="","",VLOOKUP(A169,'BOY to MOY-Math'!$P$2:$AK$400,22,FALSE)),"")</f>
        <v/>
      </c>
      <c r="P169" s="161" t="str">
        <f>IFERROR(IF(VLOOKUP(A169, 'MOY to EOY-Math'!$P$2:$AK$400,22,FALSE)="","",VLOOKUP(A169,'MOY to EOY-Math'!$P$2:$AK$400,22,FALSE)),"")</f>
        <v/>
      </c>
      <c r="Q169" s="161" t="str">
        <f>IFERROR(IF(VLOOKUP(A169,'BOY to EOY-Math'!$P$2:$AK$400,22,FALSE)="","",VLOOKUP(A169,'BOY to EOY-Math'!$P$2:$AK$400,22,FALSE)),"")</f>
        <v/>
      </c>
      <c r="R169" s="161" t="str" cm="1">
        <f t="array" ref="R169">_xlfn.IFS(AND(NOT(ISNUMBER(I169)),NOT(ISNUMBER(J169)),NOT(ISNUMBER(K169))),"",OR(AND(I169&lt;&gt;"",I169&gt;=40),AND(J169&lt;&gt;"",J169&gt;=40),AND(K169&lt;&gt;"",K169&gt;=40)),"Y",OR(I169&lt;40,J169&lt;40,K169&lt;40),"N")</f>
        <v/>
      </c>
      <c r="S169" s="161" t="str" cm="1">
        <f t="array" ref="S169">_xlfn.IFS(OR(L169="Yes",M169="Yes",N169="Yes"),"Y",OR(L169="No",M169="No",N169="No"),"N",AND(L169="",M169="",N169=""),"")</f>
        <v/>
      </c>
      <c r="T169" s="161" t="str" cm="1">
        <f t="array" ref="T169">_xlfn.IFS(AND(NOT(ISNUMBER(O169)),NOT(ISNUMBER(P169)),NOT(ISNUMBER(Q169))),"",OR(AND(O169&lt;&gt;"",O169&gt;=40),AND(P169&lt;&gt;"",P169&gt;=40),AND(Q169&lt;&gt;"",Q169&gt;=40)),"Y",OR(O169&lt;40,P169&lt;40,Q169&lt;40),"N")</f>
        <v/>
      </c>
      <c r="U169" s="162" t="str" cm="1">
        <f t="array" ref="U169">_xlfn.IFS(OR(R169="Y",S169="Y",T169="Y"),"Y",OR(R169="N",S169="N",T169="N"),"N",OR(R169="",S169="",T169=""),"")</f>
        <v/>
      </c>
      <c r="V169" s="161" t="str">
        <f>IFERROR(IF(VLOOKUP(A169,'BOY to MOY-Reading'!$P$2:$U$400,6,FALSE)="","",VLOOKUP(A169,'BOY to MOY-Reading'!$P$2:$U$400,6,FALSE)),"")</f>
        <v/>
      </c>
      <c r="W169" s="162" t="str">
        <f>IFERROR(IF(VLOOKUP(A169,'BOY to MOY-Reading'!$P$2:$AA$400,12,FALSE)="","",VLOOKUP(A169,'BOY to MOY-Reading'!$P$2:$AA$400,12,FALSE)),"")</f>
        <v/>
      </c>
      <c r="X169" s="161" t="str">
        <f>IFERROR(IF(VLOOKUP(A169,'BOY to EOY-Reading'!$P$2:$AA$400,12,FALSE)="","",VLOOKUP(A169,'BOY to EOY-Reading'!$P$2:$AA$400,12,FALSE)),"")</f>
        <v/>
      </c>
      <c r="Y169" s="163" t="str">
        <f>IFERROR(IF(VLOOKUP(A169,'BOY to MOY-Reading'!$P$2:$AI$400,20,FALSE)="","",VLOOKUP(A169,'BOY to MOY-Reading'!$P$2:$AI$400,20,FALSE)),"")</f>
        <v/>
      </c>
      <c r="Z169" s="161" t="str">
        <f>IFERROR(IF(VLOOKUP(A169, 'MOY to EOY-Reading'!$P$2:$AI$400,20,FALSE)="","",VLOOKUP(A169,'MOY to EOY-Reading'!$P$2:$AI$400,20,FALSE)),"")</f>
        <v/>
      </c>
      <c r="AA169" s="161" t="str">
        <f>IFERROR(IF(VLOOKUP(A169,'BOY to EOY-Reading'!$P$2:$AI$400,20,FALSE)="","",VLOOKUP(A169,'BOY to EOY-Reading'!$P$2:$AI$400,20,FALSE)),"")</f>
        <v/>
      </c>
      <c r="AB169" s="161" t="str">
        <f>IFERROR(IF(VLOOKUP(A169,'BOY to MOY-Reading'!$P$2:$AK$400,22,FALSE)="","",VLOOKUP(A169,'BOY to MOY-Reading'!$P$2:$AK$400,22,FALSE)),"")</f>
        <v/>
      </c>
      <c r="AC169" s="161" t="str">
        <f>IFERROR(IF(VLOOKUP(A169, 'MOY to EOY-Reading'!$P$2:$AK$400,22,FALSE)="","",VLOOKUP(A169,'MOY to EOY-Reading'!$P$2:$AK$400,22,FALSE)),"")</f>
        <v/>
      </c>
      <c r="AD169" s="161" t="str">
        <f>IFERROR(IF(VLOOKUP(A169,'BOY to EOY-Reading'!$P$2:$AK$400,22,FALSE)="","",VLOOKUP(A169,'BOY to EOY-Reading'!$P$2:$AK$400,22,FALSE)),"")</f>
        <v/>
      </c>
      <c r="AE169" s="161" t="str" cm="1">
        <f t="array" ref="AE169">_xlfn.IFS(AND(NOT(ISNUMBER(V169)),NOT(ISNUMBER(W169)),NOT(ISNUMBER(X169))),"",OR(AND(V169&lt;&gt;"",V169&gt;=40),AND(W169&lt;&gt;"",W169&gt;=40),AND(X169&lt;&gt;"",X169&gt;=40)),"Y",OR(V169&lt;40,W169&lt;40,X169&lt;40),"N")</f>
        <v/>
      </c>
      <c r="AF169" s="161" t="str" cm="1">
        <f t="array" ref="AF169">_xlfn.IFS(OR(Y169="Yes",Z169="Yes",AA169="Yes"),"Y",OR(Y169="No",Z169="No",AA169="No"),"N",AND(Y169="",Z169="",AA169=""),"")</f>
        <v/>
      </c>
      <c r="AG169" s="161" t="str" cm="1">
        <f t="array" ref="AG169">_xlfn.IFS(AND(NOT(ISNUMBER(AB169)),NOT(ISNUMBER(AC169)),NOT(ISNUMBER(AD169))),"",OR(AND(AB169&lt;&gt;"",AB169&gt;=40),AND(AC169&lt;&gt;"",AC169&gt;=40),AND(AD169&lt;&gt;"",AD169&gt;=40)),"Y",OR(AB169&lt;40,AC169&lt;40,AD169&lt;40),"N")</f>
        <v/>
      </c>
      <c r="AH169" s="162" t="str" cm="1">
        <f t="array" ref="AH169">_xlfn.IFS(OR(AE169="Y",AF169="Y",AG169="Y"),"Y",OR(AE169="N",AF169="N",AG169="N"),"N",OR(AE169="",AF169="",AG169=""),"")</f>
        <v/>
      </c>
    </row>
    <row r="170" spans="9:34" x14ac:dyDescent="0.25">
      <c r="I170" s="161" t="str">
        <f>IFERROR(IF(VLOOKUP(A170,'BOY to MOY-Math'!$P$2:$U$400,6,FALSE)="","",VLOOKUP(A170,'BOY to MOY-Math'!$P$2:$U$400,6,FALSE)),"")</f>
        <v/>
      </c>
      <c r="J170" s="162" t="str">
        <f>IFERROR(IF(VLOOKUP(A170,'BOY to MOY-Math'!$P$2:$AA$400,12,FALSE)="","",VLOOKUP(A170,'BOY to MOY-Math'!$P$2:$AA$400,12,FALSE)),"")</f>
        <v/>
      </c>
      <c r="K170" s="161" t="str">
        <f>IFERROR(IF(VLOOKUP(A170,'BOY to EOY-Math'!$P$2:$AA$400,12,FALSE)="","",VLOOKUP(A170,'BOY to EOY-Math'!$P$2:$AA$400,12,FALSE)),"")</f>
        <v/>
      </c>
      <c r="L170" s="163" t="str">
        <f>IFERROR(IF(VLOOKUP(A170,'BOY to MOY-Math'!$P$2:$AI$400,20,FALSE)="","",VLOOKUP(A170,'BOY to MOY-Math'!$P$2:$AI$400,20,FALSE)),"")</f>
        <v/>
      </c>
      <c r="M170" s="161" t="str">
        <f>IFERROR(IF(VLOOKUP(A170, 'MOY to EOY-Math'!$P$2:$AI$400,20,FALSE)="","",VLOOKUP(A170,'MOY to EOY-Math'!$P$2:$AI$400,20,FALSE)),"")</f>
        <v/>
      </c>
      <c r="N170" s="161" t="str">
        <f>IFERROR(IF(VLOOKUP(A170,'BOY to EOY-Math'!$P$2:$AI$400,20,FALSE)="","",VLOOKUP(A170,'BOY to EOY-Math'!$P$2:$AI$400,20,FALSE)),"")</f>
        <v/>
      </c>
      <c r="O170" s="161" t="str">
        <f>IFERROR(IF(VLOOKUP(A170,'BOY to MOY-Math'!$P$2:$AK$400,22,FALSE)="","",VLOOKUP(A170,'BOY to MOY-Math'!$P$2:$AK$400,22,FALSE)),"")</f>
        <v/>
      </c>
      <c r="P170" s="161" t="str">
        <f>IFERROR(IF(VLOOKUP(A170, 'MOY to EOY-Math'!$P$2:$AK$400,22,FALSE)="","",VLOOKUP(A170,'MOY to EOY-Math'!$P$2:$AK$400,22,FALSE)),"")</f>
        <v/>
      </c>
      <c r="Q170" s="161" t="str">
        <f>IFERROR(IF(VLOOKUP(A170,'BOY to EOY-Math'!$P$2:$AK$400,22,FALSE)="","",VLOOKUP(A170,'BOY to EOY-Math'!$P$2:$AK$400,22,FALSE)),"")</f>
        <v/>
      </c>
      <c r="R170" s="161" t="str" cm="1">
        <f t="array" ref="R170">_xlfn.IFS(AND(NOT(ISNUMBER(I170)),NOT(ISNUMBER(J170)),NOT(ISNUMBER(K170))),"",OR(AND(I170&lt;&gt;"",I170&gt;=40),AND(J170&lt;&gt;"",J170&gt;=40),AND(K170&lt;&gt;"",K170&gt;=40)),"Y",OR(I170&lt;40,J170&lt;40,K170&lt;40),"N")</f>
        <v/>
      </c>
      <c r="S170" s="161" t="str" cm="1">
        <f t="array" ref="S170">_xlfn.IFS(OR(L170="Yes",M170="Yes",N170="Yes"),"Y",OR(L170="No",M170="No",N170="No"),"N",AND(L170="",M170="",N170=""),"")</f>
        <v/>
      </c>
      <c r="T170" s="161" t="str" cm="1">
        <f t="array" ref="T170">_xlfn.IFS(AND(NOT(ISNUMBER(O170)),NOT(ISNUMBER(P170)),NOT(ISNUMBER(Q170))),"",OR(AND(O170&lt;&gt;"",O170&gt;=40),AND(P170&lt;&gt;"",P170&gt;=40),AND(Q170&lt;&gt;"",Q170&gt;=40)),"Y",OR(O170&lt;40,P170&lt;40,Q170&lt;40),"N")</f>
        <v/>
      </c>
      <c r="U170" s="162" t="str" cm="1">
        <f t="array" ref="U170">_xlfn.IFS(OR(R170="Y",S170="Y",T170="Y"),"Y",OR(R170="N",S170="N",T170="N"),"N",OR(R170="",S170="",T170=""),"")</f>
        <v/>
      </c>
      <c r="V170" s="161" t="str">
        <f>IFERROR(IF(VLOOKUP(A170,'BOY to MOY-Reading'!$P$2:$U$400,6,FALSE)="","",VLOOKUP(A170,'BOY to MOY-Reading'!$P$2:$U$400,6,FALSE)),"")</f>
        <v/>
      </c>
      <c r="W170" s="162" t="str">
        <f>IFERROR(IF(VLOOKUP(A170,'BOY to MOY-Reading'!$P$2:$AA$400,12,FALSE)="","",VLOOKUP(A170,'BOY to MOY-Reading'!$P$2:$AA$400,12,FALSE)),"")</f>
        <v/>
      </c>
      <c r="X170" s="161" t="str">
        <f>IFERROR(IF(VLOOKUP(A170,'BOY to EOY-Reading'!$P$2:$AA$400,12,FALSE)="","",VLOOKUP(A170,'BOY to EOY-Reading'!$P$2:$AA$400,12,FALSE)),"")</f>
        <v/>
      </c>
      <c r="Y170" s="163" t="str">
        <f>IFERROR(IF(VLOOKUP(A170,'BOY to MOY-Reading'!$P$2:$AI$400,20,FALSE)="","",VLOOKUP(A170,'BOY to MOY-Reading'!$P$2:$AI$400,20,FALSE)),"")</f>
        <v/>
      </c>
      <c r="Z170" s="161" t="str">
        <f>IFERROR(IF(VLOOKUP(A170, 'MOY to EOY-Reading'!$P$2:$AI$400,20,FALSE)="","",VLOOKUP(A170,'MOY to EOY-Reading'!$P$2:$AI$400,20,FALSE)),"")</f>
        <v/>
      </c>
      <c r="AA170" s="161" t="str">
        <f>IFERROR(IF(VLOOKUP(A170,'BOY to EOY-Reading'!$P$2:$AI$400,20,FALSE)="","",VLOOKUP(A170,'BOY to EOY-Reading'!$P$2:$AI$400,20,FALSE)),"")</f>
        <v/>
      </c>
      <c r="AB170" s="161" t="str">
        <f>IFERROR(IF(VLOOKUP(A170,'BOY to MOY-Reading'!$P$2:$AK$400,22,FALSE)="","",VLOOKUP(A170,'BOY to MOY-Reading'!$P$2:$AK$400,22,FALSE)),"")</f>
        <v/>
      </c>
      <c r="AC170" s="161" t="str">
        <f>IFERROR(IF(VLOOKUP(A170, 'MOY to EOY-Reading'!$P$2:$AK$400,22,FALSE)="","",VLOOKUP(A170,'MOY to EOY-Reading'!$P$2:$AK$400,22,FALSE)),"")</f>
        <v/>
      </c>
      <c r="AD170" s="161" t="str">
        <f>IFERROR(IF(VLOOKUP(A170,'BOY to EOY-Reading'!$P$2:$AK$400,22,FALSE)="","",VLOOKUP(A170,'BOY to EOY-Reading'!$P$2:$AK$400,22,FALSE)),"")</f>
        <v/>
      </c>
      <c r="AE170" s="161" t="str" cm="1">
        <f t="array" ref="AE170">_xlfn.IFS(AND(NOT(ISNUMBER(V170)),NOT(ISNUMBER(W170)),NOT(ISNUMBER(X170))),"",OR(AND(V170&lt;&gt;"",V170&gt;=40),AND(W170&lt;&gt;"",W170&gt;=40),AND(X170&lt;&gt;"",X170&gt;=40)),"Y",OR(V170&lt;40,W170&lt;40,X170&lt;40),"N")</f>
        <v/>
      </c>
      <c r="AF170" s="161" t="str" cm="1">
        <f t="array" ref="AF170">_xlfn.IFS(OR(Y170="Yes",Z170="Yes",AA170="Yes"),"Y",OR(Y170="No",Z170="No",AA170="No"),"N",AND(Y170="",Z170="",AA170=""),"")</f>
        <v/>
      </c>
      <c r="AG170" s="161" t="str" cm="1">
        <f t="array" ref="AG170">_xlfn.IFS(AND(NOT(ISNUMBER(AB170)),NOT(ISNUMBER(AC170)),NOT(ISNUMBER(AD170))),"",OR(AND(AB170&lt;&gt;"",AB170&gt;=40),AND(AC170&lt;&gt;"",AC170&gt;=40),AND(AD170&lt;&gt;"",AD170&gt;=40)),"Y",OR(AB170&lt;40,AC170&lt;40,AD170&lt;40),"N")</f>
        <v/>
      </c>
      <c r="AH170" s="162" t="str" cm="1">
        <f t="array" ref="AH170">_xlfn.IFS(OR(AE170="Y",AF170="Y",AG170="Y"),"Y",OR(AE170="N",AF170="N",AG170="N"),"N",OR(AE170="",AF170="",AG170=""),"")</f>
        <v/>
      </c>
    </row>
    <row r="171" spans="9:34" x14ac:dyDescent="0.25">
      <c r="I171" s="161" t="str">
        <f>IFERROR(IF(VLOOKUP(A171,'BOY to MOY-Math'!$P$2:$U$400,6,FALSE)="","",VLOOKUP(A171,'BOY to MOY-Math'!$P$2:$U$400,6,FALSE)),"")</f>
        <v/>
      </c>
      <c r="J171" s="162" t="str">
        <f>IFERROR(IF(VLOOKUP(A171,'BOY to MOY-Math'!$P$2:$AA$400,12,FALSE)="","",VLOOKUP(A171,'BOY to MOY-Math'!$P$2:$AA$400,12,FALSE)),"")</f>
        <v/>
      </c>
      <c r="K171" s="161" t="str">
        <f>IFERROR(IF(VLOOKUP(A171,'BOY to EOY-Math'!$P$2:$AA$400,12,FALSE)="","",VLOOKUP(A171,'BOY to EOY-Math'!$P$2:$AA$400,12,FALSE)),"")</f>
        <v/>
      </c>
      <c r="L171" s="163" t="str">
        <f>IFERROR(IF(VLOOKUP(A171,'BOY to MOY-Math'!$P$2:$AI$400,20,FALSE)="","",VLOOKUP(A171,'BOY to MOY-Math'!$P$2:$AI$400,20,FALSE)),"")</f>
        <v/>
      </c>
      <c r="M171" s="161" t="str">
        <f>IFERROR(IF(VLOOKUP(A171, 'MOY to EOY-Math'!$P$2:$AI$400,20,FALSE)="","",VLOOKUP(A171,'MOY to EOY-Math'!$P$2:$AI$400,20,FALSE)),"")</f>
        <v/>
      </c>
      <c r="N171" s="161" t="str">
        <f>IFERROR(IF(VLOOKUP(A171,'BOY to EOY-Math'!$P$2:$AI$400,20,FALSE)="","",VLOOKUP(A171,'BOY to EOY-Math'!$P$2:$AI$400,20,FALSE)),"")</f>
        <v/>
      </c>
      <c r="O171" s="161" t="str">
        <f>IFERROR(IF(VLOOKUP(A171,'BOY to MOY-Math'!$P$2:$AK$400,22,FALSE)="","",VLOOKUP(A171,'BOY to MOY-Math'!$P$2:$AK$400,22,FALSE)),"")</f>
        <v/>
      </c>
      <c r="P171" s="161" t="str">
        <f>IFERROR(IF(VLOOKUP(A171, 'MOY to EOY-Math'!$P$2:$AK$400,22,FALSE)="","",VLOOKUP(A171,'MOY to EOY-Math'!$P$2:$AK$400,22,FALSE)),"")</f>
        <v/>
      </c>
      <c r="Q171" s="161" t="str">
        <f>IFERROR(IF(VLOOKUP(A171,'BOY to EOY-Math'!$P$2:$AK$400,22,FALSE)="","",VLOOKUP(A171,'BOY to EOY-Math'!$P$2:$AK$400,22,FALSE)),"")</f>
        <v/>
      </c>
      <c r="R171" s="161" t="str" cm="1">
        <f t="array" ref="R171">_xlfn.IFS(AND(NOT(ISNUMBER(I171)),NOT(ISNUMBER(J171)),NOT(ISNUMBER(K171))),"",OR(AND(I171&lt;&gt;"",I171&gt;=40),AND(J171&lt;&gt;"",J171&gt;=40),AND(K171&lt;&gt;"",K171&gt;=40)),"Y",OR(I171&lt;40,J171&lt;40,K171&lt;40),"N")</f>
        <v/>
      </c>
      <c r="S171" s="161" t="str" cm="1">
        <f t="array" ref="S171">_xlfn.IFS(OR(L171="Yes",M171="Yes",N171="Yes"),"Y",OR(L171="No",M171="No",N171="No"),"N",AND(L171="",M171="",N171=""),"")</f>
        <v/>
      </c>
      <c r="T171" s="161" t="str" cm="1">
        <f t="array" ref="T171">_xlfn.IFS(AND(NOT(ISNUMBER(O171)),NOT(ISNUMBER(P171)),NOT(ISNUMBER(Q171))),"",OR(AND(O171&lt;&gt;"",O171&gt;=40),AND(P171&lt;&gt;"",P171&gt;=40),AND(Q171&lt;&gt;"",Q171&gt;=40)),"Y",OR(O171&lt;40,P171&lt;40,Q171&lt;40),"N")</f>
        <v/>
      </c>
      <c r="U171" s="162" t="str" cm="1">
        <f t="array" ref="U171">_xlfn.IFS(OR(R171="Y",S171="Y",T171="Y"),"Y",OR(R171="N",S171="N",T171="N"),"N",OR(R171="",S171="",T171=""),"")</f>
        <v/>
      </c>
      <c r="V171" s="161" t="str">
        <f>IFERROR(IF(VLOOKUP(A171,'BOY to MOY-Reading'!$P$2:$U$400,6,FALSE)="","",VLOOKUP(A171,'BOY to MOY-Reading'!$P$2:$U$400,6,FALSE)),"")</f>
        <v/>
      </c>
      <c r="W171" s="162" t="str">
        <f>IFERROR(IF(VLOOKUP(A171,'BOY to MOY-Reading'!$P$2:$AA$400,12,FALSE)="","",VLOOKUP(A171,'BOY to MOY-Reading'!$P$2:$AA$400,12,FALSE)),"")</f>
        <v/>
      </c>
      <c r="X171" s="161" t="str">
        <f>IFERROR(IF(VLOOKUP(A171,'BOY to EOY-Reading'!$P$2:$AA$400,12,FALSE)="","",VLOOKUP(A171,'BOY to EOY-Reading'!$P$2:$AA$400,12,FALSE)),"")</f>
        <v/>
      </c>
      <c r="Y171" s="163" t="str">
        <f>IFERROR(IF(VLOOKUP(A171,'BOY to MOY-Reading'!$P$2:$AI$400,20,FALSE)="","",VLOOKUP(A171,'BOY to MOY-Reading'!$P$2:$AI$400,20,FALSE)),"")</f>
        <v/>
      </c>
      <c r="Z171" s="161" t="str">
        <f>IFERROR(IF(VLOOKUP(A171, 'MOY to EOY-Reading'!$P$2:$AI$400,20,FALSE)="","",VLOOKUP(A171,'MOY to EOY-Reading'!$P$2:$AI$400,20,FALSE)),"")</f>
        <v/>
      </c>
      <c r="AA171" s="161" t="str">
        <f>IFERROR(IF(VLOOKUP(A171,'BOY to EOY-Reading'!$P$2:$AI$400,20,FALSE)="","",VLOOKUP(A171,'BOY to EOY-Reading'!$P$2:$AI$400,20,FALSE)),"")</f>
        <v/>
      </c>
      <c r="AB171" s="161" t="str">
        <f>IFERROR(IF(VLOOKUP(A171,'BOY to MOY-Reading'!$P$2:$AK$400,22,FALSE)="","",VLOOKUP(A171,'BOY to MOY-Reading'!$P$2:$AK$400,22,FALSE)),"")</f>
        <v/>
      </c>
      <c r="AC171" s="161" t="str">
        <f>IFERROR(IF(VLOOKUP(A171, 'MOY to EOY-Reading'!$P$2:$AK$400,22,FALSE)="","",VLOOKUP(A171,'MOY to EOY-Reading'!$P$2:$AK$400,22,FALSE)),"")</f>
        <v/>
      </c>
      <c r="AD171" s="161" t="str">
        <f>IFERROR(IF(VLOOKUP(A171,'BOY to EOY-Reading'!$P$2:$AK$400,22,FALSE)="","",VLOOKUP(A171,'BOY to EOY-Reading'!$P$2:$AK$400,22,FALSE)),"")</f>
        <v/>
      </c>
      <c r="AE171" s="161" t="str" cm="1">
        <f t="array" ref="AE171">_xlfn.IFS(AND(NOT(ISNUMBER(V171)),NOT(ISNUMBER(W171)),NOT(ISNUMBER(X171))),"",OR(AND(V171&lt;&gt;"",V171&gt;=40),AND(W171&lt;&gt;"",W171&gt;=40),AND(X171&lt;&gt;"",X171&gt;=40)),"Y",OR(V171&lt;40,W171&lt;40,X171&lt;40),"N")</f>
        <v/>
      </c>
      <c r="AF171" s="161" t="str" cm="1">
        <f t="array" ref="AF171">_xlfn.IFS(OR(Y171="Yes",Z171="Yes",AA171="Yes"),"Y",OR(Y171="No",Z171="No",AA171="No"),"N",AND(Y171="",Z171="",AA171=""),"")</f>
        <v/>
      </c>
      <c r="AG171" s="161" t="str" cm="1">
        <f t="array" ref="AG171">_xlfn.IFS(AND(NOT(ISNUMBER(AB171)),NOT(ISNUMBER(AC171)),NOT(ISNUMBER(AD171))),"",OR(AND(AB171&lt;&gt;"",AB171&gt;=40),AND(AC171&lt;&gt;"",AC171&gt;=40),AND(AD171&lt;&gt;"",AD171&gt;=40)),"Y",OR(AB171&lt;40,AC171&lt;40,AD171&lt;40),"N")</f>
        <v/>
      </c>
      <c r="AH171" s="162" t="str" cm="1">
        <f t="array" ref="AH171">_xlfn.IFS(OR(AE171="Y",AF171="Y",AG171="Y"),"Y",OR(AE171="N",AF171="N",AG171="N"),"N",OR(AE171="",AF171="",AG171=""),"")</f>
        <v/>
      </c>
    </row>
    <row r="172" spans="9:34" x14ac:dyDescent="0.25">
      <c r="I172" s="161" t="str">
        <f>IFERROR(IF(VLOOKUP(A172,'BOY to MOY-Math'!$P$2:$U$400,6,FALSE)="","",VLOOKUP(A172,'BOY to MOY-Math'!$P$2:$U$400,6,FALSE)),"")</f>
        <v/>
      </c>
      <c r="J172" s="162" t="str">
        <f>IFERROR(IF(VLOOKUP(A172,'BOY to MOY-Math'!$P$2:$AA$400,12,FALSE)="","",VLOOKUP(A172,'BOY to MOY-Math'!$P$2:$AA$400,12,FALSE)),"")</f>
        <v/>
      </c>
      <c r="K172" s="161" t="str">
        <f>IFERROR(IF(VLOOKUP(A172,'BOY to EOY-Math'!$P$2:$AA$400,12,FALSE)="","",VLOOKUP(A172,'BOY to EOY-Math'!$P$2:$AA$400,12,FALSE)),"")</f>
        <v/>
      </c>
      <c r="L172" s="163" t="str">
        <f>IFERROR(IF(VLOOKUP(A172,'BOY to MOY-Math'!$P$2:$AI$400,20,FALSE)="","",VLOOKUP(A172,'BOY to MOY-Math'!$P$2:$AI$400,20,FALSE)),"")</f>
        <v/>
      </c>
      <c r="M172" s="161" t="str">
        <f>IFERROR(IF(VLOOKUP(A172, 'MOY to EOY-Math'!$P$2:$AI$400,20,FALSE)="","",VLOOKUP(A172,'MOY to EOY-Math'!$P$2:$AI$400,20,FALSE)),"")</f>
        <v/>
      </c>
      <c r="N172" s="161" t="str">
        <f>IFERROR(IF(VLOOKUP(A172,'BOY to EOY-Math'!$P$2:$AI$400,20,FALSE)="","",VLOOKUP(A172,'BOY to EOY-Math'!$P$2:$AI$400,20,FALSE)),"")</f>
        <v/>
      </c>
      <c r="O172" s="161" t="str">
        <f>IFERROR(IF(VLOOKUP(A172,'BOY to MOY-Math'!$P$2:$AK$400,22,FALSE)="","",VLOOKUP(A172,'BOY to MOY-Math'!$P$2:$AK$400,22,FALSE)),"")</f>
        <v/>
      </c>
      <c r="P172" s="161" t="str">
        <f>IFERROR(IF(VLOOKUP(A172, 'MOY to EOY-Math'!$P$2:$AK$400,22,FALSE)="","",VLOOKUP(A172,'MOY to EOY-Math'!$P$2:$AK$400,22,FALSE)),"")</f>
        <v/>
      </c>
      <c r="Q172" s="161" t="str">
        <f>IFERROR(IF(VLOOKUP(A172,'BOY to EOY-Math'!$P$2:$AK$400,22,FALSE)="","",VLOOKUP(A172,'BOY to EOY-Math'!$P$2:$AK$400,22,FALSE)),"")</f>
        <v/>
      </c>
      <c r="R172" s="161" t="str" cm="1">
        <f t="array" ref="R172">_xlfn.IFS(AND(NOT(ISNUMBER(I172)),NOT(ISNUMBER(J172)),NOT(ISNUMBER(K172))),"",OR(AND(I172&lt;&gt;"",I172&gt;=40),AND(J172&lt;&gt;"",J172&gt;=40),AND(K172&lt;&gt;"",K172&gt;=40)),"Y",OR(I172&lt;40,J172&lt;40,K172&lt;40),"N")</f>
        <v/>
      </c>
      <c r="S172" s="161" t="str" cm="1">
        <f t="array" ref="S172">_xlfn.IFS(OR(L172="Yes",M172="Yes",N172="Yes"),"Y",OR(L172="No",M172="No",N172="No"),"N",AND(L172="",M172="",N172=""),"")</f>
        <v/>
      </c>
      <c r="T172" s="161" t="str" cm="1">
        <f t="array" ref="T172">_xlfn.IFS(AND(NOT(ISNUMBER(O172)),NOT(ISNUMBER(P172)),NOT(ISNUMBER(Q172))),"",OR(AND(O172&lt;&gt;"",O172&gt;=40),AND(P172&lt;&gt;"",P172&gt;=40),AND(Q172&lt;&gt;"",Q172&gt;=40)),"Y",OR(O172&lt;40,P172&lt;40,Q172&lt;40),"N")</f>
        <v/>
      </c>
      <c r="U172" s="162" t="str" cm="1">
        <f t="array" ref="U172">_xlfn.IFS(OR(R172="Y",S172="Y",T172="Y"),"Y",OR(R172="N",S172="N",T172="N"),"N",OR(R172="",S172="",T172=""),"")</f>
        <v/>
      </c>
      <c r="V172" s="161" t="str">
        <f>IFERROR(IF(VLOOKUP(A172,'BOY to MOY-Reading'!$P$2:$U$400,6,FALSE)="","",VLOOKUP(A172,'BOY to MOY-Reading'!$P$2:$U$400,6,FALSE)),"")</f>
        <v/>
      </c>
      <c r="W172" s="162" t="str">
        <f>IFERROR(IF(VLOOKUP(A172,'BOY to MOY-Reading'!$P$2:$AA$400,12,FALSE)="","",VLOOKUP(A172,'BOY to MOY-Reading'!$P$2:$AA$400,12,FALSE)),"")</f>
        <v/>
      </c>
      <c r="X172" s="161" t="str">
        <f>IFERROR(IF(VLOOKUP(A172,'BOY to EOY-Reading'!$P$2:$AA$400,12,FALSE)="","",VLOOKUP(A172,'BOY to EOY-Reading'!$P$2:$AA$400,12,FALSE)),"")</f>
        <v/>
      </c>
      <c r="Y172" s="163" t="str">
        <f>IFERROR(IF(VLOOKUP(A172,'BOY to MOY-Reading'!$P$2:$AI$400,20,FALSE)="","",VLOOKUP(A172,'BOY to MOY-Reading'!$P$2:$AI$400,20,FALSE)),"")</f>
        <v/>
      </c>
      <c r="Z172" s="161" t="str">
        <f>IFERROR(IF(VLOOKUP(A172, 'MOY to EOY-Reading'!$P$2:$AI$400,20,FALSE)="","",VLOOKUP(A172,'MOY to EOY-Reading'!$P$2:$AI$400,20,FALSE)),"")</f>
        <v/>
      </c>
      <c r="AA172" s="161" t="str">
        <f>IFERROR(IF(VLOOKUP(A172,'BOY to EOY-Reading'!$P$2:$AI$400,20,FALSE)="","",VLOOKUP(A172,'BOY to EOY-Reading'!$P$2:$AI$400,20,FALSE)),"")</f>
        <v/>
      </c>
      <c r="AB172" s="161" t="str">
        <f>IFERROR(IF(VLOOKUP(A172,'BOY to MOY-Reading'!$P$2:$AK$400,22,FALSE)="","",VLOOKUP(A172,'BOY to MOY-Reading'!$P$2:$AK$400,22,FALSE)),"")</f>
        <v/>
      </c>
      <c r="AC172" s="161" t="str">
        <f>IFERROR(IF(VLOOKUP(A172, 'MOY to EOY-Reading'!$P$2:$AK$400,22,FALSE)="","",VLOOKUP(A172,'MOY to EOY-Reading'!$P$2:$AK$400,22,FALSE)),"")</f>
        <v/>
      </c>
      <c r="AD172" s="161" t="str">
        <f>IFERROR(IF(VLOOKUP(A172,'BOY to EOY-Reading'!$P$2:$AK$400,22,FALSE)="","",VLOOKUP(A172,'BOY to EOY-Reading'!$P$2:$AK$400,22,FALSE)),"")</f>
        <v/>
      </c>
      <c r="AE172" s="161" t="str" cm="1">
        <f t="array" ref="AE172">_xlfn.IFS(AND(NOT(ISNUMBER(V172)),NOT(ISNUMBER(W172)),NOT(ISNUMBER(X172))),"",OR(AND(V172&lt;&gt;"",V172&gt;=40),AND(W172&lt;&gt;"",W172&gt;=40),AND(X172&lt;&gt;"",X172&gt;=40)),"Y",OR(V172&lt;40,W172&lt;40,X172&lt;40),"N")</f>
        <v/>
      </c>
      <c r="AF172" s="161" t="str" cm="1">
        <f t="array" ref="AF172">_xlfn.IFS(OR(Y172="Yes",Z172="Yes",AA172="Yes"),"Y",OR(Y172="No",Z172="No",AA172="No"),"N",AND(Y172="",Z172="",AA172=""),"")</f>
        <v/>
      </c>
      <c r="AG172" s="161" t="str" cm="1">
        <f t="array" ref="AG172">_xlfn.IFS(AND(NOT(ISNUMBER(AB172)),NOT(ISNUMBER(AC172)),NOT(ISNUMBER(AD172))),"",OR(AND(AB172&lt;&gt;"",AB172&gt;=40),AND(AC172&lt;&gt;"",AC172&gt;=40),AND(AD172&lt;&gt;"",AD172&gt;=40)),"Y",OR(AB172&lt;40,AC172&lt;40,AD172&lt;40),"N")</f>
        <v/>
      </c>
      <c r="AH172" s="162" t="str" cm="1">
        <f t="array" ref="AH172">_xlfn.IFS(OR(AE172="Y",AF172="Y",AG172="Y"),"Y",OR(AE172="N",AF172="N",AG172="N"),"N",OR(AE172="",AF172="",AG172=""),"")</f>
        <v/>
      </c>
    </row>
    <row r="173" spans="9:34" x14ac:dyDescent="0.25">
      <c r="I173" s="161" t="str">
        <f>IFERROR(IF(VLOOKUP(A173,'BOY to MOY-Math'!$P$2:$U$400,6,FALSE)="","",VLOOKUP(A173,'BOY to MOY-Math'!$P$2:$U$400,6,FALSE)),"")</f>
        <v/>
      </c>
      <c r="J173" s="162" t="str">
        <f>IFERROR(IF(VLOOKUP(A173,'BOY to MOY-Math'!$P$2:$AA$400,12,FALSE)="","",VLOOKUP(A173,'BOY to MOY-Math'!$P$2:$AA$400,12,FALSE)),"")</f>
        <v/>
      </c>
      <c r="K173" s="161" t="str">
        <f>IFERROR(IF(VLOOKUP(A173,'BOY to EOY-Math'!$P$2:$AA$400,12,FALSE)="","",VLOOKUP(A173,'BOY to EOY-Math'!$P$2:$AA$400,12,FALSE)),"")</f>
        <v/>
      </c>
      <c r="L173" s="163" t="str">
        <f>IFERROR(IF(VLOOKUP(A173,'BOY to MOY-Math'!$P$2:$AI$400,20,FALSE)="","",VLOOKUP(A173,'BOY to MOY-Math'!$P$2:$AI$400,20,FALSE)),"")</f>
        <v/>
      </c>
      <c r="M173" s="161" t="str">
        <f>IFERROR(IF(VLOOKUP(A173, 'MOY to EOY-Math'!$P$2:$AI$400,20,FALSE)="","",VLOOKUP(A173,'MOY to EOY-Math'!$P$2:$AI$400,20,FALSE)),"")</f>
        <v/>
      </c>
      <c r="N173" s="161" t="str">
        <f>IFERROR(IF(VLOOKUP(A173,'BOY to EOY-Math'!$P$2:$AI$400,20,FALSE)="","",VLOOKUP(A173,'BOY to EOY-Math'!$P$2:$AI$400,20,FALSE)),"")</f>
        <v/>
      </c>
      <c r="O173" s="161" t="str">
        <f>IFERROR(IF(VLOOKUP(A173,'BOY to MOY-Math'!$P$2:$AK$400,22,FALSE)="","",VLOOKUP(A173,'BOY to MOY-Math'!$P$2:$AK$400,22,FALSE)),"")</f>
        <v/>
      </c>
      <c r="P173" s="161" t="str">
        <f>IFERROR(IF(VLOOKUP(A173, 'MOY to EOY-Math'!$P$2:$AK$400,22,FALSE)="","",VLOOKUP(A173,'MOY to EOY-Math'!$P$2:$AK$400,22,FALSE)),"")</f>
        <v/>
      </c>
      <c r="Q173" s="161" t="str">
        <f>IFERROR(IF(VLOOKUP(A173,'BOY to EOY-Math'!$P$2:$AK$400,22,FALSE)="","",VLOOKUP(A173,'BOY to EOY-Math'!$P$2:$AK$400,22,FALSE)),"")</f>
        <v/>
      </c>
      <c r="R173" s="161" t="str" cm="1">
        <f t="array" ref="R173">_xlfn.IFS(AND(NOT(ISNUMBER(I173)),NOT(ISNUMBER(J173)),NOT(ISNUMBER(K173))),"",OR(AND(I173&lt;&gt;"",I173&gt;=40),AND(J173&lt;&gt;"",J173&gt;=40),AND(K173&lt;&gt;"",K173&gt;=40)),"Y",OR(I173&lt;40,J173&lt;40,K173&lt;40),"N")</f>
        <v/>
      </c>
      <c r="S173" s="161" t="str" cm="1">
        <f t="array" ref="S173">_xlfn.IFS(OR(L173="Yes",M173="Yes",N173="Yes"),"Y",OR(L173="No",M173="No",N173="No"),"N",AND(L173="",M173="",N173=""),"")</f>
        <v/>
      </c>
      <c r="T173" s="161" t="str" cm="1">
        <f t="array" ref="T173">_xlfn.IFS(AND(NOT(ISNUMBER(O173)),NOT(ISNUMBER(P173)),NOT(ISNUMBER(Q173))),"",OR(AND(O173&lt;&gt;"",O173&gt;=40),AND(P173&lt;&gt;"",P173&gt;=40),AND(Q173&lt;&gt;"",Q173&gt;=40)),"Y",OR(O173&lt;40,P173&lt;40,Q173&lt;40),"N")</f>
        <v/>
      </c>
      <c r="U173" s="162" t="str" cm="1">
        <f t="array" ref="U173">_xlfn.IFS(OR(R173="Y",S173="Y",T173="Y"),"Y",OR(R173="N",S173="N",T173="N"),"N",OR(R173="",S173="",T173=""),"")</f>
        <v/>
      </c>
      <c r="V173" s="161" t="str">
        <f>IFERROR(IF(VLOOKUP(A173,'BOY to MOY-Reading'!$P$2:$U$400,6,FALSE)="","",VLOOKUP(A173,'BOY to MOY-Reading'!$P$2:$U$400,6,FALSE)),"")</f>
        <v/>
      </c>
      <c r="W173" s="162" t="str">
        <f>IFERROR(IF(VLOOKUP(A173,'BOY to MOY-Reading'!$P$2:$AA$400,12,FALSE)="","",VLOOKUP(A173,'BOY to MOY-Reading'!$P$2:$AA$400,12,FALSE)),"")</f>
        <v/>
      </c>
      <c r="X173" s="161" t="str">
        <f>IFERROR(IF(VLOOKUP(A173,'BOY to EOY-Reading'!$P$2:$AA$400,12,FALSE)="","",VLOOKUP(A173,'BOY to EOY-Reading'!$P$2:$AA$400,12,FALSE)),"")</f>
        <v/>
      </c>
      <c r="Y173" s="163" t="str">
        <f>IFERROR(IF(VLOOKUP(A173,'BOY to MOY-Reading'!$P$2:$AI$400,20,FALSE)="","",VLOOKUP(A173,'BOY to MOY-Reading'!$P$2:$AI$400,20,FALSE)),"")</f>
        <v/>
      </c>
      <c r="Z173" s="161" t="str">
        <f>IFERROR(IF(VLOOKUP(A173, 'MOY to EOY-Reading'!$P$2:$AI$400,20,FALSE)="","",VLOOKUP(A173,'MOY to EOY-Reading'!$P$2:$AI$400,20,FALSE)),"")</f>
        <v/>
      </c>
      <c r="AA173" s="161" t="str">
        <f>IFERROR(IF(VLOOKUP(A173,'BOY to EOY-Reading'!$P$2:$AI$400,20,FALSE)="","",VLOOKUP(A173,'BOY to EOY-Reading'!$P$2:$AI$400,20,FALSE)),"")</f>
        <v/>
      </c>
      <c r="AB173" s="161" t="str">
        <f>IFERROR(IF(VLOOKUP(A173,'BOY to MOY-Reading'!$P$2:$AK$400,22,FALSE)="","",VLOOKUP(A173,'BOY to MOY-Reading'!$P$2:$AK$400,22,FALSE)),"")</f>
        <v/>
      </c>
      <c r="AC173" s="161" t="str">
        <f>IFERROR(IF(VLOOKUP(A173, 'MOY to EOY-Reading'!$P$2:$AK$400,22,FALSE)="","",VLOOKUP(A173,'MOY to EOY-Reading'!$P$2:$AK$400,22,FALSE)),"")</f>
        <v/>
      </c>
      <c r="AD173" s="161" t="str">
        <f>IFERROR(IF(VLOOKUP(A173,'BOY to EOY-Reading'!$P$2:$AK$400,22,FALSE)="","",VLOOKUP(A173,'BOY to EOY-Reading'!$P$2:$AK$400,22,FALSE)),"")</f>
        <v/>
      </c>
      <c r="AE173" s="161" t="str" cm="1">
        <f t="array" ref="AE173">_xlfn.IFS(AND(NOT(ISNUMBER(V173)),NOT(ISNUMBER(W173)),NOT(ISNUMBER(X173))),"",OR(AND(V173&lt;&gt;"",V173&gt;=40),AND(W173&lt;&gt;"",W173&gt;=40),AND(X173&lt;&gt;"",X173&gt;=40)),"Y",OR(V173&lt;40,W173&lt;40,X173&lt;40),"N")</f>
        <v/>
      </c>
      <c r="AF173" s="161" t="str" cm="1">
        <f t="array" ref="AF173">_xlfn.IFS(OR(Y173="Yes",Z173="Yes",AA173="Yes"),"Y",OR(Y173="No",Z173="No",AA173="No"),"N",AND(Y173="",Z173="",AA173=""),"")</f>
        <v/>
      </c>
      <c r="AG173" s="161" t="str" cm="1">
        <f t="array" ref="AG173">_xlfn.IFS(AND(NOT(ISNUMBER(AB173)),NOT(ISNUMBER(AC173)),NOT(ISNUMBER(AD173))),"",OR(AND(AB173&lt;&gt;"",AB173&gt;=40),AND(AC173&lt;&gt;"",AC173&gt;=40),AND(AD173&lt;&gt;"",AD173&gt;=40)),"Y",OR(AB173&lt;40,AC173&lt;40,AD173&lt;40),"N")</f>
        <v/>
      </c>
      <c r="AH173" s="162" t="str" cm="1">
        <f t="array" ref="AH173">_xlfn.IFS(OR(AE173="Y",AF173="Y",AG173="Y"),"Y",OR(AE173="N",AF173="N",AG173="N"),"N",OR(AE173="",AF173="",AG173=""),"")</f>
        <v/>
      </c>
    </row>
    <row r="174" spans="9:34" x14ac:dyDescent="0.25">
      <c r="I174" s="161" t="str">
        <f>IFERROR(IF(VLOOKUP(A174,'BOY to MOY-Math'!$P$2:$U$400,6,FALSE)="","",VLOOKUP(A174,'BOY to MOY-Math'!$P$2:$U$400,6,FALSE)),"")</f>
        <v/>
      </c>
      <c r="J174" s="162" t="str">
        <f>IFERROR(IF(VLOOKUP(A174,'BOY to MOY-Math'!$P$2:$AA$400,12,FALSE)="","",VLOOKUP(A174,'BOY to MOY-Math'!$P$2:$AA$400,12,FALSE)),"")</f>
        <v/>
      </c>
      <c r="K174" s="161" t="str">
        <f>IFERROR(IF(VLOOKUP(A174,'BOY to EOY-Math'!$P$2:$AA$400,12,FALSE)="","",VLOOKUP(A174,'BOY to EOY-Math'!$P$2:$AA$400,12,FALSE)),"")</f>
        <v/>
      </c>
      <c r="L174" s="163" t="str">
        <f>IFERROR(IF(VLOOKUP(A174,'BOY to MOY-Math'!$P$2:$AI$400,20,FALSE)="","",VLOOKUP(A174,'BOY to MOY-Math'!$P$2:$AI$400,20,FALSE)),"")</f>
        <v/>
      </c>
      <c r="M174" s="161" t="str">
        <f>IFERROR(IF(VLOOKUP(A174, 'MOY to EOY-Math'!$P$2:$AI$400,20,FALSE)="","",VLOOKUP(A174,'MOY to EOY-Math'!$P$2:$AI$400,20,FALSE)),"")</f>
        <v/>
      </c>
      <c r="N174" s="161" t="str">
        <f>IFERROR(IF(VLOOKUP(A174,'BOY to EOY-Math'!$P$2:$AI$400,20,FALSE)="","",VLOOKUP(A174,'BOY to EOY-Math'!$P$2:$AI$400,20,FALSE)),"")</f>
        <v/>
      </c>
      <c r="O174" s="161" t="str">
        <f>IFERROR(IF(VLOOKUP(A174,'BOY to MOY-Math'!$P$2:$AK$400,22,FALSE)="","",VLOOKUP(A174,'BOY to MOY-Math'!$P$2:$AK$400,22,FALSE)),"")</f>
        <v/>
      </c>
      <c r="P174" s="161" t="str">
        <f>IFERROR(IF(VLOOKUP(A174, 'MOY to EOY-Math'!$P$2:$AK$400,22,FALSE)="","",VLOOKUP(A174,'MOY to EOY-Math'!$P$2:$AK$400,22,FALSE)),"")</f>
        <v/>
      </c>
      <c r="Q174" s="161" t="str">
        <f>IFERROR(IF(VLOOKUP(A174,'BOY to EOY-Math'!$P$2:$AK$400,22,FALSE)="","",VLOOKUP(A174,'BOY to EOY-Math'!$P$2:$AK$400,22,FALSE)),"")</f>
        <v/>
      </c>
      <c r="R174" s="161" t="str" cm="1">
        <f t="array" ref="R174">_xlfn.IFS(AND(NOT(ISNUMBER(I174)),NOT(ISNUMBER(J174)),NOT(ISNUMBER(K174))),"",OR(AND(I174&lt;&gt;"",I174&gt;=40),AND(J174&lt;&gt;"",J174&gt;=40),AND(K174&lt;&gt;"",K174&gt;=40)),"Y",OR(I174&lt;40,J174&lt;40,K174&lt;40),"N")</f>
        <v/>
      </c>
      <c r="S174" s="161" t="str" cm="1">
        <f t="array" ref="S174">_xlfn.IFS(OR(L174="Yes",M174="Yes",N174="Yes"),"Y",OR(L174="No",M174="No",N174="No"),"N",AND(L174="",M174="",N174=""),"")</f>
        <v/>
      </c>
      <c r="T174" s="161" t="str" cm="1">
        <f t="array" ref="T174">_xlfn.IFS(AND(NOT(ISNUMBER(O174)),NOT(ISNUMBER(P174)),NOT(ISNUMBER(Q174))),"",OR(AND(O174&lt;&gt;"",O174&gt;=40),AND(P174&lt;&gt;"",P174&gt;=40),AND(Q174&lt;&gt;"",Q174&gt;=40)),"Y",OR(O174&lt;40,P174&lt;40,Q174&lt;40),"N")</f>
        <v/>
      </c>
      <c r="U174" s="162" t="str" cm="1">
        <f t="array" ref="U174">_xlfn.IFS(OR(R174="Y",S174="Y",T174="Y"),"Y",OR(R174="N",S174="N",T174="N"),"N",OR(R174="",S174="",T174=""),"")</f>
        <v/>
      </c>
      <c r="V174" s="161" t="str">
        <f>IFERROR(IF(VLOOKUP(A174,'BOY to MOY-Reading'!$P$2:$U$400,6,FALSE)="","",VLOOKUP(A174,'BOY to MOY-Reading'!$P$2:$U$400,6,FALSE)),"")</f>
        <v/>
      </c>
      <c r="W174" s="162" t="str">
        <f>IFERROR(IF(VLOOKUP(A174,'BOY to MOY-Reading'!$P$2:$AA$400,12,FALSE)="","",VLOOKUP(A174,'BOY to MOY-Reading'!$P$2:$AA$400,12,FALSE)),"")</f>
        <v/>
      </c>
      <c r="X174" s="161" t="str">
        <f>IFERROR(IF(VLOOKUP(A174,'BOY to EOY-Reading'!$P$2:$AA$400,12,FALSE)="","",VLOOKUP(A174,'BOY to EOY-Reading'!$P$2:$AA$400,12,FALSE)),"")</f>
        <v/>
      </c>
      <c r="Y174" s="163" t="str">
        <f>IFERROR(IF(VLOOKUP(A174,'BOY to MOY-Reading'!$P$2:$AI$400,20,FALSE)="","",VLOOKUP(A174,'BOY to MOY-Reading'!$P$2:$AI$400,20,FALSE)),"")</f>
        <v/>
      </c>
      <c r="Z174" s="161" t="str">
        <f>IFERROR(IF(VLOOKUP(A174, 'MOY to EOY-Reading'!$P$2:$AI$400,20,FALSE)="","",VLOOKUP(A174,'MOY to EOY-Reading'!$P$2:$AI$400,20,FALSE)),"")</f>
        <v/>
      </c>
      <c r="AA174" s="161" t="str">
        <f>IFERROR(IF(VLOOKUP(A174,'BOY to EOY-Reading'!$P$2:$AI$400,20,FALSE)="","",VLOOKUP(A174,'BOY to EOY-Reading'!$P$2:$AI$400,20,FALSE)),"")</f>
        <v/>
      </c>
      <c r="AB174" s="161" t="str">
        <f>IFERROR(IF(VLOOKUP(A174,'BOY to MOY-Reading'!$P$2:$AK$400,22,FALSE)="","",VLOOKUP(A174,'BOY to MOY-Reading'!$P$2:$AK$400,22,FALSE)),"")</f>
        <v/>
      </c>
      <c r="AC174" s="161" t="str">
        <f>IFERROR(IF(VLOOKUP(A174, 'MOY to EOY-Reading'!$P$2:$AK$400,22,FALSE)="","",VLOOKUP(A174,'MOY to EOY-Reading'!$P$2:$AK$400,22,FALSE)),"")</f>
        <v/>
      </c>
      <c r="AD174" s="161" t="str">
        <f>IFERROR(IF(VLOOKUP(A174,'BOY to EOY-Reading'!$P$2:$AK$400,22,FALSE)="","",VLOOKUP(A174,'BOY to EOY-Reading'!$P$2:$AK$400,22,FALSE)),"")</f>
        <v/>
      </c>
      <c r="AE174" s="161" t="str" cm="1">
        <f t="array" ref="AE174">_xlfn.IFS(AND(NOT(ISNUMBER(V174)),NOT(ISNUMBER(W174)),NOT(ISNUMBER(X174))),"",OR(AND(V174&lt;&gt;"",V174&gt;=40),AND(W174&lt;&gt;"",W174&gt;=40),AND(X174&lt;&gt;"",X174&gt;=40)),"Y",OR(V174&lt;40,W174&lt;40,X174&lt;40),"N")</f>
        <v/>
      </c>
      <c r="AF174" s="161" t="str" cm="1">
        <f t="array" ref="AF174">_xlfn.IFS(OR(Y174="Yes",Z174="Yes",AA174="Yes"),"Y",OR(Y174="No",Z174="No",AA174="No"),"N",AND(Y174="",Z174="",AA174=""),"")</f>
        <v/>
      </c>
      <c r="AG174" s="161" t="str" cm="1">
        <f t="array" ref="AG174">_xlfn.IFS(AND(NOT(ISNUMBER(AB174)),NOT(ISNUMBER(AC174)),NOT(ISNUMBER(AD174))),"",OR(AND(AB174&lt;&gt;"",AB174&gt;=40),AND(AC174&lt;&gt;"",AC174&gt;=40),AND(AD174&lt;&gt;"",AD174&gt;=40)),"Y",OR(AB174&lt;40,AC174&lt;40,AD174&lt;40),"N")</f>
        <v/>
      </c>
      <c r="AH174" s="162" t="str" cm="1">
        <f t="array" ref="AH174">_xlfn.IFS(OR(AE174="Y",AF174="Y",AG174="Y"),"Y",OR(AE174="N",AF174="N",AG174="N"),"N",OR(AE174="",AF174="",AG174=""),"")</f>
        <v/>
      </c>
    </row>
    <row r="175" spans="9:34" x14ac:dyDescent="0.25">
      <c r="I175" s="161" t="str">
        <f>IFERROR(IF(VLOOKUP(A175,'BOY to MOY-Math'!$P$2:$U$400,6,FALSE)="","",VLOOKUP(A175,'BOY to MOY-Math'!$P$2:$U$400,6,FALSE)),"")</f>
        <v/>
      </c>
      <c r="J175" s="162" t="str">
        <f>IFERROR(IF(VLOOKUP(A175,'BOY to MOY-Math'!$P$2:$AA$400,12,FALSE)="","",VLOOKUP(A175,'BOY to MOY-Math'!$P$2:$AA$400,12,FALSE)),"")</f>
        <v/>
      </c>
      <c r="K175" s="161" t="str">
        <f>IFERROR(IF(VLOOKUP(A175,'BOY to EOY-Math'!$P$2:$AA$400,12,FALSE)="","",VLOOKUP(A175,'BOY to EOY-Math'!$P$2:$AA$400,12,FALSE)),"")</f>
        <v/>
      </c>
      <c r="L175" s="163" t="str">
        <f>IFERROR(IF(VLOOKUP(A175,'BOY to MOY-Math'!$P$2:$AI$400,20,FALSE)="","",VLOOKUP(A175,'BOY to MOY-Math'!$P$2:$AI$400,20,FALSE)),"")</f>
        <v/>
      </c>
      <c r="M175" s="161" t="str">
        <f>IFERROR(IF(VLOOKUP(A175, 'MOY to EOY-Math'!$P$2:$AI$400,20,FALSE)="","",VLOOKUP(A175,'MOY to EOY-Math'!$P$2:$AI$400,20,FALSE)),"")</f>
        <v/>
      </c>
      <c r="N175" s="161" t="str">
        <f>IFERROR(IF(VLOOKUP(A175,'BOY to EOY-Math'!$P$2:$AI$400,20,FALSE)="","",VLOOKUP(A175,'BOY to EOY-Math'!$P$2:$AI$400,20,FALSE)),"")</f>
        <v/>
      </c>
      <c r="O175" s="161" t="str">
        <f>IFERROR(IF(VLOOKUP(A175,'BOY to MOY-Math'!$P$2:$AK$400,22,FALSE)="","",VLOOKUP(A175,'BOY to MOY-Math'!$P$2:$AK$400,22,FALSE)),"")</f>
        <v/>
      </c>
      <c r="P175" s="161" t="str">
        <f>IFERROR(IF(VLOOKUP(A175, 'MOY to EOY-Math'!$P$2:$AK$400,22,FALSE)="","",VLOOKUP(A175,'MOY to EOY-Math'!$P$2:$AK$400,22,FALSE)),"")</f>
        <v/>
      </c>
      <c r="Q175" s="161" t="str">
        <f>IFERROR(IF(VLOOKUP(A175,'BOY to EOY-Math'!$P$2:$AK$400,22,FALSE)="","",VLOOKUP(A175,'BOY to EOY-Math'!$P$2:$AK$400,22,FALSE)),"")</f>
        <v/>
      </c>
      <c r="R175" s="161" t="str" cm="1">
        <f t="array" ref="R175">_xlfn.IFS(AND(NOT(ISNUMBER(I175)),NOT(ISNUMBER(J175)),NOT(ISNUMBER(K175))),"",OR(AND(I175&lt;&gt;"",I175&gt;=40),AND(J175&lt;&gt;"",J175&gt;=40),AND(K175&lt;&gt;"",K175&gt;=40)),"Y",OR(I175&lt;40,J175&lt;40,K175&lt;40),"N")</f>
        <v/>
      </c>
      <c r="S175" s="161" t="str" cm="1">
        <f t="array" ref="S175">_xlfn.IFS(OR(L175="Yes",M175="Yes",N175="Yes"),"Y",OR(L175="No",M175="No",N175="No"),"N",AND(L175="",M175="",N175=""),"")</f>
        <v/>
      </c>
      <c r="T175" s="161" t="str" cm="1">
        <f t="array" ref="T175">_xlfn.IFS(AND(NOT(ISNUMBER(O175)),NOT(ISNUMBER(P175)),NOT(ISNUMBER(Q175))),"",OR(AND(O175&lt;&gt;"",O175&gt;=40),AND(P175&lt;&gt;"",P175&gt;=40),AND(Q175&lt;&gt;"",Q175&gt;=40)),"Y",OR(O175&lt;40,P175&lt;40,Q175&lt;40),"N")</f>
        <v/>
      </c>
      <c r="U175" s="162" t="str" cm="1">
        <f t="array" ref="U175">_xlfn.IFS(OR(R175="Y",S175="Y",T175="Y"),"Y",OR(R175="N",S175="N",T175="N"),"N",OR(R175="",S175="",T175=""),"")</f>
        <v/>
      </c>
      <c r="V175" s="161" t="str">
        <f>IFERROR(IF(VLOOKUP(A175,'BOY to MOY-Reading'!$P$2:$U$400,6,FALSE)="","",VLOOKUP(A175,'BOY to MOY-Reading'!$P$2:$U$400,6,FALSE)),"")</f>
        <v/>
      </c>
      <c r="W175" s="162" t="str">
        <f>IFERROR(IF(VLOOKUP(A175,'BOY to MOY-Reading'!$P$2:$AA$400,12,FALSE)="","",VLOOKUP(A175,'BOY to MOY-Reading'!$P$2:$AA$400,12,FALSE)),"")</f>
        <v/>
      </c>
      <c r="X175" s="161" t="str">
        <f>IFERROR(IF(VLOOKUP(A175,'BOY to EOY-Reading'!$P$2:$AA$400,12,FALSE)="","",VLOOKUP(A175,'BOY to EOY-Reading'!$P$2:$AA$400,12,FALSE)),"")</f>
        <v/>
      </c>
      <c r="Y175" s="163" t="str">
        <f>IFERROR(IF(VLOOKUP(A175,'BOY to MOY-Reading'!$P$2:$AI$400,20,FALSE)="","",VLOOKUP(A175,'BOY to MOY-Reading'!$P$2:$AI$400,20,FALSE)),"")</f>
        <v/>
      </c>
      <c r="Z175" s="161" t="str">
        <f>IFERROR(IF(VLOOKUP(A175, 'MOY to EOY-Reading'!$P$2:$AI$400,20,FALSE)="","",VLOOKUP(A175,'MOY to EOY-Reading'!$P$2:$AI$400,20,FALSE)),"")</f>
        <v/>
      </c>
      <c r="AA175" s="161" t="str">
        <f>IFERROR(IF(VLOOKUP(A175,'BOY to EOY-Reading'!$P$2:$AI$400,20,FALSE)="","",VLOOKUP(A175,'BOY to EOY-Reading'!$P$2:$AI$400,20,FALSE)),"")</f>
        <v/>
      </c>
      <c r="AB175" s="161" t="str">
        <f>IFERROR(IF(VLOOKUP(A175,'BOY to MOY-Reading'!$P$2:$AK$400,22,FALSE)="","",VLOOKUP(A175,'BOY to MOY-Reading'!$P$2:$AK$400,22,FALSE)),"")</f>
        <v/>
      </c>
      <c r="AC175" s="161" t="str">
        <f>IFERROR(IF(VLOOKUP(A175, 'MOY to EOY-Reading'!$P$2:$AK$400,22,FALSE)="","",VLOOKUP(A175,'MOY to EOY-Reading'!$P$2:$AK$400,22,FALSE)),"")</f>
        <v/>
      </c>
      <c r="AD175" s="161" t="str">
        <f>IFERROR(IF(VLOOKUP(A175,'BOY to EOY-Reading'!$P$2:$AK$400,22,FALSE)="","",VLOOKUP(A175,'BOY to EOY-Reading'!$P$2:$AK$400,22,FALSE)),"")</f>
        <v/>
      </c>
      <c r="AE175" s="161" t="str" cm="1">
        <f t="array" ref="AE175">_xlfn.IFS(AND(NOT(ISNUMBER(V175)),NOT(ISNUMBER(W175)),NOT(ISNUMBER(X175))),"",OR(AND(V175&lt;&gt;"",V175&gt;=40),AND(W175&lt;&gt;"",W175&gt;=40),AND(X175&lt;&gt;"",X175&gt;=40)),"Y",OR(V175&lt;40,W175&lt;40,X175&lt;40),"N")</f>
        <v/>
      </c>
      <c r="AF175" s="161" t="str" cm="1">
        <f t="array" ref="AF175">_xlfn.IFS(OR(Y175="Yes",Z175="Yes",AA175="Yes"),"Y",OR(Y175="No",Z175="No",AA175="No"),"N",AND(Y175="",Z175="",AA175=""),"")</f>
        <v/>
      </c>
      <c r="AG175" s="161" t="str" cm="1">
        <f t="array" ref="AG175">_xlfn.IFS(AND(NOT(ISNUMBER(AB175)),NOT(ISNUMBER(AC175)),NOT(ISNUMBER(AD175))),"",OR(AND(AB175&lt;&gt;"",AB175&gt;=40),AND(AC175&lt;&gt;"",AC175&gt;=40),AND(AD175&lt;&gt;"",AD175&gt;=40)),"Y",OR(AB175&lt;40,AC175&lt;40,AD175&lt;40),"N")</f>
        <v/>
      </c>
      <c r="AH175" s="162" t="str" cm="1">
        <f t="array" ref="AH175">_xlfn.IFS(OR(AE175="Y",AF175="Y",AG175="Y"),"Y",OR(AE175="N",AF175="N",AG175="N"),"N",OR(AE175="",AF175="",AG175=""),"")</f>
        <v/>
      </c>
    </row>
    <row r="176" spans="9:34" x14ac:dyDescent="0.25">
      <c r="I176" s="161" t="str">
        <f>IFERROR(IF(VLOOKUP(A176,'BOY to MOY-Math'!$P$2:$U$400,6,FALSE)="","",VLOOKUP(A176,'BOY to MOY-Math'!$P$2:$U$400,6,FALSE)),"")</f>
        <v/>
      </c>
      <c r="J176" s="162" t="str">
        <f>IFERROR(IF(VLOOKUP(A176,'BOY to MOY-Math'!$P$2:$AA$400,12,FALSE)="","",VLOOKUP(A176,'BOY to MOY-Math'!$P$2:$AA$400,12,FALSE)),"")</f>
        <v/>
      </c>
      <c r="K176" s="161" t="str">
        <f>IFERROR(IF(VLOOKUP(A176,'BOY to EOY-Math'!$P$2:$AA$400,12,FALSE)="","",VLOOKUP(A176,'BOY to EOY-Math'!$P$2:$AA$400,12,FALSE)),"")</f>
        <v/>
      </c>
      <c r="L176" s="163" t="str">
        <f>IFERROR(IF(VLOOKUP(A176,'BOY to MOY-Math'!$P$2:$AI$400,20,FALSE)="","",VLOOKUP(A176,'BOY to MOY-Math'!$P$2:$AI$400,20,FALSE)),"")</f>
        <v/>
      </c>
      <c r="M176" s="161" t="str">
        <f>IFERROR(IF(VLOOKUP(A176, 'MOY to EOY-Math'!$P$2:$AI$400,20,FALSE)="","",VLOOKUP(A176,'MOY to EOY-Math'!$P$2:$AI$400,20,FALSE)),"")</f>
        <v/>
      </c>
      <c r="N176" s="161" t="str">
        <f>IFERROR(IF(VLOOKUP(A176,'BOY to EOY-Math'!$P$2:$AI$400,20,FALSE)="","",VLOOKUP(A176,'BOY to EOY-Math'!$P$2:$AI$400,20,FALSE)),"")</f>
        <v/>
      </c>
      <c r="O176" s="161" t="str">
        <f>IFERROR(IF(VLOOKUP(A176,'BOY to MOY-Math'!$P$2:$AK$400,22,FALSE)="","",VLOOKUP(A176,'BOY to MOY-Math'!$P$2:$AK$400,22,FALSE)),"")</f>
        <v/>
      </c>
      <c r="P176" s="161" t="str">
        <f>IFERROR(IF(VLOOKUP(A176, 'MOY to EOY-Math'!$P$2:$AK$400,22,FALSE)="","",VLOOKUP(A176,'MOY to EOY-Math'!$P$2:$AK$400,22,FALSE)),"")</f>
        <v/>
      </c>
      <c r="Q176" s="161" t="str">
        <f>IFERROR(IF(VLOOKUP(A176,'BOY to EOY-Math'!$P$2:$AK$400,22,FALSE)="","",VLOOKUP(A176,'BOY to EOY-Math'!$P$2:$AK$400,22,FALSE)),"")</f>
        <v/>
      </c>
      <c r="R176" s="161" t="str" cm="1">
        <f t="array" ref="R176">_xlfn.IFS(AND(NOT(ISNUMBER(I176)),NOT(ISNUMBER(J176)),NOT(ISNUMBER(K176))),"",OR(AND(I176&lt;&gt;"",I176&gt;=40),AND(J176&lt;&gt;"",J176&gt;=40),AND(K176&lt;&gt;"",K176&gt;=40)),"Y",OR(I176&lt;40,J176&lt;40,K176&lt;40),"N")</f>
        <v/>
      </c>
      <c r="S176" s="161" t="str" cm="1">
        <f t="array" ref="S176">_xlfn.IFS(OR(L176="Yes",M176="Yes",N176="Yes"),"Y",OR(L176="No",M176="No",N176="No"),"N",AND(L176="",M176="",N176=""),"")</f>
        <v/>
      </c>
      <c r="T176" s="161" t="str" cm="1">
        <f t="array" ref="T176">_xlfn.IFS(AND(NOT(ISNUMBER(O176)),NOT(ISNUMBER(P176)),NOT(ISNUMBER(Q176))),"",OR(AND(O176&lt;&gt;"",O176&gt;=40),AND(P176&lt;&gt;"",P176&gt;=40),AND(Q176&lt;&gt;"",Q176&gt;=40)),"Y",OR(O176&lt;40,P176&lt;40,Q176&lt;40),"N")</f>
        <v/>
      </c>
      <c r="U176" s="162" t="str" cm="1">
        <f t="array" ref="U176">_xlfn.IFS(OR(R176="Y",S176="Y",T176="Y"),"Y",OR(R176="N",S176="N",T176="N"),"N",OR(R176="",S176="",T176=""),"")</f>
        <v/>
      </c>
      <c r="V176" s="161" t="str">
        <f>IFERROR(IF(VLOOKUP(A176,'BOY to MOY-Reading'!$P$2:$U$400,6,FALSE)="","",VLOOKUP(A176,'BOY to MOY-Reading'!$P$2:$U$400,6,FALSE)),"")</f>
        <v/>
      </c>
      <c r="W176" s="162" t="str">
        <f>IFERROR(IF(VLOOKUP(A176,'BOY to MOY-Reading'!$P$2:$AA$400,12,FALSE)="","",VLOOKUP(A176,'BOY to MOY-Reading'!$P$2:$AA$400,12,FALSE)),"")</f>
        <v/>
      </c>
      <c r="X176" s="161" t="str">
        <f>IFERROR(IF(VLOOKUP(A176,'BOY to EOY-Reading'!$P$2:$AA$400,12,FALSE)="","",VLOOKUP(A176,'BOY to EOY-Reading'!$P$2:$AA$400,12,FALSE)),"")</f>
        <v/>
      </c>
      <c r="Y176" s="163" t="str">
        <f>IFERROR(IF(VLOOKUP(A176,'BOY to MOY-Reading'!$P$2:$AI$400,20,FALSE)="","",VLOOKUP(A176,'BOY to MOY-Reading'!$P$2:$AI$400,20,FALSE)),"")</f>
        <v/>
      </c>
      <c r="Z176" s="161" t="str">
        <f>IFERROR(IF(VLOOKUP(A176, 'MOY to EOY-Reading'!$P$2:$AI$400,20,FALSE)="","",VLOOKUP(A176,'MOY to EOY-Reading'!$P$2:$AI$400,20,FALSE)),"")</f>
        <v/>
      </c>
      <c r="AA176" s="161" t="str">
        <f>IFERROR(IF(VLOOKUP(A176,'BOY to EOY-Reading'!$P$2:$AI$400,20,FALSE)="","",VLOOKUP(A176,'BOY to EOY-Reading'!$P$2:$AI$400,20,FALSE)),"")</f>
        <v/>
      </c>
      <c r="AB176" s="161" t="str">
        <f>IFERROR(IF(VLOOKUP(A176,'BOY to MOY-Reading'!$P$2:$AK$400,22,FALSE)="","",VLOOKUP(A176,'BOY to MOY-Reading'!$P$2:$AK$400,22,FALSE)),"")</f>
        <v/>
      </c>
      <c r="AC176" s="161" t="str">
        <f>IFERROR(IF(VLOOKUP(A176, 'MOY to EOY-Reading'!$P$2:$AK$400,22,FALSE)="","",VLOOKUP(A176,'MOY to EOY-Reading'!$P$2:$AK$400,22,FALSE)),"")</f>
        <v/>
      </c>
      <c r="AD176" s="161" t="str">
        <f>IFERROR(IF(VLOOKUP(A176,'BOY to EOY-Reading'!$P$2:$AK$400,22,FALSE)="","",VLOOKUP(A176,'BOY to EOY-Reading'!$P$2:$AK$400,22,FALSE)),"")</f>
        <v/>
      </c>
      <c r="AE176" s="161" t="str" cm="1">
        <f t="array" ref="AE176">_xlfn.IFS(AND(NOT(ISNUMBER(V176)),NOT(ISNUMBER(W176)),NOT(ISNUMBER(X176))),"",OR(AND(V176&lt;&gt;"",V176&gt;=40),AND(W176&lt;&gt;"",W176&gt;=40),AND(X176&lt;&gt;"",X176&gt;=40)),"Y",OR(V176&lt;40,W176&lt;40,X176&lt;40),"N")</f>
        <v/>
      </c>
      <c r="AF176" s="161" t="str" cm="1">
        <f t="array" ref="AF176">_xlfn.IFS(OR(Y176="Yes",Z176="Yes",AA176="Yes"),"Y",OR(Y176="No",Z176="No",AA176="No"),"N",AND(Y176="",Z176="",AA176=""),"")</f>
        <v/>
      </c>
      <c r="AG176" s="161" t="str" cm="1">
        <f t="array" ref="AG176">_xlfn.IFS(AND(NOT(ISNUMBER(AB176)),NOT(ISNUMBER(AC176)),NOT(ISNUMBER(AD176))),"",OR(AND(AB176&lt;&gt;"",AB176&gt;=40),AND(AC176&lt;&gt;"",AC176&gt;=40),AND(AD176&lt;&gt;"",AD176&gt;=40)),"Y",OR(AB176&lt;40,AC176&lt;40,AD176&lt;40),"N")</f>
        <v/>
      </c>
      <c r="AH176" s="162" t="str" cm="1">
        <f t="array" ref="AH176">_xlfn.IFS(OR(AE176="Y",AF176="Y",AG176="Y"),"Y",OR(AE176="N",AF176="N",AG176="N"),"N",OR(AE176="",AF176="",AG176=""),"")</f>
        <v/>
      </c>
    </row>
    <row r="177" spans="9:34" x14ac:dyDescent="0.25">
      <c r="I177" s="161" t="str">
        <f>IFERROR(IF(VLOOKUP(A177,'BOY to MOY-Math'!$P$2:$U$400,6,FALSE)="","",VLOOKUP(A177,'BOY to MOY-Math'!$P$2:$U$400,6,FALSE)),"")</f>
        <v/>
      </c>
      <c r="J177" s="162" t="str">
        <f>IFERROR(IF(VLOOKUP(A177,'BOY to MOY-Math'!$P$2:$AA$400,12,FALSE)="","",VLOOKUP(A177,'BOY to MOY-Math'!$P$2:$AA$400,12,FALSE)),"")</f>
        <v/>
      </c>
      <c r="K177" s="161" t="str">
        <f>IFERROR(IF(VLOOKUP(A177,'BOY to EOY-Math'!$P$2:$AA$400,12,FALSE)="","",VLOOKUP(A177,'BOY to EOY-Math'!$P$2:$AA$400,12,FALSE)),"")</f>
        <v/>
      </c>
      <c r="L177" s="163" t="str">
        <f>IFERROR(IF(VLOOKUP(A177,'BOY to MOY-Math'!$P$2:$AI$400,20,FALSE)="","",VLOOKUP(A177,'BOY to MOY-Math'!$P$2:$AI$400,20,FALSE)),"")</f>
        <v/>
      </c>
      <c r="M177" s="161" t="str">
        <f>IFERROR(IF(VLOOKUP(A177, 'MOY to EOY-Math'!$P$2:$AI$400,20,FALSE)="","",VLOOKUP(A177,'MOY to EOY-Math'!$P$2:$AI$400,20,FALSE)),"")</f>
        <v/>
      </c>
      <c r="N177" s="161" t="str">
        <f>IFERROR(IF(VLOOKUP(A177,'BOY to EOY-Math'!$P$2:$AI$400,20,FALSE)="","",VLOOKUP(A177,'BOY to EOY-Math'!$P$2:$AI$400,20,FALSE)),"")</f>
        <v/>
      </c>
      <c r="O177" s="161" t="str">
        <f>IFERROR(IF(VLOOKUP(A177,'BOY to MOY-Math'!$P$2:$AK$400,22,FALSE)="","",VLOOKUP(A177,'BOY to MOY-Math'!$P$2:$AK$400,22,FALSE)),"")</f>
        <v/>
      </c>
      <c r="P177" s="161" t="str">
        <f>IFERROR(IF(VLOOKUP(A177, 'MOY to EOY-Math'!$P$2:$AK$400,22,FALSE)="","",VLOOKUP(A177,'MOY to EOY-Math'!$P$2:$AK$400,22,FALSE)),"")</f>
        <v/>
      </c>
      <c r="Q177" s="161" t="str">
        <f>IFERROR(IF(VLOOKUP(A177,'BOY to EOY-Math'!$P$2:$AK$400,22,FALSE)="","",VLOOKUP(A177,'BOY to EOY-Math'!$P$2:$AK$400,22,FALSE)),"")</f>
        <v/>
      </c>
      <c r="R177" s="161" t="str" cm="1">
        <f t="array" ref="R177">_xlfn.IFS(AND(NOT(ISNUMBER(I177)),NOT(ISNUMBER(J177)),NOT(ISNUMBER(K177))),"",OR(AND(I177&lt;&gt;"",I177&gt;=40),AND(J177&lt;&gt;"",J177&gt;=40),AND(K177&lt;&gt;"",K177&gt;=40)),"Y",OR(I177&lt;40,J177&lt;40,K177&lt;40),"N")</f>
        <v/>
      </c>
      <c r="S177" s="161" t="str" cm="1">
        <f t="array" ref="S177">_xlfn.IFS(OR(L177="Yes",M177="Yes",N177="Yes"),"Y",OR(L177="No",M177="No",N177="No"),"N",AND(L177="",M177="",N177=""),"")</f>
        <v/>
      </c>
      <c r="T177" s="161" t="str" cm="1">
        <f t="array" ref="T177">_xlfn.IFS(AND(NOT(ISNUMBER(O177)),NOT(ISNUMBER(P177)),NOT(ISNUMBER(Q177))),"",OR(AND(O177&lt;&gt;"",O177&gt;=40),AND(P177&lt;&gt;"",P177&gt;=40),AND(Q177&lt;&gt;"",Q177&gt;=40)),"Y",OR(O177&lt;40,P177&lt;40,Q177&lt;40),"N")</f>
        <v/>
      </c>
      <c r="U177" s="162" t="str" cm="1">
        <f t="array" ref="U177">_xlfn.IFS(OR(R177="Y",S177="Y",T177="Y"),"Y",OR(R177="N",S177="N",T177="N"),"N",OR(R177="",S177="",T177=""),"")</f>
        <v/>
      </c>
      <c r="V177" s="161" t="str">
        <f>IFERROR(IF(VLOOKUP(A177,'BOY to MOY-Reading'!$P$2:$U$400,6,FALSE)="","",VLOOKUP(A177,'BOY to MOY-Reading'!$P$2:$U$400,6,FALSE)),"")</f>
        <v/>
      </c>
      <c r="W177" s="162" t="str">
        <f>IFERROR(IF(VLOOKUP(A177,'BOY to MOY-Reading'!$P$2:$AA$400,12,FALSE)="","",VLOOKUP(A177,'BOY to MOY-Reading'!$P$2:$AA$400,12,FALSE)),"")</f>
        <v/>
      </c>
      <c r="X177" s="161" t="str">
        <f>IFERROR(IF(VLOOKUP(A177,'BOY to EOY-Reading'!$P$2:$AA$400,12,FALSE)="","",VLOOKUP(A177,'BOY to EOY-Reading'!$P$2:$AA$400,12,FALSE)),"")</f>
        <v/>
      </c>
      <c r="Y177" s="163" t="str">
        <f>IFERROR(IF(VLOOKUP(A177,'BOY to MOY-Reading'!$P$2:$AI$400,20,FALSE)="","",VLOOKUP(A177,'BOY to MOY-Reading'!$P$2:$AI$400,20,FALSE)),"")</f>
        <v/>
      </c>
      <c r="Z177" s="161" t="str">
        <f>IFERROR(IF(VLOOKUP(A177, 'MOY to EOY-Reading'!$P$2:$AI$400,20,FALSE)="","",VLOOKUP(A177,'MOY to EOY-Reading'!$P$2:$AI$400,20,FALSE)),"")</f>
        <v/>
      </c>
      <c r="AA177" s="161" t="str">
        <f>IFERROR(IF(VLOOKUP(A177,'BOY to EOY-Reading'!$P$2:$AI$400,20,FALSE)="","",VLOOKUP(A177,'BOY to EOY-Reading'!$P$2:$AI$400,20,FALSE)),"")</f>
        <v/>
      </c>
      <c r="AB177" s="161" t="str">
        <f>IFERROR(IF(VLOOKUP(A177,'BOY to MOY-Reading'!$P$2:$AK$400,22,FALSE)="","",VLOOKUP(A177,'BOY to MOY-Reading'!$P$2:$AK$400,22,FALSE)),"")</f>
        <v/>
      </c>
      <c r="AC177" s="161" t="str">
        <f>IFERROR(IF(VLOOKUP(A177, 'MOY to EOY-Reading'!$P$2:$AK$400,22,FALSE)="","",VLOOKUP(A177,'MOY to EOY-Reading'!$P$2:$AK$400,22,FALSE)),"")</f>
        <v/>
      </c>
      <c r="AD177" s="161" t="str">
        <f>IFERROR(IF(VLOOKUP(A177,'BOY to EOY-Reading'!$P$2:$AK$400,22,FALSE)="","",VLOOKUP(A177,'BOY to EOY-Reading'!$P$2:$AK$400,22,FALSE)),"")</f>
        <v/>
      </c>
      <c r="AE177" s="161" t="str" cm="1">
        <f t="array" ref="AE177">_xlfn.IFS(AND(NOT(ISNUMBER(V177)),NOT(ISNUMBER(W177)),NOT(ISNUMBER(X177))),"",OR(AND(V177&lt;&gt;"",V177&gt;=40),AND(W177&lt;&gt;"",W177&gt;=40),AND(X177&lt;&gt;"",X177&gt;=40)),"Y",OR(V177&lt;40,W177&lt;40,X177&lt;40),"N")</f>
        <v/>
      </c>
      <c r="AF177" s="161" t="str" cm="1">
        <f t="array" ref="AF177">_xlfn.IFS(OR(Y177="Yes",Z177="Yes",AA177="Yes"),"Y",OR(Y177="No",Z177="No",AA177="No"),"N",AND(Y177="",Z177="",AA177=""),"")</f>
        <v/>
      </c>
      <c r="AG177" s="161" t="str" cm="1">
        <f t="array" ref="AG177">_xlfn.IFS(AND(NOT(ISNUMBER(AB177)),NOT(ISNUMBER(AC177)),NOT(ISNUMBER(AD177))),"",OR(AND(AB177&lt;&gt;"",AB177&gt;=40),AND(AC177&lt;&gt;"",AC177&gt;=40),AND(AD177&lt;&gt;"",AD177&gt;=40)),"Y",OR(AB177&lt;40,AC177&lt;40,AD177&lt;40),"N")</f>
        <v/>
      </c>
      <c r="AH177" s="162" t="str" cm="1">
        <f t="array" ref="AH177">_xlfn.IFS(OR(AE177="Y",AF177="Y",AG177="Y"),"Y",OR(AE177="N",AF177="N",AG177="N"),"N",OR(AE177="",AF177="",AG177=""),"")</f>
        <v/>
      </c>
    </row>
    <row r="178" spans="9:34" x14ac:dyDescent="0.25">
      <c r="I178" s="161" t="str">
        <f>IFERROR(IF(VLOOKUP(A178,'BOY to MOY-Math'!$P$2:$U$400,6,FALSE)="","",VLOOKUP(A178,'BOY to MOY-Math'!$P$2:$U$400,6,FALSE)),"")</f>
        <v/>
      </c>
      <c r="J178" s="162" t="str">
        <f>IFERROR(IF(VLOOKUP(A178,'BOY to MOY-Math'!$P$2:$AA$400,12,FALSE)="","",VLOOKUP(A178,'BOY to MOY-Math'!$P$2:$AA$400,12,FALSE)),"")</f>
        <v/>
      </c>
      <c r="K178" s="161" t="str">
        <f>IFERROR(IF(VLOOKUP(A178,'BOY to EOY-Math'!$P$2:$AA$400,12,FALSE)="","",VLOOKUP(A178,'BOY to EOY-Math'!$P$2:$AA$400,12,FALSE)),"")</f>
        <v/>
      </c>
      <c r="L178" s="163" t="str">
        <f>IFERROR(IF(VLOOKUP(A178,'BOY to MOY-Math'!$P$2:$AI$400,20,FALSE)="","",VLOOKUP(A178,'BOY to MOY-Math'!$P$2:$AI$400,20,FALSE)),"")</f>
        <v/>
      </c>
      <c r="M178" s="161" t="str">
        <f>IFERROR(IF(VLOOKUP(A178, 'MOY to EOY-Math'!$P$2:$AI$400,20,FALSE)="","",VLOOKUP(A178,'MOY to EOY-Math'!$P$2:$AI$400,20,FALSE)),"")</f>
        <v/>
      </c>
      <c r="N178" s="161" t="str">
        <f>IFERROR(IF(VLOOKUP(A178,'BOY to EOY-Math'!$P$2:$AI$400,20,FALSE)="","",VLOOKUP(A178,'BOY to EOY-Math'!$P$2:$AI$400,20,FALSE)),"")</f>
        <v/>
      </c>
      <c r="O178" s="161" t="str">
        <f>IFERROR(IF(VLOOKUP(A178,'BOY to MOY-Math'!$P$2:$AK$400,22,FALSE)="","",VLOOKUP(A178,'BOY to MOY-Math'!$P$2:$AK$400,22,FALSE)),"")</f>
        <v/>
      </c>
      <c r="P178" s="161" t="str">
        <f>IFERROR(IF(VLOOKUP(A178, 'MOY to EOY-Math'!$P$2:$AK$400,22,FALSE)="","",VLOOKUP(A178,'MOY to EOY-Math'!$P$2:$AK$400,22,FALSE)),"")</f>
        <v/>
      </c>
      <c r="Q178" s="161" t="str">
        <f>IFERROR(IF(VLOOKUP(A178,'BOY to EOY-Math'!$P$2:$AK$400,22,FALSE)="","",VLOOKUP(A178,'BOY to EOY-Math'!$P$2:$AK$400,22,FALSE)),"")</f>
        <v/>
      </c>
      <c r="R178" s="161" t="str" cm="1">
        <f t="array" ref="R178">_xlfn.IFS(AND(NOT(ISNUMBER(I178)),NOT(ISNUMBER(J178)),NOT(ISNUMBER(K178))),"",OR(AND(I178&lt;&gt;"",I178&gt;=40),AND(J178&lt;&gt;"",J178&gt;=40),AND(K178&lt;&gt;"",K178&gt;=40)),"Y",OR(I178&lt;40,J178&lt;40,K178&lt;40),"N")</f>
        <v/>
      </c>
      <c r="S178" s="161" t="str" cm="1">
        <f t="array" ref="S178">_xlfn.IFS(OR(L178="Yes",M178="Yes",N178="Yes"),"Y",OR(L178="No",M178="No",N178="No"),"N",AND(L178="",M178="",N178=""),"")</f>
        <v/>
      </c>
      <c r="T178" s="161" t="str" cm="1">
        <f t="array" ref="T178">_xlfn.IFS(AND(NOT(ISNUMBER(O178)),NOT(ISNUMBER(P178)),NOT(ISNUMBER(Q178))),"",OR(AND(O178&lt;&gt;"",O178&gt;=40),AND(P178&lt;&gt;"",P178&gt;=40),AND(Q178&lt;&gt;"",Q178&gt;=40)),"Y",OR(O178&lt;40,P178&lt;40,Q178&lt;40),"N")</f>
        <v/>
      </c>
      <c r="U178" s="162" t="str" cm="1">
        <f t="array" ref="U178">_xlfn.IFS(OR(R178="Y",S178="Y",T178="Y"),"Y",OR(R178="N",S178="N",T178="N"),"N",OR(R178="",S178="",T178=""),"")</f>
        <v/>
      </c>
      <c r="V178" s="161" t="str">
        <f>IFERROR(IF(VLOOKUP(A178,'BOY to MOY-Reading'!$P$2:$U$400,6,FALSE)="","",VLOOKUP(A178,'BOY to MOY-Reading'!$P$2:$U$400,6,FALSE)),"")</f>
        <v/>
      </c>
      <c r="W178" s="162" t="str">
        <f>IFERROR(IF(VLOOKUP(A178,'BOY to MOY-Reading'!$P$2:$AA$400,12,FALSE)="","",VLOOKUP(A178,'BOY to MOY-Reading'!$P$2:$AA$400,12,FALSE)),"")</f>
        <v/>
      </c>
      <c r="X178" s="161" t="str">
        <f>IFERROR(IF(VLOOKUP(A178,'BOY to EOY-Reading'!$P$2:$AA$400,12,FALSE)="","",VLOOKUP(A178,'BOY to EOY-Reading'!$P$2:$AA$400,12,FALSE)),"")</f>
        <v/>
      </c>
      <c r="Y178" s="163" t="str">
        <f>IFERROR(IF(VLOOKUP(A178,'BOY to MOY-Reading'!$P$2:$AI$400,20,FALSE)="","",VLOOKUP(A178,'BOY to MOY-Reading'!$P$2:$AI$400,20,FALSE)),"")</f>
        <v/>
      </c>
      <c r="Z178" s="161" t="str">
        <f>IFERROR(IF(VLOOKUP(A178, 'MOY to EOY-Reading'!$P$2:$AI$400,20,FALSE)="","",VLOOKUP(A178,'MOY to EOY-Reading'!$P$2:$AI$400,20,FALSE)),"")</f>
        <v/>
      </c>
      <c r="AA178" s="161" t="str">
        <f>IFERROR(IF(VLOOKUP(A178,'BOY to EOY-Reading'!$P$2:$AI$400,20,FALSE)="","",VLOOKUP(A178,'BOY to EOY-Reading'!$P$2:$AI$400,20,FALSE)),"")</f>
        <v/>
      </c>
      <c r="AB178" s="161" t="str">
        <f>IFERROR(IF(VLOOKUP(A178,'BOY to MOY-Reading'!$P$2:$AK$400,22,FALSE)="","",VLOOKUP(A178,'BOY to MOY-Reading'!$P$2:$AK$400,22,FALSE)),"")</f>
        <v/>
      </c>
      <c r="AC178" s="161" t="str">
        <f>IFERROR(IF(VLOOKUP(A178, 'MOY to EOY-Reading'!$P$2:$AK$400,22,FALSE)="","",VLOOKUP(A178,'MOY to EOY-Reading'!$P$2:$AK$400,22,FALSE)),"")</f>
        <v/>
      </c>
      <c r="AD178" s="161" t="str">
        <f>IFERROR(IF(VLOOKUP(A178,'BOY to EOY-Reading'!$P$2:$AK$400,22,FALSE)="","",VLOOKUP(A178,'BOY to EOY-Reading'!$P$2:$AK$400,22,FALSE)),"")</f>
        <v/>
      </c>
      <c r="AE178" s="161" t="str" cm="1">
        <f t="array" ref="AE178">_xlfn.IFS(AND(NOT(ISNUMBER(V178)),NOT(ISNUMBER(W178)),NOT(ISNUMBER(X178))),"",OR(AND(V178&lt;&gt;"",V178&gt;=40),AND(W178&lt;&gt;"",W178&gt;=40),AND(X178&lt;&gt;"",X178&gt;=40)),"Y",OR(V178&lt;40,W178&lt;40,X178&lt;40),"N")</f>
        <v/>
      </c>
      <c r="AF178" s="161" t="str" cm="1">
        <f t="array" ref="AF178">_xlfn.IFS(OR(Y178="Yes",Z178="Yes",AA178="Yes"),"Y",OR(Y178="No",Z178="No",AA178="No"),"N",AND(Y178="",Z178="",AA178=""),"")</f>
        <v/>
      </c>
      <c r="AG178" s="161" t="str" cm="1">
        <f t="array" ref="AG178">_xlfn.IFS(AND(NOT(ISNUMBER(AB178)),NOT(ISNUMBER(AC178)),NOT(ISNUMBER(AD178))),"",OR(AND(AB178&lt;&gt;"",AB178&gt;=40),AND(AC178&lt;&gt;"",AC178&gt;=40),AND(AD178&lt;&gt;"",AD178&gt;=40)),"Y",OR(AB178&lt;40,AC178&lt;40,AD178&lt;40),"N")</f>
        <v/>
      </c>
      <c r="AH178" s="162" t="str" cm="1">
        <f t="array" ref="AH178">_xlfn.IFS(OR(AE178="Y",AF178="Y",AG178="Y"),"Y",OR(AE178="N",AF178="N",AG178="N"),"N",OR(AE178="",AF178="",AG178=""),"")</f>
        <v/>
      </c>
    </row>
    <row r="179" spans="9:34" x14ac:dyDescent="0.25">
      <c r="I179" s="161" t="str">
        <f>IFERROR(IF(VLOOKUP(A179,'BOY to MOY-Math'!$P$2:$U$400,6,FALSE)="","",VLOOKUP(A179,'BOY to MOY-Math'!$P$2:$U$400,6,FALSE)),"")</f>
        <v/>
      </c>
      <c r="J179" s="162" t="str">
        <f>IFERROR(IF(VLOOKUP(A179,'BOY to MOY-Math'!$P$2:$AA$400,12,FALSE)="","",VLOOKUP(A179,'BOY to MOY-Math'!$P$2:$AA$400,12,FALSE)),"")</f>
        <v/>
      </c>
      <c r="K179" s="161" t="str">
        <f>IFERROR(IF(VLOOKUP(A179,'BOY to EOY-Math'!$P$2:$AA$400,12,FALSE)="","",VLOOKUP(A179,'BOY to EOY-Math'!$P$2:$AA$400,12,FALSE)),"")</f>
        <v/>
      </c>
      <c r="L179" s="163" t="str">
        <f>IFERROR(IF(VLOOKUP(A179,'BOY to MOY-Math'!$P$2:$AI$400,20,FALSE)="","",VLOOKUP(A179,'BOY to MOY-Math'!$P$2:$AI$400,20,FALSE)),"")</f>
        <v/>
      </c>
      <c r="M179" s="161" t="str">
        <f>IFERROR(IF(VLOOKUP(A179, 'MOY to EOY-Math'!$P$2:$AI$400,20,FALSE)="","",VLOOKUP(A179,'MOY to EOY-Math'!$P$2:$AI$400,20,FALSE)),"")</f>
        <v/>
      </c>
      <c r="N179" s="161" t="str">
        <f>IFERROR(IF(VLOOKUP(A179,'BOY to EOY-Math'!$P$2:$AI$400,20,FALSE)="","",VLOOKUP(A179,'BOY to EOY-Math'!$P$2:$AI$400,20,FALSE)),"")</f>
        <v/>
      </c>
      <c r="O179" s="161" t="str">
        <f>IFERROR(IF(VLOOKUP(A179,'BOY to MOY-Math'!$P$2:$AK$400,22,FALSE)="","",VLOOKUP(A179,'BOY to MOY-Math'!$P$2:$AK$400,22,FALSE)),"")</f>
        <v/>
      </c>
      <c r="P179" s="161" t="str">
        <f>IFERROR(IF(VLOOKUP(A179, 'MOY to EOY-Math'!$P$2:$AK$400,22,FALSE)="","",VLOOKUP(A179,'MOY to EOY-Math'!$P$2:$AK$400,22,FALSE)),"")</f>
        <v/>
      </c>
      <c r="Q179" s="161" t="str">
        <f>IFERROR(IF(VLOOKUP(A179,'BOY to EOY-Math'!$P$2:$AK$400,22,FALSE)="","",VLOOKUP(A179,'BOY to EOY-Math'!$P$2:$AK$400,22,FALSE)),"")</f>
        <v/>
      </c>
      <c r="R179" s="161" t="str" cm="1">
        <f t="array" ref="R179">_xlfn.IFS(AND(NOT(ISNUMBER(I179)),NOT(ISNUMBER(J179)),NOT(ISNUMBER(K179))),"",OR(AND(I179&lt;&gt;"",I179&gt;=40),AND(J179&lt;&gt;"",J179&gt;=40),AND(K179&lt;&gt;"",K179&gt;=40)),"Y",OR(I179&lt;40,J179&lt;40,K179&lt;40),"N")</f>
        <v/>
      </c>
      <c r="S179" s="161" t="str" cm="1">
        <f t="array" ref="S179">_xlfn.IFS(OR(L179="Yes",M179="Yes",N179="Yes"),"Y",OR(L179="No",M179="No",N179="No"),"N",AND(L179="",M179="",N179=""),"")</f>
        <v/>
      </c>
      <c r="T179" s="161" t="str" cm="1">
        <f t="array" ref="T179">_xlfn.IFS(AND(NOT(ISNUMBER(O179)),NOT(ISNUMBER(P179)),NOT(ISNUMBER(Q179))),"",OR(AND(O179&lt;&gt;"",O179&gt;=40),AND(P179&lt;&gt;"",P179&gt;=40),AND(Q179&lt;&gt;"",Q179&gt;=40)),"Y",OR(O179&lt;40,P179&lt;40,Q179&lt;40),"N")</f>
        <v/>
      </c>
      <c r="U179" s="162" t="str" cm="1">
        <f t="array" ref="U179">_xlfn.IFS(OR(R179="Y",S179="Y",T179="Y"),"Y",OR(R179="N",S179="N",T179="N"),"N",OR(R179="",S179="",T179=""),"")</f>
        <v/>
      </c>
      <c r="V179" s="161" t="str">
        <f>IFERROR(IF(VLOOKUP(A179,'BOY to MOY-Reading'!$P$2:$U$400,6,FALSE)="","",VLOOKUP(A179,'BOY to MOY-Reading'!$P$2:$U$400,6,FALSE)),"")</f>
        <v/>
      </c>
      <c r="W179" s="162" t="str">
        <f>IFERROR(IF(VLOOKUP(A179,'BOY to MOY-Reading'!$P$2:$AA$400,12,FALSE)="","",VLOOKUP(A179,'BOY to MOY-Reading'!$P$2:$AA$400,12,FALSE)),"")</f>
        <v/>
      </c>
      <c r="X179" s="161" t="str">
        <f>IFERROR(IF(VLOOKUP(A179,'BOY to EOY-Reading'!$P$2:$AA$400,12,FALSE)="","",VLOOKUP(A179,'BOY to EOY-Reading'!$P$2:$AA$400,12,FALSE)),"")</f>
        <v/>
      </c>
      <c r="Y179" s="163" t="str">
        <f>IFERROR(IF(VLOOKUP(A179,'BOY to MOY-Reading'!$P$2:$AI$400,20,FALSE)="","",VLOOKUP(A179,'BOY to MOY-Reading'!$P$2:$AI$400,20,FALSE)),"")</f>
        <v/>
      </c>
      <c r="Z179" s="161" t="str">
        <f>IFERROR(IF(VLOOKUP(A179, 'MOY to EOY-Reading'!$P$2:$AI$400,20,FALSE)="","",VLOOKUP(A179,'MOY to EOY-Reading'!$P$2:$AI$400,20,FALSE)),"")</f>
        <v/>
      </c>
      <c r="AA179" s="161" t="str">
        <f>IFERROR(IF(VLOOKUP(A179,'BOY to EOY-Reading'!$P$2:$AI$400,20,FALSE)="","",VLOOKUP(A179,'BOY to EOY-Reading'!$P$2:$AI$400,20,FALSE)),"")</f>
        <v/>
      </c>
      <c r="AB179" s="161" t="str">
        <f>IFERROR(IF(VLOOKUP(A179,'BOY to MOY-Reading'!$P$2:$AK$400,22,FALSE)="","",VLOOKUP(A179,'BOY to MOY-Reading'!$P$2:$AK$400,22,FALSE)),"")</f>
        <v/>
      </c>
      <c r="AC179" s="161" t="str">
        <f>IFERROR(IF(VLOOKUP(A179, 'MOY to EOY-Reading'!$P$2:$AK$400,22,FALSE)="","",VLOOKUP(A179,'MOY to EOY-Reading'!$P$2:$AK$400,22,FALSE)),"")</f>
        <v/>
      </c>
      <c r="AD179" s="161" t="str">
        <f>IFERROR(IF(VLOOKUP(A179,'BOY to EOY-Reading'!$P$2:$AK$400,22,FALSE)="","",VLOOKUP(A179,'BOY to EOY-Reading'!$P$2:$AK$400,22,FALSE)),"")</f>
        <v/>
      </c>
      <c r="AE179" s="161" t="str" cm="1">
        <f t="array" ref="AE179">_xlfn.IFS(AND(NOT(ISNUMBER(V179)),NOT(ISNUMBER(W179)),NOT(ISNUMBER(X179))),"",OR(AND(V179&lt;&gt;"",V179&gt;=40),AND(W179&lt;&gt;"",W179&gt;=40),AND(X179&lt;&gt;"",X179&gt;=40)),"Y",OR(V179&lt;40,W179&lt;40,X179&lt;40),"N")</f>
        <v/>
      </c>
      <c r="AF179" s="161" t="str" cm="1">
        <f t="array" ref="AF179">_xlfn.IFS(OR(Y179="Yes",Z179="Yes",AA179="Yes"),"Y",OR(Y179="No",Z179="No",AA179="No"),"N",AND(Y179="",Z179="",AA179=""),"")</f>
        <v/>
      </c>
      <c r="AG179" s="161" t="str" cm="1">
        <f t="array" ref="AG179">_xlfn.IFS(AND(NOT(ISNUMBER(AB179)),NOT(ISNUMBER(AC179)),NOT(ISNUMBER(AD179))),"",OR(AND(AB179&lt;&gt;"",AB179&gt;=40),AND(AC179&lt;&gt;"",AC179&gt;=40),AND(AD179&lt;&gt;"",AD179&gt;=40)),"Y",OR(AB179&lt;40,AC179&lt;40,AD179&lt;40),"N")</f>
        <v/>
      </c>
      <c r="AH179" s="162" t="str" cm="1">
        <f t="array" ref="AH179">_xlfn.IFS(OR(AE179="Y",AF179="Y",AG179="Y"),"Y",OR(AE179="N",AF179="N",AG179="N"),"N",OR(AE179="",AF179="",AG179=""),"")</f>
        <v/>
      </c>
    </row>
    <row r="180" spans="9:34" x14ac:dyDescent="0.25">
      <c r="I180" s="161" t="str">
        <f>IFERROR(IF(VLOOKUP(A180,'BOY to MOY-Math'!$P$2:$U$400,6,FALSE)="","",VLOOKUP(A180,'BOY to MOY-Math'!$P$2:$U$400,6,FALSE)),"")</f>
        <v/>
      </c>
      <c r="J180" s="162" t="str">
        <f>IFERROR(IF(VLOOKUP(A180,'BOY to MOY-Math'!$P$2:$AA$400,12,FALSE)="","",VLOOKUP(A180,'BOY to MOY-Math'!$P$2:$AA$400,12,FALSE)),"")</f>
        <v/>
      </c>
      <c r="K180" s="161" t="str">
        <f>IFERROR(IF(VLOOKUP(A180,'BOY to EOY-Math'!$P$2:$AA$400,12,FALSE)="","",VLOOKUP(A180,'BOY to EOY-Math'!$P$2:$AA$400,12,FALSE)),"")</f>
        <v/>
      </c>
      <c r="L180" s="163" t="str">
        <f>IFERROR(IF(VLOOKUP(A180,'BOY to MOY-Math'!$P$2:$AI$400,20,FALSE)="","",VLOOKUP(A180,'BOY to MOY-Math'!$P$2:$AI$400,20,FALSE)),"")</f>
        <v/>
      </c>
      <c r="M180" s="161" t="str">
        <f>IFERROR(IF(VLOOKUP(A180, 'MOY to EOY-Math'!$P$2:$AI$400,20,FALSE)="","",VLOOKUP(A180,'MOY to EOY-Math'!$P$2:$AI$400,20,FALSE)),"")</f>
        <v/>
      </c>
      <c r="N180" s="161" t="str">
        <f>IFERROR(IF(VLOOKUP(A180,'BOY to EOY-Math'!$P$2:$AI$400,20,FALSE)="","",VLOOKUP(A180,'BOY to EOY-Math'!$P$2:$AI$400,20,FALSE)),"")</f>
        <v/>
      </c>
      <c r="O180" s="161" t="str">
        <f>IFERROR(IF(VLOOKUP(A180,'BOY to MOY-Math'!$P$2:$AK$400,22,FALSE)="","",VLOOKUP(A180,'BOY to MOY-Math'!$P$2:$AK$400,22,FALSE)),"")</f>
        <v/>
      </c>
      <c r="P180" s="161" t="str">
        <f>IFERROR(IF(VLOOKUP(A180, 'MOY to EOY-Math'!$P$2:$AK$400,22,FALSE)="","",VLOOKUP(A180,'MOY to EOY-Math'!$P$2:$AK$400,22,FALSE)),"")</f>
        <v/>
      </c>
      <c r="Q180" s="161" t="str">
        <f>IFERROR(IF(VLOOKUP(A180,'BOY to EOY-Math'!$P$2:$AK$400,22,FALSE)="","",VLOOKUP(A180,'BOY to EOY-Math'!$P$2:$AK$400,22,FALSE)),"")</f>
        <v/>
      </c>
      <c r="R180" s="161" t="str" cm="1">
        <f t="array" ref="R180">_xlfn.IFS(AND(NOT(ISNUMBER(I180)),NOT(ISNUMBER(J180)),NOT(ISNUMBER(K180))),"",OR(AND(I180&lt;&gt;"",I180&gt;=40),AND(J180&lt;&gt;"",J180&gt;=40),AND(K180&lt;&gt;"",K180&gt;=40)),"Y",OR(I180&lt;40,J180&lt;40,K180&lt;40),"N")</f>
        <v/>
      </c>
      <c r="S180" s="161" t="str" cm="1">
        <f t="array" ref="S180">_xlfn.IFS(OR(L180="Yes",M180="Yes",N180="Yes"),"Y",OR(L180="No",M180="No",N180="No"),"N",AND(L180="",M180="",N180=""),"")</f>
        <v/>
      </c>
      <c r="T180" s="161" t="str" cm="1">
        <f t="array" ref="T180">_xlfn.IFS(AND(NOT(ISNUMBER(O180)),NOT(ISNUMBER(P180)),NOT(ISNUMBER(Q180))),"",OR(AND(O180&lt;&gt;"",O180&gt;=40),AND(P180&lt;&gt;"",P180&gt;=40),AND(Q180&lt;&gt;"",Q180&gt;=40)),"Y",OR(O180&lt;40,P180&lt;40,Q180&lt;40),"N")</f>
        <v/>
      </c>
      <c r="U180" s="162" t="str" cm="1">
        <f t="array" ref="U180">_xlfn.IFS(OR(R180="Y",S180="Y",T180="Y"),"Y",OR(R180="N",S180="N",T180="N"),"N",OR(R180="",S180="",T180=""),"")</f>
        <v/>
      </c>
      <c r="V180" s="161" t="str">
        <f>IFERROR(IF(VLOOKUP(A180,'BOY to MOY-Reading'!$P$2:$U$400,6,FALSE)="","",VLOOKUP(A180,'BOY to MOY-Reading'!$P$2:$U$400,6,FALSE)),"")</f>
        <v/>
      </c>
      <c r="W180" s="162" t="str">
        <f>IFERROR(IF(VLOOKUP(A180,'BOY to MOY-Reading'!$P$2:$AA$400,12,FALSE)="","",VLOOKUP(A180,'BOY to MOY-Reading'!$P$2:$AA$400,12,FALSE)),"")</f>
        <v/>
      </c>
      <c r="X180" s="161" t="str">
        <f>IFERROR(IF(VLOOKUP(A180,'BOY to EOY-Reading'!$P$2:$AA$400,12,FALSE)="","",VLOOKUP(A180,'BOY to EOY-Reading'!$P$2:$AA$400,12,FALSE)),"")</f>
        <v/>
      </c>
      <c r="Y180" s="163" t="str">
        <f>IFERROR(IF(VLOOKUP(A180,'BOY to MOY-Reading'!$P$2:$AI$400,20,FALSE)="","",VLOOKUP(A180,'BOY to MOY-Reading'!$P$2:$AI$400,20,FALSE)),"")</f>
        <v/>
      </c>
      <c r="Z180" s="161" t="str">
        <f>IFERROR(IF(VLOOKUP(A180, 'MOY to EOY-Reading'!$P$2:$AI$400,20,FALSE)="","",VLOOKUP(A180,'MOY to EOY-Reading'!$P$2:$AI$400,20,FALSE)),"")</f>
        <v/>
      </c>
      <c r="AA180" s="161" t="str">
        <f>IFERROR(IF(VLOOKUP(A180,'BOY to EOY-Reading'!$P$2:$AI$400,20,FALSE)="","",VLOOKUP(A180,'BOY to EOY-Reading'!$P$2:$AI$400,20,FALSE)),"")</f>
        <v/>
      </c>
      <c r="AB180" s="161" t="str">
        <f>IFERROR(IF(VLOOKUP(A180,'BOY to MOY-Reading'!$P$2:$AK$400,22,FALSE)="","",VLOOKUP(A180,'BOY to MOY-Reading'!$P$2:$AK$400,22,FALSE)),"")</f>
        <v/>
      </c>
      <c r="AC180" s="161" t="str">
        <f>IFERROR(IF(VLOOKUP(A180, 'MOY to EOY-Reading'!$P$2:$AK$400,22,FALSE)="","",VLOOKUP(A180,'MOY to EOY-Reading'!$P$2:$AK$400,22,FALSE)),"")</f>
        <v/>
      </c>
      <c r="AD180" s="161" t="str">
        <f>IFERROR(IF(VLOOKUP(A180,'BOY to EOY-Reading'!$P$2:$AK$400,22,FALSE)="","",VLOOKUP(A180,'BOY to EOY-Reading'!$P$2:$AK$400,22,FALSE)),"")</f>
        <v/>
      </c>
      <c r="AE180" s="161" t="str" cm="1">
        <f t="array" ref="AE180">_xlfn.IFS(AND(NOT(ISNUMBER(V180)),NOT(ISNUMBER(W180)),NOT(ISNUMBER(X180))),"",OR(AND(V180&lt;&gt;"",V180&gt;=40),AND(W180&lt;&gt;"",W180&gt;=40),AND(X180&lt;&gt;"",X180&gt;=40)),"Y",OR(V180&lt;40,W180&lt;40,X180&lt;40),"N")</f>
        <v/>
      </c>
      <c r="AF180" s="161" t="str" cm="1">
        <f t="array" ref="AF180">_xlfn.IFS(OR(Y180="Yes",Z180="Yes",AA180="Yes"),"Y",OR(Y180="No",Z180="No",AA180="No"),"N",AND(Y180="",Z180="",AA180=""),"")</f>
        <v/>
      </c>
      <c r="AG180" s="161" t="str" cm="1">
        <f t="array" ref="AG180">_xlfn.IFS(AND(NOT(ISNUMBER(AB180)),NOT(ISNUMBER(AC180)),NOT(ISNUMBER(AD180))),"",OR(AND(AB180&lt;&gt;"",AB180&gt;=40),AND(AC180&lt;&gt;"",AC180&gt;=40),AND(AD180&lt;&gt;"",AD180&gt;=40)),"Y",OR(AB180&lt;40,AC180&lt;40,AD180&lt;40),"N")</f>
        <v/>
      </c>
      <c r="AH180" s="162" t="str" cm="1">
        <f t="array" ref="AH180">_xlfn.IFS(OR(AE180="Y",AF180="Y",AG180="Y"),"Y",OR(AE180="N",AF180="N",AG180="N"),"N",OR(AE180="",AF180="",AG180=""),"")</f>
        <v/>
      </c>
    </row>
    <row r="181" spans="9:34" x14ac:dyDescent="0.25">
      <c r="I181" s="161" t="str">
        <f>IFERROR(IF(VLOOKUP(A181,'BOY to MOY-Math'!$P$2:$U$400,6,FALSE)="","",VLOOKUP(A181,'BOY to MOY-Math'!$P$2:$U$400,6,FALSE)),"")</f>
        <v/>
      </c>
      <c r="J181" s="162" t="str">
        <f>IFERROR(IF(VLOOKUP(A181,'BOY to MOY-Math'!$P$2:$AA$400,12,FALSE)="","",VLOOKUP(A181,'BOY to MOY-Math'!$P$2:$AA$400,12,FALSE)),"")</f>
        <v/>
      </c>
      <c r="K181" s="161" t="str">
        <f>IFERROR(IF(VLOOKUP(A181,'BOY to EOY-Math'!$P$2:$AA$400,12,FALSE)="","",VLOOKUP(A181,'BOY to EOY-Math'!$P$2:$AA$400,12,FALSE)),"")</f>
        <v/>
      </c>
      <c r="L181" s="163" t="str">
        <f>IFERROR(IF(VLOOKUP(A181,'BOY to MOY-Math'!$P$2:$AI$400,20,FALSE)="","",VLOOKUP(A181,'BOY to MOY-Math'!$P$2:$AI$400,20,FALSE)),"")</f>
        <v/>
      </c>
      <c r="M181" s="161" t="str">
        <f>IFERROR(IF(VLOOKUP(A181, 'MOY to EOY-Math'!$P$2:$AI$400,20,FALSE)="","",VLOOKUP(A181,'MOY to EOY-Math'!$P$2:$AI$400,20,FALSE)),"")</f>
        <v/>
      </c>
      <c r="N181" s="161" t="str">
        <f>IFERROR(IF(VLOOKUP(A181,'BOY to EOY-Math'!$P$2:$AI$400,20,FALSE)="","",VLOOKUP(A181,'BOY to EOY-Math'!$P$2:$AI$400,20,FALSE)),"")</f>
        <v/>
      </c>
      <c r="O181" s="161" t="str">
        <f>IFERROR(IF(VLOOKUP(A181,'BOY to MOY-Math'!$P$2:$AK$400,22,FALSE)="","",VLOOKUP(A181,'BOY to MOY-Math'!$P$2:$AK$400,22,FALSE)),"")</f>
        <v/>
      </c>
      <c r="P181" s="161" t="str">
        <f>IFERROR(IF(VLOOKUP(A181, 'MOY to EOY-Math'!$P$2:$AK$400,22,FALSE)="","",VLOOKUP(A181,'MOY to EOY-Math'!$P$2:$AK$400,22,FALSE)),"")</f>
        <v/>
      </c>
      <c r="Q181" s="161" t="str">
        <f>IFERROR(IF(VLOOKUP(A181,'BOY to EOY-Math'!$P$2:$AK$400,22,FALSE)="","",VLOOKUP(A181,'BOY to EOY-Math'!$P$2:$AK$400,22,FALSE)),"")</f>
        <v/>
      </c>
      <c r="R181" s="161" t="str" cm="1">
        <f t="array" ref="R181">_xlfn.IFS(AND(NOT(ISNUMBER(I181)),NOT(ISNUMBER(J181)),NOT(ISNUMBER(K181))),"",OR(AND(I181&lt;&gt;"",I181&gt;=40),AND(J181&lt;&gt;"",J181&gt;=40),AND(K181&lt;&gt;"",K181&gt;=40)),"Y",OR(I181&lt;40,J181&lt;40,K181&lt;40),"N")</f>
        <v/>
      </c>
      <c r="S181" s="161" t="str" cm="1">
        <f t="array" ref="S181">_xlfn.IFS(OR(L181="Yes",M181="Yes",N181="Yes"),"Y",OR(L181="No",M181="No",N181="No"),"N",AND(L181="",M181="",N181=""),"")</f>
        <v/>
      </c>
      <c r="T181" s="161" t="str" cm="1">
        <f t="array" ref="T181">_xlfn.IFS(AND(NOT(ISNUMBER(O181)),NOT(ISNUMBER(P181)),NOT(ISNUMBER(Q181))),"",OR(AND(O181&lt;&gt;"",O181&gt;=40),AND(P181&lt;&gt;"",P181&gt;=40),AND(Q181&lt;&gt;"",Q181&gt;=40)),"Y",OR(O181&lt;40,P181&lt;40,Q181&lt;40),"N")</f>
        <v/>
      </c>
      <c r="U181" s="162" t="str" cm="1">
        <f t="array" ref="U181">_xlfn.IFS(OR(R181="Y",S181="Y",T181="Y"),"Y",OR(R181="N",S181="N",T181="N"),"N",OR(R181="",S181="",T181=""),"")</f>
        <v/>
      </c>
      <c r="V181" s="161" t="str">
        <f>IFERROR(IF(VLOOKUP(A181,'BOY to MOY-Reading'!$P$2:$U$400,6,FALSE)="","",VLOOKUP(A181,'BOY to MOY-Reading'!$P$2:$U$400,6,FALSE)),"")</f>
        <v/>
      </c>
      <c r="W181" s="162" t="str">
        <f>IFERROR(IF(VLOOKUP(A181,'BOY to MOY-Reading'!$P$2:$AA$400,12,FALSE)="","",VLOOKUP(A181,'BOY to MOY-Reading'!$P$2:$AA$400,12,FALSE)),"")</f>
        <v/>
      </c>
      <c r="X181" s="161" t="str">
        <f>IFERROR(IF(VLOOKUP(A181,'BOY to EOY-Reading'!$P$2:$AA$400,12,FALSE)="","",VLOOKUP(A181,'BOY to EOY-Reading'!$P$2:$AA$400,12,FALSE)),"")</f>
        <v/>
      </c>
      <c r="Y181" s="163" t="str">
        <f>IFERROR(IF(VLOOKUP(A181,'BOY to MOY-Reading'!$P$2:$AI$400,20,FALSE)="","",VLOOKUP(A181,'BOY to MOY-Reading'!$P$2:$AI$400,20,FALSE)),"")</f>
        <v/>
      </c>
      <c r="Z181" s="161" t="str">
        <f>IFERROR(IF(VLOOKUP(A181, 'MOY to EOY-Reading'!$P$2:$AI$400,20,FALSE)="","",VLOOKUP(A181,'MOY to EOY-Reading'!$P$2:$AI$400,20,FALSE)),"")</f>
        <v/>
      </c>
      <c r="AA181" s="161" t="str">
        <f>IFERROR(IF(VLOOKUP(A181,'BOY to EOY-Reading'!$P$2:$AI$400,20,FALSE)="","",VLOOKUP(A181,'BOY to EOY-Reading'!$P$2:$AI$400,20,FALSE)),"")</f>
        <v/>
      </c>
      <c r="AB181" s="161" t="str">
        <f>IFERROR(IF(VLOOKUP(A181,'BOY to MOY-Reading'!$P$2:$AK$400,22,FALSE)="","",VLOOKUP(A181,'BOY to MOY-Reading'!$P$2:$AK$400,22,FALSE)),"")</f>
        <v/>
      </c>
      <c r="AC181" s="161" t="str">
        <f>IFERROR(IF(VLOOKUP(A181, 'MOY to EOY-Reading'!$P$2:$AK$400,22,FALSE)="","",VLOOKUP(A181,'MOY to EOY-Reading'!$P$2:$AK$400,22,FALSE)),"")</f>
        <v/>
      </c>
      <c r="AD181" s="161" t="str">
        <f>IFERROR(IF(VLOOKUP(A181,'BOY to EOY-Reading'!$P$2:$AK$400,22,FALSE)="","",VLOOKUP(A181,'BOY to EOY-Reading'!$P$2:$AK$400,22,FALSE)),"")</f>
        <v/>
      </c>
      <c r="AE181" s="161" t="str" cm="1">
        <f t="array" ref="AE181">_xlfn.IFS(AND(NOT(ISNUMBER(V181)),NOT(ISNUMBER(W181)),NOT(ISNUMBER(X181))),"",OR(AND(V181&lt;&gt;"",V181&gt;=40),AND(W181&lt;&gt;"",W181&gt;=40),AND(X181&lt;&gt;"",X181&gt;=40)),"Y",OR(V181&lt;40,W181&lt;40,X181&lt;40),"N")</f>
        <v/>
      </c>
      <c r="AF181" s="161" t="str" cm="1">
        <f t="array" ref="AF181">_xlfn.IFS(OR(Y181="Yes",Z181="Yes",AA181="Yes"),"Y",OR(Y181="No",Z181="No",AA181="No"),"N",AND(Y181="",Z181="",AA181=""),"")</f>
        <v/>
      </c>
      <c r="AG181" s="161" t="str" cm="1">
        <f t="array" ref="AG181">_xlfn.IFS(AND(NOT(ISNUMBER(AB181)),NOT(ISNUMBER(AC181)),NOT(ISNUMBER(AD181))),"",OR(AND(AB181&lt;&gt;"",AB181&gt;=40),AND(AC181&lt;&gt;"",AC181&gt;=40),AND(AD181&lt;&gt;"",AD181&gt;=40)),"Y",OR(AB181&lt;40,AC181&lt;40,AD181&lt;40),"N")</f>
        <v/>
      </c>
      <c r="AH181" s="162" t="str" cm="1">
        <f t="array" ref="AH181">_xlfn.IFS(OR(AE181="Y",AF181="Y",AG181="Y"),"Y",OR(AE181="N",AF181="N",AG181="N"),"N",OR(AE181="",AF181="",AG181=""),"")</f>
        <v/>
      </c>
    </row>
    <row r="182" spans="9:34" x14ac:dyDescent="0.25">
      <c r="I182" s="161" t="str">
        <f>IFERROR(IF(VLOOKUP(A182,'BOY to MOY-Math'!$P$2:$U$400,6,FALSE)="","",VLOOKUP(A182,'BOY to MOY-Math'!$P$2:$U$400,6,FALSE)),"")</f>
        <v/>
      </c>
      <c r="J182" s="162" t="str">
        <f>IFERROR(IF(VLOOKUP(A182,'BOY to MOY-Math'!$P$2:$AA$400,12,FALSE)="","",VLOOKUP(A182,'BOY to MOY-Math'!$P$2:$AA$400,12,FALSE)),"")</f>
        <v/>
      </c>
      <c r="K182" s="161" t="str">
        <f>IFERROR(IF(VLOOKUP(A182,'BOY to EOY-Math'!$P$2:$AA$400,12,FALSE)="","",VLOOKUP(A182,'BOY to EOY-Math'!$P$2:$AA$400,12,FALSE)),"")</f>
        <v/>
      </c>
      <c r="L182" s="163" t="str">
        <f>IFERROR(IF(VLOOKUP(A182,'BOY to MOY-Math'!$P$2:$AI$400,20,FALSE)="","",VLOOKUP(A182,'BOY to MOY-Math'!$P$2:$AI$400,20,FALSE)),"")</f>
        <v/>
      </c>
      <c r="M182" s="161" t="str">
        <f>IFERROR(IF(VLOOKUP(A182, 'MOY to EOY-Math'!$P$2:$AI$400,20,FALSE)="","",VLOOKUP(A182,'MOY to EOY-Math'!$P$2:$AI$400,20,FALSE)),"")</f>
        <v/>
      </c>
      <c r="N182" s="161" t="str">
        <f>IFERROR(IF(VLOOKUP(A182,'BOY to EOY-Math'!$P$2:$AI$400,20,FALSE)="","",VLOOKUP(A182,'BOY to EOY-Math'!$P$2:$AI$400,20,FALSE)),"")</f>
        <v/>
      </c>
      <c r="O182" s="161" t="str">
        <f>IFERROR(IF(VLOOKUP(A182,'BOY to MOY-Math'!$P$2:$AK$400,22,FALSE)="","",VLOOKUP(A182,'BOY to MOY-Math'!$P$2:$AK$400,22,FALSE)),"")</f>
        <v/>
      </c>
      <c r="P182" s="161" t="str">
        <f>IFERROR(IF(VLOOKUP(A182, 'MOY to EOY-Math'!$P$2:$AK$400,22,FALSE)="","",VLOOKUP(A182,'MOY to EOY-Math'!$P$2:$AK$400,22,FALSE)),"")</f>
        <v/>
      </c>
      <c r="Q182" s="161" t="str">
        <f>IFERROR(IF(VLOOKUP(A182,'BOY to EOY-Math'!$P$2:$AK$400,22,FALSE)="","",VLOOKUP(A182,'BOY to EOY-Math'!$P$2:$AK$400,22,FALSE)),"")</f>
        <v/>
      </c>
      <c r="R182" s="161" t="str" cm="1">
        <f t="array" ref="R182">_xlfn.IFS(AND(NOT(ISNUMBER(I182)),NOT(ISNUMBER(J182)),NOT(ISNUMBER(K182))),"",OR(AND(I182&lt;&gt;"",I182&gt;=40),AND(J182&lt;&gt;"",J182&gt;=40),AND(K182&lt;&gt;"",K182&gt;=40)),"Y",OR(I182&lt;40,J182&lt;40,K182&lt;40),"N")</f>
        <v/>
      </c>
      <c r="S182" s="161" t="str" cm="1">
        <f t="array" ref="S182">_xlfn.IFS(OR(L182="Yes",M182="Yes",N182="Yes"),"Y",OR(L182="No",M182="No",N182="No"),"N",AND(L182="",M182="",N182=""),"")</f>
        <v/>
      </c>
      <c r="T182" s="161" t="str" cm="1">
        <f t="array" ref="T182">_xlfn.IFS(AND(NOT(ISNUMBER(O182)),NOT(ISNUMBER(P182)),NOT(ISNUMBER(Q182))),"",OR(AND(O182&lt;&gt;"",O182&gt;=40),AND(P182&lt;&gt;"",P182&gt;=40),AND(Q182&lt;&gt;"",Q182&gt;=40)),"Y",OR(O182&lt;40,P182&lt;40,Q182&lt;40),"N")</f>
        <v/>
      </c>
      <c r="U182" s="162" t="str" cm="1">
        <f t="array" ref="U182">_xlfn.IFS(OR(R182="Y",S182="Y",T182="Y"),"Y",OR(R182="N",S182="N",T182="N"),"N",OR(R182="",S182="",T182=""),"")</f>
        <v/>
      </c>
      <c r="V182" s="161" t="str">
        <f>IFERROR(IF(VLOOKUP(A182,'BOY to MOY-Reading'!$P$2:$U$400,6,FALSE)="","",VLOOKUP(A182,'BOY to MOY-Reading'!$P$2:$U$400,6,FALSE)),"")</f>
        <v/>
      </c>
      <c r="W182" s="162" t="str">
        <f>IFERROR(IF(VLOOKUP(A182,'BOY to MOY-Reading'!$P$2:$AA$400,12,FALSE)="","",VLOOKUP(A182,'BOY to MOY-Reading'!$P$2:$AA$400,12,FALSE)),"")</f>
        <v/>
      </c>
      <c r="X182" s="161" t="str">
        <f>IFERROR(IF(VLOOKUP(A182,'BOY to EOY-Reading'!$P$2:$AA$400,12,FALSE)="","",VLOOKUP(A182,'BOY to EOY-Reading'!$P$2:$AA$400,12,FALSE)),"")</f>
        <v/>
      </c>
      <c r="Y182" s="163" t="str">
        <f>IFERROR(IF(VLOOKUP(A182,'BOY to MOY-Reading'!$P$2:$AI$400,20,FALSE)="","",VLOOKUP(A182,'BOY to MOY-Reading'!$P$2:$AI$400,20,FALSE)),"")</f>
        <v/>
      </c>
      <c r="Z182" s="161" t="str">
        <f>IFERROR(IF(VLOOKUP(A182, 'MOY to EOY-Reading'!$P$2:$AI$400,20,FALSE)="","",VLOOKUP(A182,'MOY to EOY-Reading'!$P$2:$AI$400,20,FALSE)),"")</f>
        <v/>
      </c>
      <c r="AA182" s="161" t="str">
        <f>IFERROR(IF(VLOOKUP(A182,'BOY to EOY-Reading'!$P$2:$AI$400,20,FALSE)="","",VLOOKUP(A182,'BOY to EOY-Reading'!$P$2:$AI$400,20,FALSE)),"")</f>
        <v/>
      </c>
      <c r="AB182" s="161" t="str">
        <f>IFERROR(IF(VLOOKUP(A182,'BOY to MOY-Reading'!$P$2:$AK$400,22,FALSE)="","",VLOOKUP(A182,'BOY to MOY-Reading'!$P$2:$AK$400,22,FALSE)),"")</f>
        <v/>
      </c>
      <c r="AC182" s="161" t="str">
        <f>IFERROR(IF(VLOOKUP(A182, 'MOY to EOY-Reading'!$P$2:$AK$400,22,FALSE)="","",VLOOKUP(A182,'MOY to EOY-Reading'!$P$2:$AK$400,22,FALSE)),"")</f>
        <v/>
      </c>
      <c r="AD182" s="161" t="str">
        <f>IFERROR(IF(VLOOKUP(A182,'BOY to EOY-Reading'!$P$2:$AK$400,22,FALSE)="","",VLOOKUP(A182,'BOY to EOY-Reading'!$P$2:$AK$400,22,FALSE)),"")</f>
        <v/>
      </c>
      <c r="AE182" s="161" t="str" cm="1">
        <f t="array" ref="AE182">_xlfn.IFS(AND(NOT(ISNUMBER(V182)),NOT(ISNUMBER(W182)),NOT(ISNUMBER(X182))),"",OR(AND(V182&lt;&gt;"",V182&gt;=40),AND(W182&lt;&gt;"",W182&gt;=40),AND(X182&lt;&gt;"",X182&gt;=40)),"Y",OR(V182&lt;40,W182&lt;40,X182&lt;40),"N")</f>
        <v/>
      </c>
      <c r="AF182" s="161" t="str" cm="1">
        <f t="array" ref="AF182">_xlfn.IFS(OR(Y182="Yes",Z182="Yes",AA182="Yes"),"Y",OR(Y182="No",Z182="No",AA182="No"),"N",AND(Y182="",Z182="",AA182=""),"")</f>
        <v/>
      </c>
      <c r="AG182" s="161" t="str" cm="1">
        <f t="array" ref="AG182">_xlfn.IFS(AND(NOT(ISNUMBER(AB182)),NOT(ISNUMBER(AC182)),NOT(ISNUMBER(AD182))),"",OR(AND(AB182&lt;&gt;"",AB182&gt;=40),AND(AC182&lt;&gt;"",AC182&gt;=40),AND(AD182&lt;&gt;"",AD182&gt;=40)),"Y",OR(AB182&lt;40,AC182&lt;40,AD182&lt;40),"N")</f>
        <v/>
      </c>
      <c r="AH182" s="162" t="str" cm="1">
        <f t="array" ref="AH182">_xlfn.IFS(OR(AE182="Y",AF182="Y",AG182="Y"),"Y",OR(AE182="N",AF182="N",AG182="N"),"N",OR(AE182="",AF182="",AG182=""),"")</f>
        <v/>
      </c>
    </row>
    <row r="183" spans="9:34" x14ac:dyDescent="0.25">
      <c r="I183" s="161" t="str">
        <f>IFERROR(IF(VLOOKUP(A183,'BOY to MOY-Math'!$P$2:$U$400,6,FALSE)="","",VLOOKUP(A183,'BOY to MOY-Math'!$P$2:$U$400,6,FALSE)),"")</f>
        <v/>
      </c>
      <c r="J183" s="162" t="str">
        <f>IFERROR(IF(VLOOKUP(A183,'BOY to MOY-Math'!$P$2:$AA$400,12,FALSE)="","",VLOOKUP(A183,'BOY to MOY-Math'!$P$2:$AA$400,12,FALSE)),"")</f>
        <v/>
      </c>
      <c r="K183" s="161" t="str">
        <f>IFERROR(IF(VLOOKUP(A183,'BOY to EOY-Math'!$P$2:$AA$400,12,FALSE)="","",VLOOKUP(A183,'BOY to EOY-Math'!$P$2:$AA$400,12,FALSE)),"")</f>
        <v/>
      </c>
      <c r="L183" s="163" t="str">
        <f>IFERROR(IF(VLOOKUP(A183,'BOY to MOY-Math'!$P$2:$AI$400,20,FALSE)="","",VLOOKUP(A183,'BOY to MOY-Math'!$P$2:$AI$400,20,FALSE)),"")</f>
        <v/>
      </c>
      <c r="M183" s="161" t="str">
        <f>IFERROR(IF(VLOOKUP(A183, 'MOY to EOY-Math'!$P$2:$AI$400,20,FALSE)="","",VLOOKUP(A183,'MOY to EOY-Math'!$P$2:$AI$400,20,FALSE)),"")</f>
        <v/>
      </c>
      <c r="N183" s="161" t="str">
        <f>IFERROR(IF(VLOOKUP(A183,'BOY to EOY-Math'!$P$2:$AI$400,20,FALSE)="","",VLOOKUP(A183,'BOY to EOY-Math'!$P$2:$AI$400,20,FALSE)),"")</f>
        <v/>
      </c>
      <c r="O183" s="161" t="str">
        <f>IFERROR(IF(VLOOKUP(A183,'BOY to MOY-Math'!$P$2:$AK$400,22,FALSE)="","",VLOOKUP(A183,'BOY to MOY-Math'!$P$2:$AK$400,22,FALSE)),"")</f>
        <v/>
      </c>
      <c r="P183" s="161" t="str">
        <f>IFERROR(IF(VLOOKUP(A183, 'MOY to EOY-Math'!$P$2:$AK$400,22,FALSE)="","",VLOOKUP(A183,'MOY to EOY-Math'!$P$2:$AK$400,22,FALSE)),"")</f>
        <v/>
      </c>
      <c r="Q183" s="161" t="str">
        <f>IFERROR(IF(VLOOKUP(A183,'BOY to EOY-Math'!$P$2:$AK$400,22,FALSE)="","",VLOOKUP(A183,'BOY to EOY-Math'!$P$2:$AK$400,22,FALSE)),"")</f>
        <v/>
      </c>
      <c r="R183" s="161" t="str" cm="1">
        <f t="array" ref="R183">_xlfn.IFS(AND(NOT(ISNUMBER(I183)),NOT(ISNUMBER(J183)),NOT(ISNUMBER(K183))),"",OR(AND(I183&lt;&gt;"",I183&gt;=40),AND(J183&lt;&gt;"",J183&gt;=40),AND(K183&lt;&gt;"",K183&gt;=40)),"Y",OR(I183&lt;40,J183&lt;40,K183&lt;40),"N")</f>
        <v/>
      </c>
      <c r="S183" s="161" t="str" cm="1">
        <f t="array" ref="S183">_xlfn.IFS(OR(L183="Yes",M183="Yes",N183="Yes"),"Y",OR(L183="No",M183="No",N183="No"),"N",AND(L183="",M183="",N183=""),"")</f>
        <v/>
      </c>
      <c r="T183" s="161" t="str" cm="1">
        <f t="array" ref="T183">_xlfn.IFS(AND(NOT(ISNUMBER(O183)),NOT(ISNUMBER(P183)),NOT(ISNUMBER(Q183))),"",OR(AND(O183&lt;&gt;"",O183&gt;=40),AND(P183&lt;&gt;"",P183&gt;=40),AND(Q183&lt;&gt;"",Q183&gt;=40)),"Y",OR(O183&lt;40,P183&lt;40,Q183&lt;40),"N")</f>
        <v/>
      </c>
      <c r="U183" s="162" t="str" cm="1">
        <f t="array" ref="U183">_xlfn.IFS(OR(R183="Y",S183="Y",T183="Y"),"Y",OR(R183="N",S183="N",T183="N"),"N",OR(R183="",S183="",T183=""),"")</f>
        <v/>
      </c>
      <c r="V183" s="161" t="str">
        <f>IFERROR(IF(VLOOKUP(A183,'BOY to MOY-Reading'!$P$2:$U$400,6,FALSE)="","",VLOOKUP(A183,'BOY to MOY-Reading'!$P$2:$U$400,6,FALSE)),"")</f>
        <v/>
      </c>
      <c r="W183" s="162" t="str">
        <f>IFERROR(IF(VLOOKUP(A183,'BOY to MOY-Reading'!$P$2:$AA$400,12,FALSE)="","",VLOOKUP(A183,'BOY to MOY-Reading'!$P$2:$AA$400,12,FALSE)),"")</f>
        <v/>
      </c>
      <c r="X183" s="161" t="str">
        <f>IFERROR(IF(VLOOKUP(A183,'BOY to EOY-Reading'!$P$2:$AA$400,12,FALSE)="","",VLOOKUP(A183,'BOY to EOY-Reading'!$P$2:$AA$400,12,FALSE)),"")</f>
        <v/>
      </c>
      <c r="Y183" s="163" t="str">
        <f>IFERROR(IF(VLOOKUP(A183,'BOY to MOY-Reading'!$P$2:$AI$400,20,FALSE)="","",VLOOKUP(A183,'BOY to MOY-Reading'!$P$2:$AI$400,20,FALSE)),"")</f>
        <v/>
      </c>
      <c r="Z183" s="161" t="str">
        <f>IFERROR(IF(VLOOKUP(A183, 'MOY to EOY-Reading'!$P$2:$AI$400,20,FALSE)="","",VLOOKUP(A183,'MOY to EOY-Reading'!$P$2:$AI$400,20,FALSE)),"")</f>
        <v/>
      </c>
      <c r="AA183" s="161" t="str">
        <f>IFERROR(IF(VLOOKUP(A183,'BOY to EOY-Reading'!$P$2:$AI$400,20,FALSE)="","",VLOOKUP(A183,'BOY to EOY-Reading'!$P$2:$AI$400,20,FALSE)),"")</f>
        <v/>
      </c>
      <c r="AB183" s="161" t="str">
        <f>IFERROR(IF(VLOOKUP(A183,'BOY to MOY-Reading'!$P$2:$AK$400,22,FALSE)="","",VLOOKUP(A183,'BOY to MOY-Reading'!$P$2:$AK$400,22,FALSE)),"")</f>
        <v/>
      </c>
      <c r="AC183" s="161" t="str">
        <f>IFERROR(IF(VLOOKUP(A183, 'MOY to EOY-Reading'!$P$2:$AK$400,22,FALSE)="","",VLOOKUP(A183,'MOY to EOY-Reading'!$P$2:$AK$400,22,FALSE)),"")</f>
        <v/>
      </c>
      <c r="AD183" s="161" t="str">
        <f>IFERROR(IF(VLOOKUP(A183,'BOY to EOY-Reading'!$P$2:$AK$400,22,FALSE)="","",VLOOKUP(A183,'BOY to EOY-Reading'!$P$2:$AK$400,22,FALSE)),"")</f>
        <v/>
      </c>
      <c r="AE183" s="161" t="str" cm="1">
        <f t="array" ref="AE183">_xlfn.IFS(AND(NOT(ISNUMBER(V183)),NOT(ISNUMBER(W183)),NOT(ISNUMBER(X183))),"",OR(AND(V183&lt;&gt;"",V183&gt;=40),AND(W183&lt;&gt;"",W183&gt;=40),AND(X183&lt;&gt;"",X183&gt;=40)),"Y",OR(V183&lt;40,W183&lt;40,X183&lt;40),"N")</f>
        <v/>
      </c>
      <c r="AF183" s="161" t="str" cm="1">
        <f t="array" ref="AF183">_xlfn.IFS(OR(Y183="Yes",Z183="Yes",AA183="Yes"),"Y",OR(Y183="No",Z183="No",AA183="No"),"N",AND(Y183="",Z183="",AA183=""),"")</f>
        <v/>
      </c>
      <c r="AG183" s="161" t="str" cm="1">
        <f t="array" ref="AG183">_xlfn.IFS(AND(NOT(ISNUMBER(AB183)),NOT(ISNUMBER(AC183)),NOT(ISNUMBER(AD183))),"",OR(AND(AB183&lt;&gt;"",AB183&gt;=40),AND(AC183&lt;&gt;"",AC183&gt;=40),AND(AD183&lt;&gt;"",AD183&gt;=40)),"Y",OR(AB183&lt;40,AC183&lt;40,AD183&lt;40),"N")</f>
        <v/>
      </c>
      <c r="AH183" s="162" t="str" cm="1">
        <f t="array" ref="AH183">_xlfn.IFS(OR(AE183="Y",AF183="Y",AG183="Y"),"Y",OR(AE183="N",AF183="N",AG183="N"),"N",OR(AE183="",AF183="",AG183=""),"")</f>
        <v/>
      </c>
    </row>
    <row r="184" spans="9:34" x14ac:dyDescent="0.25">
      <c r="I184" s="161" t="str">
        <f>IFERROR(IF(VLOOKUP(A184,'BOY to MOY-Math'!$P$2:$U$400,6,FALSE)="","",VLOOKUP(A184,'BOY to MOY-Math'!$P$2:$U$400,6,FALSE)),"")</f>
        <v/>
      </c>
      <c r="J184" s="162" t="str">
        <f>IFERROR(IF(VLOOKUP(A184,'BOY to MOY-Math'!$P$2:$AA$400,12,FALSE)="","",VLOOKUP(A184,'BOY to MOY-Math'!$P$2:$AA$400,12,FALSE)),"")</f>
        <v/>
      </c>
      <c r="K184" s="161" t="str">
        <f>IFERROR(IF(VLOOKUP(A184,'BOY to EOY-Math'!$P$2:$AA$400,12,FALSE)="","",VLOOKUP(A184,'BOY to EOY-Math'!$P$2:$AA$400,12,FALSE)),"")</f>
        <v/>
      </c>
      <c r="L184" s="163" t="str">
        <f>IFERROR(IF(VLOOKUP(A184,'BOY to MOY-Math'!$P$2:$AI$400,20,FALSE)="","",VLOOKUP(A184,'BOY to MOY-Math'!$P$2:$AI$400,20,FALSE)),"")</f>
        <v/>
      </c>
      <c r="M184" s="161" t="str">
        <f>IFERROR(IF(VLOOKUP(A184, 'MOY to EOY-Math'!$P$2:$AI$400,20,FALSE)="","",VLOOKUP(A184,'MOY to EOY-Math'!$P$2:$AI$400,20,FALSE)),"")</f>
        <v/>
      </c>
      <c r="N184" s="161" t="str">
        <f>IFERROR(IF(VLOOKUP(A184,'BOY to EOY-Math'!$P$2:$AI$400,20,FALSE)="","",VLOOKUP(A184,'BOY to EOY-Math'!$P$2:$AI$400,20,FALSE)),"")</f>
        <v/>
      </c>
      <c r="O184" s="161" t="str">
        <f>IFERROR(IF(VLOOKUP(A184,'BOY to MOY-Math'!$P$2:$AK$400,22,FALSE)="","",VLOOKUP(A184,'BOY to MOY-Math'!$P$2:$AK$400,22,FALSE)),"")</f>
        <v/>
      </c>
      <c r="P184" s="161" t="str">
        <f>IFERROR(IF(VLOOKUP(A184, 'MOY to EOY-Math'!$P$2:$AK$400,22,FALSE)="","",VLOOKUP(A184,'MOY to EOY-Math'!$P$2:$AK$400,22,FALSE)),"")</f>
        <v/>
      </c>
      <c r="Q184" s="161" t="str">
        <f>IFERROR(IF(VLOOKUP(A184,'BOY to EOY-Math'!$P$2:$AK$400,22,FALSE)="","",VLOOKUP(A184,'BOY to EOY-Math'!$P$2:$AK$400,22,FALSE)),"")</f>
        <v/>
      </c>
      <c r="R184" s="161" t="str" cm="1">
        <f t="array" ref="R184">_xlfn.IFS(AND(NOT(ISNUMBER(I184)),NOT(ISNUMBER(J184)),NOT(ISNUMBER(K184))),"",OR(AND(I184&lt;&gt;"",I184&gt;=40),AND(J184&lt;&gt;"",J184&gt;=40),AND(K184&lt;&gt;"",K184&gt;=40)),"Y",OR(I184&lt;40,J184&lt;40,K184&lt;40),"N")</f>
        <v/>
      </c>
      <c r="S184" s="161" t="str" cm="1">
        <f t="array" ref="S184">_xlfn.IFS(OR(L184="Yes",M184="Yes",N184="Yes"),"Y",OR(L184="No",M184="No",N184="No"),"N",AND(L184="",M184="",N184=""),"")</f>
        <v/>
      </c>
      <c r="T184" s="161" t="str" cm="1">
        <f t="array" ref="T184">_xlfn.IFS(AND(NOT(ISNUMBER(O184)),NOT(ISNUMBER(P184)),NOT(ISNUMBER(Q184))),"",OR(AND(O184&lt;&gt;"",O184&gt;=40),AND(P184&lt;&gt;"",P184&gt;=40),AND(Q184&lt;&gt;"",Q184&gt;=40)),"Y",OR(O184&lt;40,P184&lt;40,Q184&lt;40),"N")</f>
        <v/>
      </c>
      <c r="U184" s="162" t="str" cm="1">
        <f t="array" ref="U184">_xlfn.IFS(OR(R184="Y",S184="Y",T184="Y"),"Y",OR(R184="N",S184="N",T184="N"),"N",OR(R184="",S184="",T184=""),"")</f>
        <v/>
      </c>
      <c r="V184" s="161" t="str">
        <f>IFERROR(IF(VLOOKUP(A184,'BOY to MOY-Reading'!$P$2:$U$400,6,FALSE)="","",VLOOKUP(A184,'BOY to MOY-Reading'!$P$2:$U$400,6,FALSE)),"")</f>
        <v/>
      </c>
      <c r="W184" s="162" t="str">
        <f>IFERROR(IF(VLOOKUP(A184,'BOY to MOY-Reading'!$P$2:$AA$400,12,FALSE)="","",VLOOKUP(A184,'BOY to MOY-Reading'!$P$2:$AA$400,12,FALSE)),"")</f>
        <v/>
      </c>
      <c r="X184" s="161" t="str">
        <f>IFERROR(IF(VLOOKUP(A184,'BOY to EOY-Reading'!$P$2:$AA$400,12,FALSE)="","",VLOOKUP(A184,'BOY to EOY-Reading'!$P$2:$AA$400,12,FALSE)),"")</f>
        <v/>
      </c>
      <c r="Y184" s="163" t="str">
        <f>IFERROR(IF(VLOOKUP(A184,'BOY to MOY-Reading'!$P$2:$AI$400,20,FALSE)="","",VLOOKUP(A184,'BOY to MOY-Reading'!$P$2:$AI$400,20,FALSE)),"")</f>
        <v/>
      </c>
      <c r="Z184" s="161" t="str">
        <f>IFERROR(IF(VLOOKUP(A184, 'MOY to EOY-Reading'!$P$2:$AI$400,20,FALSE)="","",VLOOKUP(A184,'MOY to EOY-Reading'!$P$2:$AI$400,20,FALSE)),"")</f>
        <v/>
      </c>
      <c r="AA184" s="161" t="str">
        <f>IFERROR(IF(VLOOKUP(A184,'BOY to EOY-Reading'!$P$2:$AI$400,20,FALSE)="","",VLOOKUP(A184,'BOY to EOY-Reading'!$P$2:$AI$400,20,FALSE)),"")</f>
        <v/>
      </c>
      <c r="AB184" s="161" t="str">
        <f>IFERROR(IF(VLOOKUP(A184,'BOY to MOY-Reading'!$P$2:$AK$400,22,FALSE)="","",VLOOKUP(A184,'BOY to MOY-Reading'!$P$2:$AK$400,22,FALSE)),"")</f>
        <v/>
      </c>
      <c r="AC184" s="161" t="str">
        <f>IFERROR(IF(VLOOKUP(A184, 'MOY to EOY-Reading'!$P$2:$AK$400,22,FALSE)="","",VLOOKUP(A184,'MOY to EOY-Reading'!$P$2:$AK$400,22,FALSE)),"")</f>
        <v/>
      </c>
      <c r="AD184" s="161" t="str">
        <f>IFERROR(IF(VLOOKUP(A184,'BOY to EOY-Reading'!$P$2:$AK$400,22,FALSE)="","",VLOOKUP(A184,'BOY to EOY-Reading'!$P$2:$AK$400,22,FALSE)),"")</f>
        <v/>
      </c>
      <c r="AE184" s="161" t="str" cm="1">
        <f t="array" ref="AE184">_xlfn.IFS(AND(NOT(ISNUMBER(V184)),NOT(ISNUMBER(W184)),NOT(ISNUMBER(X184))),"",OR(AND(V184&lt;&gt;"",V184&gt;=40),AND(W184&lt;&gt;"",W184&gt;=40),AND(X184&lt;&gt;"",X184&gt;=40)),"Y",OR(V184&lt;40,W184&lt;40,X184&lt;40),"N")</f>
        <v/>
      </c>
      <c r="AF184" s="161" t="str" cm="1">
        <f t="array" ref="AF184">_xlfn.IFS(OR(Y184="Yes",Z184="Yes",AA184="Yes"),"Y",OR(Y184="No",Z184="No",AA184="No"),"N",AND(Y184="",Z184="",AA184=""),"")</f>
        <v/>
      </c>
      <c r="AG184" s="161" t="str" cm="1">
        <f t="array" ref="AG184">_xlfn.IFS(AND(NOT(ISNUMBER(AB184)),NOT(ISNUMBER(AC184)),NOT(ISNUMBER(AD184))),"",OR(AND(AB184&lt;&gt;"",AB184&gt;=40),AND(AC184&lt;&gt;"",AC184&gt;=40),AND(AD184&lt;&gt;"",AD184&gt;=40)),"Y",OR(AB184&lt;40,AC184&lt;40,AD184&lt;40),"N")</f>
        <v/>
      </c>
      <c r="AH184" s="162" t="str" cm="1">
        <f t="array" ref="AH184">_xlfn.IFS(OR(AE184="Y",AF184="Y",AG184="Y"),"Y",OR(AE184="N",AF184="N",AG184="N"),"N",OR(AE184="",AF184="",AG184=""),"")</f>
        <v/>
      </c>
    </row>
    <row r="185" spans="9:34" x14ac:dyDescent="0.25">
      <c r="I185" s="161" t="str">
        <f>IFERROR(IF(VLOOKUP(A185,'BOY to MOY-Math'!$P$2:$U$400,6,FALSE)="","",VLOOKUP(A185,'BOY to MOY-Math'!$P$2:$U$400,6,FALSE)),"")</f>
        <v/>
      </c>
      <c r="J185" s="162" t="str">
        <f>IFERROR(IF(VLOOKUP(A185,'BOY to MOY-Math'!$P$2:$AA$400,12,FALSE)="","",VLOOKUP(A185,'BOY to MOY-Math'!$P$2:$AA$400,12,FALSE)),"")</f>
        <v/>
      </c>
      <c r="K185" s="161" t="str">
        <f>IFERROR(IF(VLOOKUP(A185,'BOY to EOY-Math'!$P$2:$AA$400,12,FALSE)="","",VLOOKUP(A185,'BOY to EOY-Math'!$P$2:$AA$400,12,FALSE)),"")</f>
        <v/>
      </c>
      <c r="L185" s="163" t="str">
        <f>IFERROR(IF(VLOOKUP(A185,'BOY to MOY-Math'!$P$2:$AI$400,20,FALSE)="","",VLOOKUP(A185,'BOY to MOY-Math'!$P$2:$AI$400,20,FALSE)),"")</f>
        <v/>
      </c>
      <c r="M185" s="161" t="str">
        <f>IFERROR(IF(VLOOKUP(A185, 'MOY to EOY-Math'!$P$2:$AI$400,20,FALSE)="","",VLOOKUP(A185,'MOY to EOY-Math'!$P$2:$AI$400,20,FALSE)),"")</f>
        <v/>
      </c>
      <c r="N185" s="161" t="str">
        <f>IFERROR(IF(VLOOKUP(A185,'BOY to EOY-Math'!$P$2:$AI$400,20,FALSE)="","",VLOOKUP(A185,'BOY to EOY-Math'!$P$2:$AI$400,20,FALSE)),"")</f>
        <v/>
      </c>
      <c r="O185" s="161" t="str">
        <f>IFERROR(IF(VLOOKUP(A185,'BOY to MOY-Math'!$P$2:$AK$400,22,FALSE)="","",VLOOKUP(A185,'BOY to MOY-Math'!$P$2:$AK$400,22,FALSE)),"")</f>
        <v/>
      </c>
      <c r="P185" s="161" t="str">
        <f>IFERROR(IF(VLOOKUP(A185, 'MOY to EOY-Math'!$P$2:$AK$400,22,FALSE)="","",VLOOKUP(A185,'MOY to EOY-Math'!$P$2:$AK$400,22,FALSE)),"")</f>
        <v/>
      </c>
      <c r="Q185" s="161" t="str">
        <f>IFERROR(IF(VLOOKUP(A185,'BOY to EOY-Math'!$P$2:$AK$400,22,FALSE)="","",VLOOKUP(A185,'BOY to EOY-Math'!$P$2:$AK$400,22,FALSE)),"")</f>
        <v/>
      </c>
      <c r="R185" s="161" t="str" cm="1">
        <f t="array" ref="R185">_xlfn.IFS(AND(NOT(ISNUMBER(I185)),NOT(ISNUMBER(J185)),NOT(ISNUMBER(K185))),"",OR(AND(I185&lt;&gt;"",I185&gt;=40),AND(J185&lt;&gt;"",J185&gt;=40),AND(K185&lt;&gt;"",K185&gt;=40)),"Y",OR(I185&lt;40,J185&lt;40,K185&lt;40),"N")</f>
        <v/>
      </c>
      <c r="S185" s="161" t="str" cm="1">
        <f t="array" ref="S185">_xlfn.IFS(OR(L185="Yes",M185="Yes",N185="Yes"),"Y",OR(L185="No",M185="No",N185="No"),"N",AND(L185="",M185="",N185=""),"")</f>
        <v/>
      </c>
      <c r="T185" s="161" t="str" cm="1">
        <f t="array" ref="T185">_xlfn.IFS(AND(NOT(ISNUMBER(O185)),NOT(ISNUMBER(P185)),NOT(ISNUMBER(Q185))),"",OR(AND(O185&lt;&gt;"",O185&gt;=40),AND(P185&lt;&gt;"",P185&gt;=40),AND(Q185&lt;&gt;"",Q185&gt;=40)),"Y",OR(O185&lt;40,P185&lt;40,Q185&lt;40),"N")</f>
        <v/>
      </c>
      <c r="U185" s="162" t="str" cm="1">
        <f t="array" ref="U185">_xlfn.IFS(OR(R185="Y",S185="Y",T185="Y"),"Y",OR(R185="N",S185="N",T185="N"),"N",OR(R185="",S185="",T185=""),"")</f>
        <v/>
      </c>
      <c r="V185" s="161" t="str">
        <f>IFERROR(IF(VLOOKUP(A185,'BOY to MOY-Reading'!$P$2:$U$400,6,FALSE)="","",VLOOKUP(A185,'BOY to MOY-Reading'!$P$2:$U$400,6,FALSE)),"")</f>
        <v/>
      </c>
      <c r="W185" s="162" t="str">
        <f>IFERROR(IF(VLOOKUP(A185,'BOY to MOY-Reading'!$P$2:$AA$400,12,FALSE)="","",VLOOKUP(A185,'BOY to MOY-Reading'!$P$2:$AA$400,12,FALSE)),"")</f>
        <v/>
      </c>
      <c r="X185" s="161" t="str">
        <f>IFERROR(IF(VLOOKUP(A185,'BOY to EOY-Reading'!$P$2:$AA$400,12,FALSE)="","",VLOOKUP(A185,'BOY to EOY-Reading'!$P$2:$AA$400,12,FALSE)),"")</f>
        <v/>
      </c>
      <c r="Y185" s="163" t="str">
        <f>IFERROR(IF(VLOOKUP(A185,'BOY to MOY-Reading'!$P$2:$AI$400,20,FALSE)="","",VLOOKUP(A185,'BOY to MOY-Reading'!$P$2:$AI$400,20,FALSE)),"")</f>
        <v/>
      </c>
      <c r="Z185" s="161" t="str">
        <f>IFERROR(IF(VLOOKUP(A185, 'MOY to EOY-Reading'!$P$2:$AI$400,20,FALSE)="","",VLOOKUP(A185,'MOY to EOY-Reading'!$P$2:$AI$400,20,FALSE)),"")</f>
        <v/>
      </c>
      <c r="AA185" s="161" t="str">
        <f>IFERROR(IF(VLOOKUP(A185,'BOY to EOY-Reading'!$P$2:$AI$400,20,FALSE)="","",VLOOKUP(A185,'BOY to EOY-Reading'!$P$2:$AI$400,20,FALSE)),"")</f>
        <v/>
      </c>
      <c r="AB185" s="161" t="str">
        <f>IFERROR(IF(VLOOKUP(A185,'BOY to MOY-Reading'!$P$2:$AK$400,22,FALSE)="","",VLOOKUP(A185,'BOY to MOY-Reading'!$P$2:$AK$400,22,FALSE)),"")</f>
        <v/>
      </c>
      <c r="AC185" s="161" t="str">
        <f>IFERROR(IF(VLOOKUP(A185, 'MOY to EOY-Reading'!$P$2:$AK$400,22,FALSE)="","",VLOOKUP(A185,'MOY to EOY-Reading'!$P$2:$AK$400,22,FALSE)),"")</f>
        <v/>
      </c>
      <c r="AD185" s="161" t="str">
        <f>IFERROR(IF(VLOOKUP(A185,'BOY to EOY-Reading'!$P$2:$AK$400,22,FALSE)="","",VLOOKUP(A185,'BOY to EOY-Reading'!$P$2:$AK$400,22,FALSE)),"")</f>
        <v/>
      </c>
      <c r="AE185" s="161" t="str" cm="1">
        <f t="array" ref="AE185">_xlfn.IFS(AND(NOT(ISNUMBER(V185)),NOT(ISNUMBER(W185)),NOT(ISNUMBER(X185))),"",OR(AND(V185&lt;&gt;"",V185&gt;=40),AND(W185&lt;&gt;"",W185&gt;=40),AND(X185&lt;&gt;"",X185&gt;=40)),"Y",OR(V185&lt;40,W185&lt;40,X185&lt;40),"N")</f>
        <v/>
      </c>
      <c r="AF185" s="161" t="str" cm="1">
        <f t="array" ref="AF185">_xlfn.IFS(OR(Y185="Yes",Z185="Yes",AA185="Yes"),"Y",OR(Y185="No",Z185="No",AA185="No"),"N",AND(Y185="",Z185="",AA185=""),"")</f>
        <v/>
      </c>
      <c r="AG185" s="161" t="str" cm="1">
        <f t="array" ref="AG185">_xlfn.IFS(AND(NOT(ISNUMBER(AB185)),NOT(ISNUMBER(AC185)),NOT(ISNUMBER(AD185))),"",OR(AND(AB185&lt;&gt;"",AB185&gt;=40),AND(AC185&lt;&gt;"",AC185&gt;=40),AND(AD185&lt;&gt;"",AD185&gt;=40)),"Y",OR(AB185&lt;40,AC185&lt;40,AD185&lt;40),"N")</f>
        <v/>
      </c>
      <c r="AH185" s="162" t="str" cm="1">
        <f t="array" ref="AH185">_xlfn.IFS(OR(AE185="Y",AF185="Y",AG185="Y"),"Y",OR(AE185="N",AF185="N",AG185="N"),"N",OR(AE185="",AF185="",AG185=""),"")</f>
        <v/>
      </c>
    </row>
    <row r="186" spans="9:34" x14ac:dyDescent="0.25">
      <c r="I186" s="161" t="str">
        <f>IFERROR(IF(VLOOKUP(A186,'BOY to MOY-Math'!$P$2:$U$400,6,FALSE)="","",VLOOKUP(A186,'BOY to MOY-Math'!$P$2:$U$400,6,FALSE)),"")</f>
        <v/>
      </c>
      <c r="J186" s="162" t="str">
        <f>IFERROR(IF(VLOOKUP(A186,'BOY to MOY-Math'!$P$2:$AA$400,12,FALSE)="","",VLOOKUP(A186,'BOY to MOY-Math'!$P$2:$AA$400,12,FALSE)),"")</f>
        <v/>
      </c>
      <c r="K186" s="161" t="str">
        <f>IFERROR(IF(VLOOKUP(A186,'BOY to EOY-Math'!$P$2:$AA$400,12,FALSE)="","",VLOOKUP(A186,'BOY to EOY-Math'!$P$2:$AA$400,12,FALSE)),"")</f>
        <v/>
      </c>
      <c r="L186" s="163" t="str">
        <f>IFERROR(IF(VLOOKUP(A186,'BOY to MOY-Math'!$P$2:$AI$400,20,FALSE)="","",VLOOKUP(A186,'BOY to MOY-Math'!$P$2:$AI$400,20,FALSE)),"")</f>
        <v/>
      </c>
      <c r="M186" s="161" t="str">
        <f>IFERROR(IF(VLOOKUP(A186, 'MOY to EOY-Math'!$P$2:$AI$400,20,FALSE)="","",VLOOKUP(A186,'MOY to EOY-Math'!$P$2:$AI$400,20,FALSE)),"")</f>
        <v/>
      </c>
      <c r="N186" s="161" t="str">
        <f>IFERROR(IF(VLOOKUP(A186,'BOY to EOY-Math'!$P$2:$AI$400,20,FALSE)="","",VLOOKUP(A186,'BOY to EOY-Math'!$P$2:$AI$400,20,FALSE)),"")</f>
        <v/>
      </c>
      <c r="O186" s="161" t="str">
        <f>IFERROR(IF(VLOOKUP(A186,'BOY to MOY-Math'!$P$2:$AK$400,22,FALSE)="","",VLOOKUP(A186,'BOY to MOY-Math'!$P$2:$AK$400,22,FALSE)),"")</f>
        <v/>
      </c>
      <c r="P186" s="161" t="str">
        <f>IFERROR(IF(VLOOKUP(A186, 'MOY to EOY-Math'!$P$2:$AK$400,22,FALSE)="","",VLOOKUP(A186,'MOY to EOY-Math'!$P$2:$AK$400,22,FALSE)),"")</f>
        <v/>
      </c>
      <c r="Q186" s="161" t="str">
        <f>IFERROR(IF(VLOOKUP(A186,'BOY to EOY-Math'!$P$2:$AK$400,22,FALSE)="","",VLOOKUP(A186,'BOY to EOY-Math'!$P$2:$AK$400,22,FALSE)),"")</f>
        <v/>
      </c>
      <c r="R186" s="161" t="str" cm="1">
        <f t="array" ref="R186">_xlfn.IFS(AND(NOT(ISNUMBER(I186)),NOT(ISNUMBER(J186)),NOT(ISNUMBER(K186))),"",OR(AND(I186&lt;&gt;"",I186&gt;=40),AND(J186&lt;&gt;"",J186&gt;=40),AND(K186&lt;&gt;"",K186&gt;=40)),"Y",OR(I186&lt;40,J186&lt;40,K186&lt;40),"N")</f>
        <v/>
      </c>
      <c r="S186" s="161" t="str" cm="1">
        <f t="array" ref="S186">_xlfn.IFS(OR(L186="Yes",M186="Yes",N186="Yes"),"Y",OR(L186="No",M186="No",N186="No"),"N",AND(L186="",M186="",N186=""),"")</f>
        <v/>
      </c>
      <c r="T186" s="161" t="str" cm="1">
        <f t="array" ref="T186">_xlfn.IFS(AND(NOT(ISNUMBER(O186)),NOT(ISNUMBER(P186)),NOT(ISNUMBER(Q186))),"",OR(AND(O186&lt;&gt;"",O186&gt;=40),AND(P186&lt;&gt;"",P186&gt;=40),AND(Q186&lt;&gt;"",Q186&gt;=40)),"Y",OR(O186&lt;40,P186&lt;40,Q186&lt;40),"N")</f>
        <v/>
      </c>
      <c r="U186" s="162" t="str" cm="1">
        <f t="array" ref="U186">_xlfn.IFS(OR(R186="Y",S186="Y",T186="Y"),"Y",OR(R186="N",S186="N",T186="N"),"N",OR(R186="",S186="",T186=""),"")</f>
        <v/>
      </c>
      <c r="V186" s="161" t="str">
        <f>IFERROR(IF(VLOOKUP(A186,'BOY to MOY-Reading'!$P$2:$U$400,6,FALSE)="","",VLOOKUP(A186,'BOY to MOY-Reading'!$P$2:$U$400,6,FALSE)),"")</f>
        <v/>
      </c>
      <c r="W186" s="162" t="str">
        <f>IFERROR(IF(VLOOKUP(A186,'BOY to MOY-Reading'!$P$2:$AA$400,12,FALSE)="","",VLOOKUP(A186,'BOY to MOY-Reading'!$P$2:$AA$400,12,FALSE)),"")</f>
        <v/>
      </c>
      <c r="X186" s="161" t="str">
        <f>IFERROR(IF(VLOOKUP(A186,'BOY to EOY-Reading'!$P$2:$AA$400,12,FALSE)="","",VLOOKUP(A186,'BOY to EOY-Reading'!$P$2:$AA$400,12,FALSE)),"")</f>
        <v/>
      </c>
      <c r="Y186" s="163" t="str">
        <f>IFERROR(IF(VLOOKUP(A186,'BOY to MOY-Reading'!$P$2:$AI$400,20,FALSE)="","",VLOOKUP(A186,'BOY to MOY-Reading'!$P$2:$AI$400,20,FALSE)),"")</f>
        <v/>
      </c>
      <c r="Z186" s="161" t="str">
        <f>IFERROR(IF(VLOOKUP(A186, 'MOY to EOY-Reading'!$P$2:$AI$400,20,FALSE)="","",VLOOKUP(A186,'MOY to EOY-Reading'!$P$2:$AI$400,20,FALSE)),"")</f>
        <v/>
      </c>
      <c r="AA186" s="161" t="str">
        <f>IFERROR(IF(VLOOKUP(A186,'BOY to EOY-Reading'!$P$2:$AI$400,20,FALSE)="","",VLOOKUP(A186,'BOY to EOY-Reading'!$P$2:$AI$400,20,FALSE)),"")</f>
        <v/>
      </c>
      <c r="AB186" s="161" t="str">
        <f>IFERROR(IF(VLOOKUP(A186,'BOY to MOY-Reading'!$P$2:$AK$400,22,FALSE)="","",VLOOKUP(A186,'BOY to MOY-Reading'!$P$2:$AK$400,22,FALSE)),"")</f>
        <v/>
      </c>
      <c r="AC186" s="161" t="str">
        <f>IFERROR(IF(VLOOKUP(A186, 'MOY to EOY-Reading'!$P$2:$AK$400,22,FALSE)="","",VLOOKUP(A186,'MOY to EOY-Reading'!$P$2:$AK$400,22,FALSE)),"")</f>
        <v/>
      </c>
      <c r="AD186" s="161" t="str">
        <f>IFERROR(IF(VLOOKUP(A186,'BOY to EOY-Reading'!$P$2:$AK$400,22,FALSE)="","",VLOOKUP(A186,'BOY to EOY-Reading'!$P$2:$AK$400,22,FALSE)),"")</f>
        <v/>
      </c>
      <c r="AE186" s="161" t="str" cm="1">
        <f t="array" ref="AE186">_xlfn.IFS(AND(NOT(ISNUMBER(V186)),NOT(ISNUMBER(W186)),NOT(ISNUMBER(X186))),"",OR(AND(V186&lt;&gt;"",V186&gt;=40),AND(W186&lt;&gt;"",W186&gt;=40),AND(X186&lt;&gt;"",X186&gt;=40)),"Y",OR(V186&lt;40,W186&lt;40,X186&lt;40),"N")</f>
        <v/>
      </c>
      <c r="AF186" s="161" t="str" cm="1">
        <f t="array" ref="AF186">_xlfn.IFS(OR(Y186="Yes",Z186="Yes",AA186="Yes"),"Y",OR(Y186="No",Z186="No",AA186="No"),"N",AND(Y186="",Z186="",AA186=""),"")</f>
        <v/>
      </c>
      <c r="AG186" s="161" t="str" cm="1">
        <f t="array" ref="AG186">_xlfn.IFS(AND(NOT(ISNUMBER(AB186)),NOT(ISNUMBER(AC186)),NOT(ISNUMBER(AD186))),"",OR(AND(AB186&lt;&gt;"",AB186&gt;=40),AND(AC186&lt;&gt;"",AC186&gt;=40),AND(AD186&lt;&gt;"",AD186&gt;=40)),"Y",OR(AB186&lt;40,AC186&lt;40,AD186&lt;40),"N")</f>
        <v/>
      </c>
      <c r="AH186" s="162" t="str" cm="1">
        <f t="array" ref="AH186">_xlfn.IFS(OR(AE186="Y",AF186="Y",AG186="Y"),"Y",OR(AE186="N",AF186="N",AG186="N"),"N",OR(AE186="",AF186="",AG186=""),"")</f>
        <v/>
      </c>
    </row>
    <row r="187" spans="9:34" x14ac:dyDescent="0.25">
      <c r="I187" s="161" t="str">
        <f>IFERROR(IF(VLOOKUP(A187,'BOY to MOY-Math'!$P$2:$U$400,6,FALSE)="","",VLOOKUP(A187,'BOY to MOY-Math'!$P$2:$U$400,6,FALSE)),"")</f>
        <v/>
      </c>
      <c r="J187" s="162" t="str">
        <f>IFERROR(IF(VLOOKUP(A187,'BOY to MOY-Math'!$P$2:$AA$400,12,FALSE)="","",VLOOKUP(A187,'BOY to MOY-Math'!$P$2:$AA$400,12,FALSE)),"")</f>
        <v/>
      </c>
      <c r="K187" s="161" t="str">
        <f>IFERROR(IF(VLOOKUP(A187,'BOY to EOY-Math'!$P$2:$AA$400,12,FALSE)="","",VLOOKUP(A187,'BOY to EOY-Math'!$P$2:$AA$400,12,FALSE)),"")</f>
        <v/>
      </c>
      <c r="L187" s="163" t="str">
        <f>IFERROR(IF(VLOOKUP(A187,'BOY to MOY-Math'!$P$2:$AI$400,20,FALSE)="","",VLOOKUP(A187,'BOY to MOY-Math'!$P$2:$AI$400,20,FALSE)),"")</f>
        <v/>
      </c>
      <c r="M187" s="161" t="str">
        <f>IFERROR(IF(VLOOKUP(A187, 'MOY to EOY-Math'!$P$2:$AI$400,20,FALSE)="","",VLOOKUP(A187,'MOY to EOY-Math'!$P$2:$AI$400,20,FALSE)),"")</f>
        <v/>
      </c>
      <c r="N187" s="161" t="str">
        <f>IFERROR(IF(VLOOKUP(A187,'BOY to EOY-Math'!$P$2:$AI$400,20,FALSE)="","",VLOOKUP(A187,'BOY to EOY-Math'!$P$2:$AI$400,20,FALSE)),"")</f>
        <v/>
      </c>
      <c r="O187" s="161" t="str">
        <f>IFERROR(IF(VLOOKUP(A187,'BOY to MOY-Math'!$P$2:$AK$400,22,FALSE)="","",VLOOKUP(A187,'BOY to MOY-Math'!$P$2:$AK$400,22,FALSE)),"")</f>
        <v/>
      </c>
      <c r="P187" s="161" t="str">
        <f>IFERROR(IF(VLOOKUP(A187, 'MOY to EOY-Math'!$P$2:$AK$400,22,FALSE)="","",VLOOKUP(A187,'MOY to EOY-Math'!$P$2:$AK$400,22,FALSE)),"")</f>
        <v/>
      </c>
      <c r="Q187" s="161" t="str">
        <f>IFERROR(IF(VLOOKUP(A187,'BOY to EOY-Math'!$P$2:$AK$400,22,FALSE)="","",VLOOKUP(A187,'BOY to EOY-Math'!$P$2:$AK$400,22,FALSE)),"")</f>
        <v/>
      </c>
      <c r="R187" s="161" t="str" cm="1">
        <f t="array" ref="R187">_xlfn.IFS(AND(NOT(ISNUMBER(I187)),NOT(ISNUMBER(J187)),NOT(ISNUMBER(K187))),"",OR(AND(I187&lt;&gt;"",I187&gt;=40),AND(J187&lt;&gt;"",J187&gt;=40),AND(K187&lt;&gt;"",K187&gt;=40)),"Y",OR(I187&lt;40,J187&lt;40,K187&lt;40),"N")</f>
        <v/>
      </c>
      <c r="S187" s="161" t="str" cm="1">
        <f t="array" ref="S187">_xlfn.IFS(OR(L187="Yes",M187="Yes",N187="Yes"),"Y",OR(L187="No",M187="No",N187="No"),"N",AND(L187="",M187="",N187=""),"")</f>
        <v/>
      </c>
      <c r="T187" s="161" t="str" cm="1">
        <f t="array" ref="T187">_xlfn.IFS(AND(NOT(ISNUMBER(O187)),NOT(ISNUMBER(P187)),NOT(ISNUMBER(Q187))),"",OR(AND(O187&lt;&gt;"",O187&gt;=40),AND(P187&lt;&gt;"",P187&gt;=40),AND(Q187&lt;&gt;"",Q187&gt;=40)),"Y",OR(O187&lt;40,P187&lt;40,Q187&lt;40),"N")</f>
        <v/>
      </c>
      <c r="U187" s="162" t="str" cm="1">
        <f t="array" ref="U187">_xlfn.IFS(OR(R187="Y",S187="Y",T187="Y"),"Y",OR(R187="N",S187="N",T187="N"),"N",OR(R187="",S187="",T187=""),"")</f>
        <v/>
      </c>
      <c r="V187" s="161" t="str">
        <f>IFERROR(IF(VLOOKUP(A187,'BOY to MOY-Reading'!$P$2:$U$400,6,FALSE)="","",VLOOKUP(A187,'BOY to MOY-Reading'!$P$2:$U$400,6,FALSE)),"")</f>
        <v/>
      </c>
      <c r="W187" s="162" t="str">
        <f>IFERROR(IF(VLOOKUP(A187,'BOY to MOY-Reading'!$P$2:$AA$400,12,FALSE)="","",VLOOKUP(A187,'BOY to MOY-Reading'!$P$2:$AA$400,12,FALSE)),"")</f>
        <v/>
      </c>
      <c r="X187" s="161" t="str">
        <f>IFERROR(IF(VLOOKUP(A187,'BOY to EOY-Reading'!$P$2:$AA$400,12,FALSE)="","",VLOOKUP(A187,'BOY to EOY-Reading'!$P$2:$AA$400,12,FALSE)),"")</f>
        <v/>
      </c>
      <c r="Y187" s="163" t="str">
        <f>IFERROR(IF(VLOOKUP(A187,'BOY to MOY-Reading'!$P$2:$AI$400,20,FALSE)="","",VLOOKUP(A187,'BOY to MOY-Reading'!$P$2:$AI$400,20,FALSE)),"")</f>
        <v/>
      </c>
      <c r="Z187" s="161" t="str">
        <f>IFERROR(IF(VLOOKUP(A187, 'MOY to EOY-Reading'!$P$2:$AI$400,20,FALSE)="","",VLOOKUP(A187,'MOY to EOY-Reading'!$P$2:$AI$400,20,FALSE)),"")</f>
        <v/>
      </c>
      <c r="AA187" s="161" t="str">
        <f>IFERROR(IF(VLOOKUP(A187,'BOY to EOY-Reading'!$P$2:$AI$400,20,FALSE)="","",VLOOKUP(A187,'BOY to EOY-Reading'!$P$2:$AI$400,20,FALSE)),"")</f>
        <v/>
      </c>
      <c r="AB187" s="161" t="str">
        <f>IFERROR(IF(VLOOKUP(A187,'BOY to MOY-Reading'!$P$2:$AK$400,22,FALSE)="","",VLOOKUP(A187,'BOY to MOY-Reading'!$P$2:$AK$400,22,FALSE)),"")</f>
        <v/>
      </c>
      <c r="AC187" s="161" t="str">
        <f>IFERROR(IF(VLOOKUP(A187, 'MOY to EOY-Reading'!$P$2:$AK$400,22,FALSE)="","",VLOOKUP(A187,'MOY to EOY-Reading'!$P$2:$AK$400,22,FALSE)),"")</f>
        <v/>
      </c>
      <c r="AD187" s="161" t="str">
        <f>IFERROR(IF(VLOOKUP(A187,'BOY to EOY-Reading'!$P$2:$AK$400,22,FALSE)="","",VLOOKUP(A187,'BOY to EOY-Reading'!$P$2:$AK$400,22,FALSE)),"")</f>
        <v/>
      </c>
      <c r="AE187" s="161" t="str" cm="1">
        <f t="array" ref="AE187">_xlfn.IFS(AND(NOT(ISNUMBER(V187)),NOT(ISNUMBER(W187)),NOT(ISNUMBER(X187))),"",OR(AND(V187&lt;&gt;"",V187&gt;=40),AND(W187&lt;&gt;"",W187&gt;=40),AND(X187&lt;&gt;"",X187&gt;=40)),"Y",OR(V187&lt;40,W187&lt;40,X187&lt;40),"N")</f>
        <v/>
      </c>
      <c r="AF187" s="161" t="str" cm="1">
        <f t="array" ref="AF187">_xlfn.IFS(OR(Y187="Yes",Z187="Yes",AA187="Yes"),"Y",OR(Y187="No",Z187="No",AA187="No"),"N",AND(Y187="",Z187="",AA187=""),"")</f>
        <v/>
      </c>
      <c r="AG187" s="161" t="str" cm="1">
        <f t="array" ref="AG187">_xlfn.IFS(AND(NOT(ISNUMBER(AB187)),NOT(ISNUMBER(AC187)),NOT(ISNUMBER(AD187))),"",OR(AND(AB187&lt;&gt;"",AB187&gt;=40),AND(AC187&lt;&gt;"",AC187&gt;=40),AND(AD187&lt;&gt;"",AD187&gt;=40)),"Y",OR(AB187&lt;40,AC187&lt;40,AD187&lt;40),"N")</f>
        <v/>
      </c>
      <c r="AH187" s="162" t="str" cm="1">
        <f t="array" ref="AH187">_xlfn.IFS(OR(AE187="Y",AF187="Y",AG187="Y"),"Y",OR(AE187="N",AF187="N",AG187="N"),"N",OR(AE187="",AF187="",AG187=""),"")</f>
        <v/>
      </c>
    </row>
    <row r="188" spans="9:34" x14ac:dyDescent="0.25">
      <c r="I188" s="161" t="str">
        <f>IFERROR(IF(VLOOKUP(A188,'BOY to MOY-Math'!$P$2:$U$400,6,FALSE)="","",VLOOKUP(A188,'BOY to MOY-Math'!$P$2:$U$400,6,FALSE)),"")</f>
        <v/>
      </c>
      <c r="J188" s="162" t="str">
        <f>IFERROR(IF(VLOOKUP(A188,'BOY to MOY-Math'!$P$2:$AA$400,12,FALSE)="","",VLOOKUP(A188,'BOY to MOY-Math'!$P$2:$AA$400,12,FALSE)),"")</f>
        <v/>
      </c>
      <c r="K188" s="161" t="str">
        <f>IFERROR(IF(VLOOKUP(A188,'BOY to EOY-Math'!$P$2:$AA$400,12,FALSE)="","",VLOOKUP(A188,'BOY to EOY-Math'!$P$2:$AA$400,12,FALSE)),"")</f>
        <v/>
      </c>
      <c r="L188" s="163" t="str">
        <f>IFERROR(IF(VLOOKUP(A188,'BOY to MOY-Math'!$P$2:$AI$400,20,FALSE)="","",VLOOKUP(A188,'BOY to MOY-Math'!$P$2:$AI$400,20,FALSE)),"")</f>
        <v/>
      </c>
      <c r="M188" s="161" t="str">
        <f>IFERROR(IF(VLOOKUP(A188, 'MOY to EOY-Math'!$P$2:$AI$400,20,FALSE)="","",VLOOKUP(A188,'MOY to EOY-Math'!$P$2:$AI$400,20,FALSE)),"")</f>
        <v/>
      </c>
      <c r="N188" s="161" t="str">
        <f>IFERROR(IF(VLOOKUP(A188,'BOY to EOY-Math'!$P$2:$AI$400,20,FALSE)="","",VLOOKUP(A188,'BOY to EOY-Math'!$P$2:$AI$400,20,FALSE)),"")</f>
        <v/>
      </c>
      <c r="O188" s="161" t="str">
        <f>IFERROR(IF(VLOOKUP(A188,'BOY to MOY-Math'!$P$2:$AK$400,22,FALSE)="","",VLOOKUP(A188,'BOY to MOY-Math'!$P$2:$AK$400,22,FALSE)),"")</f>
        <v/>
      </c>
      <c r="P188" s="161" t="str">
        <f>IFERROR(IF(VLOOKUP(A188, 'MOY to EOY-Math'!$P$2:$AK$400,22,FALSE)="","",VLOOKUP(A188,'MOY to EOY-Math'!$P$2:$AK$400,22,FALSE)),"")</f>
        <v/>
      </c>
      <c r="Q188" s="161" t="str">
        <f>IFERROR(IF(VLOOKUP(A188,'BOY to EOY-Math'!$P$2:$AK$400,22,FALSE)="","",VLOOKUP(A188,'BOY to EOY-Math'!$P$2:$AK$400,22,FALSE)),"")</f>
        <v/>
      </c>
      <c r="R188" s="161" t="str" cm="1">
        <f t="array" ref="R188">_xlfn.IFS(AND(NOT(ISNUMBER(I188)),NOT(ISNUMBER(J188)),NOT(ISNUMBER(K188))),"",OR(AND(I188&lt;&gt;"",I188&gt;=40),AND(J188&lt;&gt;"",J188&gt;=40),AND(K188&lt;&gt;"",K188&gt;=40)),"Y",OR(I188&lt;40,J188&lt;40,K188&lt;40),"N")</f>
        <v/>
      </c>
      <c r="S188" s="161" t="str" cm="1">
        <f t="array" ref="S188">_xlfn.IFS(OR(L188="Yes",M188="Yes",N188="Yes"),"Y",OR(L188="No",M188="No",N188="No"),"N",AND(L188="",M188="",N188=""),"")</f>
        <v/>
      </c>
      <c r="T188" s="161" t="str" cm="1">
        <f t="array" ref="T188">_xlfn.IFS(AND(NOT(ISNUMBER(O188)),NOT(ISNUMBER(P188)),NOT(ISNUMBER(Q188))),"",OR(AND(O188&lt;&gt;"",O188&gt;=40),AND(P188&lt;&gt;"",P188&gt;=40),AND(Q188&lt;&gt;"",Q188&gt;=40)),"Y",OR(O188&lt;40,P188&lt;40,Q188&lt;40),"N")</f>
        <v/>
      </c>
      <c r="U188" s="162" t="str" cm="1">
        <f t="array" ref="U188">_xlfn.IFS(OR(R188="Y",S188="Y",T188="Y"),"Y",OR(R188="N",S188="N",T188="N"),"N",OR(R188="",S188="",T188=""),"")</f>
        <v/>
      </c>
      <c r="V188" s="161" t="str">
        <f>IFERROR(IF(VLOOKUP(A188,'BOY to MOY-Reading'!$P$2:$U$400,6,FALSE)="","",VLOOKUP(A188,'BOY to MOY-Reading'!$P$2:$U$400,6,FALSE)),"")</f>
        <v/>
      </c>
      <c r="W188" s="162" t="str">
        <f>IFERROR(IF(VLOOKUP(A188,'BOY to MOY-Reading'!$P$2:$AA$400,12,FALSE)="","",VLOOKUP(A188,'BOY to MOY-Reading'!$P$2:$AA$400,12,FALSE)),"")</f>
        <v/>
      </c>
      <c r="X188" s="161" t="str">
        <f>IFERROR(IF(VLOOKUP(A188,'BOY to EOY-Reading'!$P$2:$AA$400,12,FALSE)="","",VLOOKUP(A188,'BOY to EOY-Reading'!$P$2:$AA$400,12,FALSE)),"")</f>
        <v/>
      </c>
      <c r="Y188" s="163" t="str">
        <f>IFERROR(IF(VLOOKUP(A188,'BOY to MOY-Reading'!$P$2:$AI$400,20,FALSE)="","",VLOOKUP(A188,'BOY to MOY-Reading'!$P$2:$AI$400,20,FALSE)),"")</f>
        <v/>
      </c>
      <c r="Z188" s="161" t="str">
        <f>IFERROR(IF(VLOOKUP(A188, 'MOY to EOY-Reading'!$P$2:$AI$400,20,FALSE)="","",VLOOKUP(A188,'MOY to EOY-Reading'!$P$2:$AI$400,20,FALSE)),"")</f>
        <v/>
      </c>
      <c r="AA188" s="161" t="str">
        <f>IFERROR(IF(VLOOKUP(A188,'BOY to EOY-Reading'!$P$2:$AI$400,20,FALSE)="","",VLOOKUP(A188,'BOY to EOY-Reading'!$P$2:$AI$400,20,FALSE)),"")</f>
        <v/>
      </c>
      <c r="AB188" s="161" t="str">
        <f>IFERROR(IF(VLOOKUP(A188,'BOY to MOY-Reading'!$P$2:$AK$400,22,FALSE)="","",VLOOKUP(A188,'BOY to MOY-Reading'!$P$2:$AK$400,22,FALSE)),"")</f>
        <v/>
      </c>
      <c r="AC188" s="161" t="str">
        <f>IFERROR(IF(VLOOKUP(A188, 'MOY to EOY-Reading'!$P$2:$AK$400,22,FALSE)="","",VLOOKUP(A188,'MOY to EOY-Reading'!$P$2:$AK$400,22,FALSE)),"")</f>
        <v/>
      </c>
      <c r="AD188" s="161" t="str">
        <f>IFERROR(IF(VLOOKUP(A188,'BOY to EOY-Reading'!$P$2:$AK$400,22,FALSE)="","",VLOOKUP(A188,'BOY to EOY-Reading'!$P$2:$AK$400,22,FALSE)),"")</f>
        <v/>
      </c>
      <c r="AE188" s="161" t="str" cm="1">
        <f t="array" ref="AE188">_xlfn.IFS(AND(NOT(ISNUMBER(V188)),NOT(ISNUMBER(W188)),NOT(ISNUMBER(X188))),"",OR(AND(V188&lt;&gt;"",V188&gt;=40),AND(W188&lt;&gt;"",W188&gt;=40),AND(X188&lt;&gt;"",X188&gt;=40)),"Y",OR(V188&lt;40,W188&lt;40,X188&lt;40),"N")</f>
        <v/>
      </c>
      <c r="AF188" s="161" t="str" cm="1">
        <f t="array" ref="AF188">_xlfn.IFS(OR(Y188="Yes",Z188="Yes",AA188="Yes"),"Y",OR(Y188="No",Z188="No",AA188="No"),"N",AND(Y188="",Z188="",AA188=""),"")</f>
        <v/>
      </c>
      <c r="AG188" s="161" t="str" cm="1">
        <f t="array" ref="AG188">_xlfn.IFS(AND(NOT(ISNUMBER(AB188)),NOT(ISNUMBER(AC188)),NOT(ISNUMBER(AD188))),"",OR(AND(AB188&lt;&gt;"",AB188&gt;=40),AND(AC188&lt;&gt;"",AC188&gt;=40),AND(AD188&lt;&gt;"",AD188&gt;=40)),"Y",OR(AB188&lt;40,AC188&lt;40,AD188&lt;40),"N")</f>
        <v/>
      </c>
      <c r="AH188" s="162" t="str" cm="1">
        <f t="array" ref="AH188">_xlfn.IFS(OR(AE188="Y",AF188="Y",AG188="Y"),"Y",OR(AE188="N",AF188="N",AG188="N"),"N",OR(AE188="",AF188="",AG188=""),"")</f>
        <v/>
      </c>
    </row>
    <row r="189" spans="9:34" x14ac:dyDescent="0.25">
      <c r="I189" s="161" t="str">
        <f>IFERROR(IF(VLOOKUP(A189,'BOY to MOY-Math'!$P$2:$U$400,6,FALSE)="","",VLOOKUP(A189,'BOY to MOY-Math'!$P$2:$U$400,6,FALSE)),"")</f>
        <v/>
      </c>
      <c r="J189" s="162" t="str">
        <f>IFERROR(IF(VLOOKUP(A189,'BOY to MOY-Math'!$P$2:$AA$400,12,FALSE)="","",VLOOKUP(A189,'BOY to MOY-Math'!$P$2:$AA$400,12,FALSE)),"")</f>
        <v/>
      </c>
      <c r="K189" s="161" t="str">
        <f>IFERROR(IF(VLOOKUP(A189,'BOY to EOY-Math'!$P$2:$AA$400,12,FALSE)="","",VLOOKUP(A189,'BOY to EOY-Math'!$P$2:$AA$400,12,FALSE)),"")</f>
        <v/>
      </c>
      <c r="L189" s="163" t="str">
        <f>IFERROR(IF(VLOOKUP(A189,'BOY to MOY-Math'!$P$2:$AI$400,20,FALSE)="","",VLOOKUP(A189,'BOY to MOY-Math'!$P$2:$AI$400,20,FALSE)),"")</f>
        <v/>
      </c>
      <c r="M189" s="161" t="str">
        <f>IFERROR(IF(VLOOKUP(A189, 'MOY to EOY-Math'!$P$2:$AI$400,20,FALSE)="","",VLOOKUP(A189,'MOY to EOY-Math'!$P$2:$AI$400,20,FALSE)),"")</f>
        <v/>
      </c>
      <c r="N189" s="161" t="str">
        <f>IFERROR(IF(VLOOKUP(A189,'BOY to EOY-Math'!$P$2:$AI$400,20,FALSE)="","",VLOOKUP(A189,'BOY to EOY-Math'!$P$2:$AI$400,20,FALSE)),"")</f>
        <v/>
      </c>
      <c r="O189" s="161" t="str">
        <f>IFERROR(IF(VLOOKUP(A189,'BOY to MOY-Math'!$P$2:$AK$400,22,FALSE)="","",VLOOKUP(A189,'BOY to MOY-Math'!$P$2:$AK$400,22,FALSE)),"")</f>
        <v/>
      </c>
      <c r="P189" s="161" t="str">
        <f>IFERROR(IF(VLOOKUP(A189, 'MOY to EOY-Math'!$P$2:$AK$400,22,FALSE)="","",VLOOKUP(A189,'MOY to EOY-Math'!$P$2:$AK$400,22,FALSE)),"")</f>
        <v/>
      </c>
      <c r="Q189" s="161" t="str">
        <f>IFERROR(IF(VLOOKUP(A189,'BOY to EOY-Math'!$P$2:$AK$400,22,FALSE)="","",VLOOKUP(A189,'BOY to EOY-Math'!$P$2:$AK$400,22,FALSE)),"")</f>
        <v/>
      </c>
      <c r="R189" s="161" t="str" cm="1">
        <f t="array" ref="R189">_xlfn.IFS(AND(NOT(ISNUMBER(I189)),NOT(ISNUMBER(J189)),NOT(ISNUMBER(K189))),"",OR(AND(I189&lt;&gt;"",I189&gt;=40),AND(J189&lt;&gt;"",J189&gt;=40),AND(K189&lt;&gt;"",K189&gt;=40)),"Y",OR(I189&lt;40,J189&lt;40,K189&lt;40),"N")</f>
        <v/>
      </c>
      <c r="S189" s="161" t="str" cm="1">
        <f t="array" ref="S189">_xlfn.IFS(OR(L189="Yes",M189="Yes",N189="Yes"),"Y",OR(L189="No",M189="No",N189="No"),"N",AND(L189="",M189="",N189=""),"")</f>
        <v/>
      </c>
      <c r="T189" s="161" t="str" cm="1">
        <f t="array" ref="T189">_xlfn.IFS(AND(NOT(ISNUMBER(O189)),NOT(ISNUMBER(P189)),NOT(ISNUMBER(Q189))),"",OR(AND(O189&lt;&gt;"",O189&gt;=40),AND(P189&lt;&gt;"",P189&gt;=40),AND(Q189&lt;&gt;"",Q189&gt;=40)),"Y",OR(O189&lt;40,P189&lt;40,Q189&lt;40),"N")</f>
        <v/>
      </c>
      <c r="U189" s="162" t="str" cm="1">
        <f t="array" ref="U189">_xlfn.IFS(OR(R189="Y",S189="Y",T189="Y"),"Y",OR(R189="N",S189="N",T189="N"),"N",OR(R189="",S189="",T189=""),"")</f>
        <v/>
      </c>
      <c r="V189" s="161" t="str">
        <f>IFERROR(IF(VLOOKUP(A189,'BOY to MOY-Reading'!$P$2:$U$400,6,FALSE)="","",VLOOKUP(A189,'BOY to MOY-Reading'!$P$2:$U$400,6,FALSE)),"")</f>
        <v/>
      </c>
      <c r="W189" s="162" t="str">
        <f>IFERROR(IF(VLOOKUP(A189,'BOY to MOY-Reading'!$P$2:$AA$400,12,FALSE)="","",VLOOKUP(A189,'BOY to MOY-Reading'!$P$2:$AA$400,12,FALSE)),"")</f>
        <v/>
      </c>
      <c r="X189" s="161" t="str">
        <f>IFERROR(IF(VLOOKUP(A189,'BOY to EOY-Reading'!$P$2:$AA$400,12,FALSE)="","",VLOOKUP(A189,'BOY to EOY-Reading'!$P$2:$AA$400,12,FALSE)),"")</f>
        <v/>
      </c>
      <c r="Y189" s="163" t="str">
        <f>IFERROR(IF(VLOOKUP(A189,'BOY to MOY-Reading'!$P$2:$AI$400,20,FALSE)="","",VLOOKUP(A189,'BOY to MOY-Reading'!$P$2:$AI$400,20,FALSE)),"")</f>
        <v/>
      </c>
      <c r="Z189" s="161" t="str">
        <f>IFERROR(IF(VLOOKUP(A189, 'MOY to EOY-Reading'!$P$2:$AI$400,20,FALSE)="","",VLOOKUP(A189,'MOY to EOY-Reading'!$P$2:$AI$400,20,FALSE)),"")</f>
        <v/>
      </c>
      <c r="AA189" s="161" t="str">
        <f>IFERROR(IF(VLOOKUP(A189,'BOY to EOY-Reading'!$P$2:$AI$400,20,FALSE)="","",VLOOKUP(A189,'BOY to EOY-Reading'!$P$2:$AI$400,20,FALSE)),"")</f>
        <v/>
      </c>
      <c r="AB189" s="161" t="str">
        <f>IFERROR(IF(VLOOKUP(A189,'BOY to MOY-Reading'!$P$2:$AK$400,22,FALSE)="","",VLOOKUP(A189,'BOY to MOY-Reading'!$P$2:$AK$400,22,FALSE)),"")</f>
        <v/>
      </c>
      <c r="AC189" s="161" t="str">
        <f>IFERROR(IF(VLOOKUP(A189, 'MOY to EOY-Reading'!$P$2:$AK$400,22,FALSE)="","",VLOOKUP(A189,'MOY to EOY-Reading'!$P$2:$AK$400,22,FALSE)),"")</f>
        <v/>
      </c>
      <c r="AD189" s="161" t="str">
        <f>IFERROR(IF(VLOOKUP(A189,'BOY to EOY-Reading'!$P$2:$AK$400,22,FALSE)="","",VLOOKUP(A189,'BOY to EOY-Reading'!$P$2:$AK$400,22,FALSE)),"")</f>
        <v/>
      </c>
      <c r="AE189" s="161" t="str" cm="1">
        <f t="array" ref="AE189">_xlfn.IFS(AND(NOT(ISNUMBER(V189)),NOT(ISNUMBER(W189)),NOT(ISNUMBER(X189))),"",OR(AND(V189&lt;&gt;"",V189&gt;=40),AND(W189&lt;&gt;"",W189&gt;=40),AND(X189&lt;&gt;"",X189&gt;=40)),"Y",OR(V189&lt;40,W189&lt;40,X189&lt;40),"N")</f>
        <v/>
      </c>
      <c r="AF189" s="161" t="str" cm="1">
        <f t="array" ref="AF189">_xlfn.IFS(OR(Y189="Yes",Z189="Yes",AA189="Yes"),"Y",OR(Y189="No",Z189="No",AA189="No"),"N",AND(Y189="",Z189="",AA189=""),"")</f>
        <v/>
      </c>
      <c r="AG189" s="161" t="str" cm="1">
        <f t="array" ref="AG189">_xlfn.IFS(AND(NOT(ISNUMBER(AB189)),NOT(ISNUMBER(AC189)),NOT(ISNUMBER(AD189))),"",OR(AND(AB189&lt;&gt;"",AB189&gt;=40),AND(AC189&lt;&gt;"",AC189&gt;=40),AND(AD189&lt;&gt;"",AD189&gt;=40)),"Y",OR(AB189&lt;40,AC189&lt;40,AD189&lt;40),"N")</f>
        <v/>
      </c>
      <c r="AH189" s="162" t="str" cm="1">
        <f t="array" ref="AH189">_xlfn.IFS(OR(AE189="Y",AF189="Y",AG189="Y"),"Y",OR(AE189="N",AF189="N",AG189="N"),"N",OR(AE189="",AF189="",AG189=""),"")</f>
        <v/>
      </c>
    </row>
    <row r="190" spans="9:34" x14ac:dyDescent="0.25">
      <c r="I190" s="161" t="str">
        <f>IFERROR(IF(VLOOKUP(A190,'BOY to MOY-Math'!$P$2:$U$400,6,FALSE)="","",VLOOKUP(A190,'BOY to MOY-Math'!$P$2:$U$400,6,FALSE)),"")</f>
        <v/>
      </c>
      <c r="J190" s="162" t="str">
        <f>IFERROR(IF(VLOOKUP(A190,'BOY to MOY-Math'!$P$2:$AA$400,12,FALSE)="","",VLOOKUP(A190,'BOY to MOY-Math'!$P$2:$AA$400,12,FALSE)),"")</f>
        <v/>
      </c>
      <c r="K190" s="161" t="str">
        <f>IFERROR(IF(VLOOKUP(A190,'BOY to EOY-Math'!$P$2:$AA$400,12,FALSE)="","",VLOOKUP(A190,'BOY to EOY-Math'!$P$2:$AA$400,12,FALSE)),"")</f>
        <v/>
      </c>
      <c r="L190" s="163" t="str">
        <f>IFERROR(IF(VLOOKUP(A190,'BOY to MOY-Math'!$P$2:$AI$400,20,FALSE)="","",VLOOKUP(A190,'BOY to MOY-Math'!$P$2:$AI$400,20,FALSE)),"")</f>
        <v/>
      </c>
      <c r="M190" s="161" t="str">
        <f>IFERROR(IF(VLOOKUP(A190, 'MOY to EOY-Math'!$P$2:$AI$400,20,FALSE)="","",VLOOKUP(A190,'MOY to EOY-Math'!$P$2:$AI$400,20,FALSE)),"")</f>
        <v/>
      </c>
      <c r="N190" s="161" t="str">
        <f>IFERROR(IF(VLOOKUP(A190,'BOY to EOY-Math'!$P$2:$AI$400,20,FALSE)="","",VLOOKUP(A190,'BOY to EOY-Math'!$P$2:$AI$400,20,FALSE)),"")</f>
        <v/>
      </c>
      <c r="O190" s="161" t="str">
        <f>IFERROR(IF(VLOOKUP(A190,'BOY to MOY-Math'!$P$2:$AK$400,22,FALSE)="","",VLOOKUP(A190,'BOY to MOY-Math'!$P$2:$AK$400,22,FALSE)),"")</f>
        <v/>
      </c>
      <c r="P190" s="161" t="str">
        <f>IFERROR(IF(VLOOKUP(A190, 'MOY to EOY-Math'!$P$2:$AK$400,22,FALSE)="","",VLOOKUP(A190,'MOY to EOY-Math'!$P$2:$AK$400,22,FALSE)),"")</f>
        <v/>
      </c>
      <c r="Q190" s="161" t="str">
        <f>IFERROR(IF(VLOOKUP(A190,'BOY to EOY-Math'!$P$2:$AK$400,22,FALSE)="","",VLOOKUP(A190,'BOY to EOY-Math'!$P$2:$AK$400,22,FALSE)),"")</f>
        <v/>
      </c>
      <c r="R190" s="161" t="str" cm="1">
        <f t="array" ref="R190">_xlfn.IFS(AND(NOT(ISNUMBER(I190)),NOT(ISNUMBER(J190)),NOT(ISNUMBER(K190))),"",OR(AND(I190&lt;&gt;"",I190&gt;=40),AND(J190&lt;&gt;"",J190&gt;=40),AND(K190&lt;&gt;"",K190&gt;=40)),"Y",OR(I190&lt;40,J190&lt;40,K190&lt;40),"N")</f>
        <v/>
      </c>
      <c r="S190" s="161" t="str" cm="1">
        <f t="array" ref="S190">_xlfn.IFS(OR(L190="Yes",M190="Yes",N190="Yes"),"Y",OR(L190="No",M190="No",N190="No"),"N",AND(L190="",M190="",N190=""),"")</f>
        <v/>
      </c>
      <c r="T190" s="161" t="str" cm="1">
        <f t="array" ref="T190">_xlfn.IFS(AND(NOT(ISNUMBER(O190)),NOT(ISNUMBER(P190)),NOT(ISNUMBER(Q190))),"",OR(AND(O190&lt;&gt;"",O190&gt;=40),AND(P190&lt;&gt;"",P190&gt;=40),AND(Q190&lt;&gt;"",Q190&gt;=40)),"Y",OR(O190&lt;40,P190&lt;40,Q190&lt;40),"N")</f>
        <v/>
      </c>
      <c r="U190" s="162" t="str" cm="1">
        <f t="array" ref="U190">_xlfn.IFS(OR(R190="Y",S190="Y",T190="Y"),"Y",OR(R190="N",S190="N",T190="N"),"N",OR(R190="",S190="",T190=""),"")</f>
        <v/>
      </c>
      <c r="V190" s="161" t="str">
        <f>IFERROR(IF(VLOOKUP(A190,'BOY to MOY-Reading'!$P$2:$U$400,6,FALSE)="","",VLOOKUP(A190,'BOY to MOY-Reading'!$P$2:$U$400,6,FALSE)),"")</f>
        <v/>
      </c>
      <c r="W190" s="162" t="str">
        <f>IFERROR(IF(VLOOKUP(A190,'BOY to MOY-Reading'!$P$2:$AA$400,12,FALSE)="","",VLOOKUP(A190,'BOY to MOY-Reading'!$P$2:$AA$400,12,FALSE)),"")</f>
        <v/>
      </c>
      <c r="X190" s="161" t="str">
        <f>IFERROR(IF(VLOOKUP(A190,'BOY to EOY-Reading'!$P$2:$AA$400,12,FALSE)="","",VLOOKUP(A190,'BOY to EOY-Reading'!$P$2:$AA$400,12,FALSE)),"")</f>
        <v/>
      </c>
      <c r="Y190" s="163" t="str">
        <f>IFERROR(IF(VLOOKUP(A190,'BOY to MOY-Reading'!$P$2:$AI$400,20,FALSE)="","",VLOOKUP(A190,'BOY to MOY-Reading'!$P$2:$AI$400,20,FALSE)),"")</f>
        <v/>
      </c>
      <c r="Z190" s="161" t="str">
        <f>IFERROR(IF(VLOOKUP(A190, 'MOY to EOY-Reading'!$P$2:$AI$400,20,FALSE)="","",VLOOKUP(A190,'MOY to EOY-Reading'!$P$2:$AI$400,20,FALSE)),"")</f>
        <v/>
      </c>
      <c r="AA190" s="161" t="str">
        <f>IFERROR(IF(VLOOKUP(A190,'BOY to EOY-Reading'!$P$2:$AI$400,20,FALSE)="","",VLOOKUP(A190,'BOY to EOY-Reading'!$P$2:$AI$400,20,FALSE)),"")</f>
        <v/>
      </c>
      <c r="AB190" s="161" t="str">
        <f>IFERROR(IF(VLOOKUP(A190,'BOY to MOY-Reading'!$P$2:$AK$400,22,FALSE)="","",VLOOKUP(A190,'BOY to MOY-Reading'!$P$2:$AK$400,22,FALSE)),"")</f>
        <v/>
      </c>
      <c r="AC190" s="161" t="str">
        <f>IFERROR(IF(VLOOKUP(A190, 'MOY to EOY-Reading'!$P$2:$AK$400,22,FALSE)="","",VLOOKUP(A190,'MOY to EOY-Reading'!$P$2:$AK$400,22,FALSE)),"")</f>
        <v/>
      </c>
      <c r="AD190" s="161" t="str">
        <f>IFERROR(IF(VLOOKUP(A190,'BOY to EOY-Reading'!$P$2:$AK$400,22,FALSE)="","",VLOOKUP(A190,'BOY to EOY-Reading'!$P$2:$AK$400,22,FALSE)),"")</f>
        <v/>
      </c>
      <c r="AE190" s="161" t="str" cm="1">
        <f t="array" ref="AE190">_xlfn.IFS(AND(NOT(ISNUMBER(V190)),NOT(ISNUMBER(W190)),NOT(ISNUMBER(X190))),"",OR(AND(V190&lt;&gt;"",V190&gt;=40),AND(W190&lt;&gt;"",W190&gt;=40),AND(X190&lt;&gt;"",X190&gt;=40)),"Y",OR(V190&lt;40,W190&lt;40,X190&lt;40),"N")</f>
        <v/>
      </c>
      <c r="AF190" s="161" t="str" cm="1">
        <f t="array" ref="AF190">_xlfn.IFS(OR(Y190="Yes",Z190="Yes",AA190="Yes"),"Y",OR(Y190="No",Z190="No",AA190="No"),"N",AND(Y190="",Z190="",AA190=""),"")</f>
        <v/>
      </c>
      <c r="AG190" s="161" t="str" cm="1">
        <f t="array" ref="AG190">_xlfn.IFS(AND(NOT(ISNUMBER(AB190)),NOT(ISNUMBER(AC190)),NOT(ISNUMBER(AD190))),"",OR(AND(AB190&lt;&gt;"",AB190&gt;=40),AND(AC190&lt;&gt;"",AC190&gt;=40),AND(AD190&lt;&gt;"",AD190&gt;=40)),"Y",OR(AB190&lt;40,AC190&lt;40,AD190&lt;40),"N")</f>
        <v/>
      </c>
      <c r="AH190" s="162" t="str" cm="1">
        <f t="array" ref="AH190">_xlfn.IFS(OR(AE190="Y",AF190="Y",AG190="Y"),"Y",OR(AE190="N",AF190="N",AG190="N"),"N",OR(AE190="",AF190="",AG190=""),"")</f>
        <v/>
      </c>
    </row>
    <row r="191" spans="9:34" x14ac:dyDescent="0.25">
      <c r="I191" s="161" t="str">
        <f>IFERROR(IF(VLOOKUP(A191,'BOY to MOY-Math'!$P$2:$U$400,6,FALSE)="","",VLOOKUP(A191,'BOY to MOY-Math'!$P$2:$U$400,6,FALSE)),"")</f>
        <v/>
      </c>
      <c r="J191" s="162" t="str">
        <f>IFERROR(IF(VLOOKUP(A191,'BOY to MOY-Math'!$P$2:$AA$400,12,FALSE)="","",VLOOKUP(A191,'BOY to MOY-Math'!$P$2:$AA$400,12,FALSE)),"")</f>
        <v/>
      </c>
      <c r="K191" s="161" t="str">
        <f>IFERROR(IF(VLOOKUP(A191,'BOY to EOY-Math'!$P$2:$AA$400,12,FALSE)="","",VLOOKUP(A191,'BOY to EOY-Math'!$P$2:$AA$400,12,FALSE)),"")</f>
        <v/>
      </c>
      <c r="L191" s="163" t="str">
        <f>IFERROR(IF(VLOOKUP(A191,'BOY to MOY-Math'!$P$2:$AI$400,20,FALSE)="","",VLOOKUP(A191,'BOY to MOY-Math'!$P$2:$AI$400,20,FALSE)),"")</f>
        <v/>
      </c>
      <c r="M191" s="161" t="str">
        <f>IFERROR(IF(VLOOKUP(A191, 'MOY to EOY-Math'!$P$2:$AI$400,20,FALSE)="","",VLOOKUP(A191,'MOY to EOY-Math'!$P$2:$AI$400,20,FALSE)),"")</f>
        <v/>
      </c>
      <c r="N191" s="161" t="str">
        <f>IFERROR(IF(VLOOKUP(A191,'BOY to EOY-Math'!$P$2:$AI$400,20,FALSE)="","",VLOOKUP(A191,'BOY to EOY-Math'!$P$2:$AI$400,20,FALSE)),"")</f>
        <v/>
      </c>
      <c r="O191" s="161" t="str">
        <f>IFERROR(IF(VLOOKUP(A191,'BOY to MOY-Math'!$P$2:$AK$400,22,FALSE)="","",VLOOKUP(A191,'BOY to MOY-Math'!$P$2:$AK$400,22,FALSE)),"")</f>
        <v/>
      </c>
      <c r="P191" s="161" t="str">
        <f>IFERROR(IF(VLOOKUP(A191, 'MOY to EOY-Math'!$P$2:$AK$400,22,FALSE)="","",VLOOKUP(A191,'MOY to EOY-Math'!$P$2:$AK$400,22,FALSE)),"")</f>
        <v/>
      </c>
      <c r="Q191" s="161" t="str">
        <f>IFERROR(IF(VLOOKUP(A191,'BOY to EOY-Math'!$P$2:$AK$400,22,FALSE)="","",VLOOKUP(A191,'BOY to EOY-Math'!$P$2:$AK$400,22,FALSE)),"")</f>
        <v/>
      </c>
      <c r="R191" s="161" t="str" cm="1">
        <f t="array" ref="R191">_xlfn.IFS(AND(NOT(ISNUMBER(I191)),NOT(ISNUMBER(J191)),NOT(ISNUMBER(K191))),"",OR(AND(I191&lt;&gt;"",I191&gt;=40),AND(J191&lt;&gt;"",J191&gt;=40),AND(K191&lt;&gt;"",K191&gt;=40)),"Y",OR(I191&lt;40,J191&lt;40,K191&lt;40),"N")</f>
        <v/>
      </c>
      <c r="S191" s="161" t="str" cm="1">
        <f t="array" ref="S191">_xlfn.IFS(OR(L191="Yes",M191="Yes",N191="Yes"),"Y",OR(L191="No",M191="No",N191="No"),"N",AND(L191="",M191="",N191=""),"")</f>
        <v/>
      </c>
      <c r="T191" s="161" t="str" cm="1">
        <f t="array" ref="T191">_xlfn.IFS(AND(NOT(ISNUMBER(O191)),NOT(ISNUMBER(P191)),NOT(ISNUMBER(Q191))),"",OR(AND(O191&lt;&gt;"",O191&gt;=40),AND(P191&lt;&gt;"",P191&gt;=40),AND(Q191&lt;&gt;"",Q191&gt;=40)),"Y",OR(O191&lt;40,P191&lt;40,Q191&lt;40),"N")</f>
        <v/>
      </c>
      <c r="U191" s="162" t="str" cm="1">
        <f t="array" ref="U191">_xlfn.IFS(OR(R191="Y",S191="Y",T191="Y"),"Y",OR(R191="N",S191="N",T191="N"),"N",OR(R191="",S191="",T191=""),"")</f>
        <v/>
      </c>
      <c r="V191" s="161" t="str">
        <f>IFERROR(IF(VLOOKUP(A191,'BOY to MOY-Reading'!$P$2:$U$400,6,FALSE)="","",VLOOKUP(A191,'BOY to MOY-Reading'!$P$2:$U$400,6,FALSE)),"")</f>
        <v/>
      </c>
      <c r="W191" s="162" t="str">
        <f>IFERROR(IF(VLOOKUP(A191,'BOY to MOY-Reading'!$P$2:$AA$400,12,FALSE)="","",VLOOKUP(A191,'BOY to MOY-Reading'!$P$2:$AA$400,12,FALSE)),"")</f>
        <v/>
      </c>
      <c r="X191" s="161" t="str">
        <f>IFERROR(IF(VLOOKUP(A191,'BOY to EOY-Reading'!$P$2:$AA$400,12,FALSE)="","",VLOOKUP(A191,'BOY to EOY-Reading'!$P$2:$AA$400,12,FALSE)),"")</f>
        <v/>
      </c>
      <c r="Y191" s="163" t="str">
        <f>IFERROR(IF(VLOOKUP(A191,'BOY to MOY-Reading'!$P$2:$AI$400,20,FALSE)="","",VLOOKUP(A191,'BOY to MOY-Reading'!$P$2:$AI$400,20,FALSE)),"")</f>
        <v/>
      </c>
      <c r="Z191" s="161" t="str">
        <f>IFERROR(IF(VLOOKUP(A191, 'MOY to EOY-Reading'!$P$2:$AI$400,20,FALSE)="","",VLOOKUP(A191,'MOY to EOY-Reading'!$P$2:$AI$400,20,FALSE)),"")</f>
        <v/>
      </c>
      <c r="AA191" s="161" t="str">
        <f>IFERROR(IF(VLOOKUP(A191,'BOY to EOY-Reading'!$P$2:$AI$400,20,FALSE)="","",VLOOKUP(A191,'BOY to EOY-Reading'!$P$2:$AI$400,20,FALSE)),"")</f>
        <v/>
      </c>
      <c r="AB191" s="161" t="str">
        <f>IFERROR(IF(VLOOKUP(A191,'BOY to MOY-Reading'!$P$2:$AK$400,22,FALSE)="","",VLOOKUP(A191,'BOY to MOY-Reading'!$P$2:$AK$400,22,FALSE)),"")</f>
        <v/>
      </c>
      <c r="AC191" s="161" t="str">
        <f>IFERROR(IF(VLOOKUP(A191, 'MOY to EOY-Reading'!$P$2:$AK$400,22,FALSE)="","",VLOOKUP(A191,'MOY to EOY-Reading'!$P$2:$AK$400,22,FALSE)),"")</f>
        <v/>
      </c>
      <c r="AD191" s="161" t="str">
        <f>IFERROR(IF(VLOOKUP(A191,'BOY to EOY-Reading'!$P$2:$AK$400,22,FALSE)="","",VLOOKUP(A191,'BOY to EOY-Reading'!$P$2:$AK$400,22,FALSE)),"")</f>
        <v/>
      </c>
      <c r="AE191" s="161" t="str" cm="1">
        <f t="array" ref="AE191">_xlfn.IFS(AND(NOT(ISNUMBER(V191)),NOT(ISNUMBER(W191)),NOT(ISNUMBER(X191))),"",OR(AND(V191&lt;&gt;"",V191&gt;=40),AND(W191&lt;&gt;"",W191&gt;=40),AND(X191&lt;&gt;"",X191&gt;=40)),"Y",OR(V191&lt;40,W191&lt;40,X191&lt;40),"N")</f>
        <v/>
      </c>
      <c r="AF191" s="161" t="str" cm="1">
        <f t="array" ref="AF191">_xlfn.IFS(OR(Y191="Yes",Z191="Yes",AA191="Yes"),"Y",OR(Y191="No",Z191="No",AA191="No"),"N",AND(Y191="",Z191="",AA191=""),"")</f>
        <v/>
      </c>
      <c r="AG191" s="161" t="str" cm="1">
        <f t="array" ref="AG191">_xlfn.IFS(AND(NOT(ISNUMBER(AB191)),NOT(ISNUMBER(AC191)),NOT(ISNUMBER(AD191))),"",OR(AND(AB191&lt;&gt;"",AB191&gt;=40),AND(AC191&lt;&gt;"",AC191&gt;=40),AND(AD191&lt;&gt;"",AD191&gt;=40)),"Y",OR(AB191&lt;40,AC191&lt;40,AD191&lt;40),"N")</f>
        <v/>
      </c>
      <c r="AH191" s="162" t="str" cm="1">
        <f t="array" ref="AH191">_xlfn.IFS(OR(AE191="Y",AF191="Y",AG191="Y"),"Y",OR(AE191="N",AF191="N",AG191="N"),"N",OR(AE191="",AF191="",AG191=""),"")</f>
        <v/>
      </c>
    </row>
    <row r="192" spans="9:34" x14ac:dyDescent="0.25">
      <c r="I192" s="161" t="str">
        <f>IFERROR(IF(VLOOKUP(A192,'BOY to MOY-Math'!$P$2:$U$400,6,FALSE)="","",VLOOKUP(A192,'BOY to MOY-Math'!$P$2:$U$400,6,FALSE)),"")</f>
        <v/>
      </c>
      <c r="J192" s="162" t="str">
        <f>IFERROR(IF(VLOOKUP(A192,'BOY to MOY-Math'!$P$2:$AA$400,12,FALSE)="","",VLOOKUP(A192,'BOY to MOY-Math'!$P$2:$AA$400,12,FALSE)),"")</f>
        <v/>
      </c>
      <c r="K192" s="161" t="str">
        <f>IFERROR(IF(VLOOKUP(A192,'BOY to EOY-Math'!$P$2:$AA$400,12,FALSE)="","",VLOOKUP(A192,'BOY to EOY-Math'!$P$2:$AA$400,12,FALSE)),"")</f>
        <v/>
      </c>
      <c r="L192" s="163" t="str">
        <f>IFERROR(IF(VLOOKUP(A192,'BOY to MOY-Math'!$P$2:$AI$400,20,FALSE)="","",VLOOKUP(A192,'BOY to MOY-Math'!$P$2:$AI$400,20,FALSE)),"")</f>
        <v/>
      </c>
      <c r="M192" s="161" t="str">
        <f>IFERROR(IF(VLOOKUP(A192, 'MOY to EOY-Math'!$P$2:$AI$400,20,FALSE)="","",VLOOKUP(A192,'MOY to EOY-Math'!$P$2:$AI$400,20,FALSE)),"")</f>
        <v/>
      </c>
      <c r="N192" s="161" t="str">
        <f>IFERROR(IF(VLOOKUP(A192,'BOY to EOY-Math'!$P$2:$AI$400,20,FALSE)="","",VLOOKUP(A192,'BOY to EOY-Math'!$P$2:$AI$400,20,FALSE)),"")</f>
        <v/>
      </c>
      <c r="O192" s="161" t="str">
        <f>IFERROR(IF(VLOOKUP(A192,'BOY to MOY-Math'!$P$2:$AK$400,22,FALSE)="","",VLOOKUP(A192,'BOY to MOY-Math'!$P$2:$AK$400,22,FALSE)),"")</f>
        <v/>
      </c>
      <c r="P192" s="161" t="str">
        <f>IFERROR(IF(VLOOKUP(A192, 'MOY to EOY-Math'!$P$2:$AK$400,22,FALSE)="","",VLOOKUP(A192,'MOY to EOY-Math'!$P$2:$AK$400,22,FALSE)),"")</f>
        <v/>
      </c>
      <c r="Q192" s="161" t="str">
        <f>IFERROR(IF(VLOOKUP(A192,'BOY to EOY-Math'!$P$2:$AK$400,22,FALSE)="","",VLOOKUP(A192,'BOY to EOY-Math'!$P$2:$AK$400,22,FALSE)),"")</f>
        <v/>
      </c>
      <c r="R192" s="161" t="str" cm="1">
        <f t="array" ref="R192">_xlfn.IFS(AND(NOT(ISNUMBER(I192)),NOT(ISNUMBER(J192)),NOT(ISNUMBER(K192))),"",OR(AND(I192&lt;&gt;"",I192&gt;=40),AND(J192&lt;&gt;"",J192&gt;=40),AND(K192&lt;&gt;"",K192&gt;=40)),"Y",OR(I192&lt;40,J192&lt;40,K192&lt;40),"N")</f>
        <v/>
      </c>
      <c r="S192" s="161" t="str" cm="1">
        <f t="array" ref="S192">_xlfn.IFS(OR(L192="Yes",M192="Yes",N192="Yes"),"Y",OR(L192="No",M192="No",N192="No"),"N",AND(L192="",M192="",N192=""),"")</f>
        <v/>
      </c>
      <c r="T192" s="161" t="str" cm="1">
        <f t="array" ref="T192">_xlfn.IFS(AND(NOT(ISNUMBER(O192)),NOT(ISNUMBER(P192)),NOT(ISNUMBER(Q192))),"",OR(AND(O192&lt;&gt;"",O192&gt;=40),AND(P192&lt;&gt;"",P192&gt;=40),AND(Q192&lt;&gt;"",Q192&gt;=40)),"Y",OR(O192&lt;40,P192&lt;40,Q192&lt;40),"N")</f>
        <v/>
      </c>
      <c r="U192" s="162" t="str" cm="1">
        <f t="array" ref="U192">_xlfn.IFS(OR(R192="Y",S192="Y",T192="Y"),"Y",OR(R192="N",S192="N",T192="N"),"N",OR(R192="",S192="",T192=""),"")</f>
        <v/>
      </c>
      <c r="V192" s="161" t="str">
        <f>IFERROR(IF(VLOOKUP(A192,'BOY to MOY-Reading'!$P$2:$U$400,6,FALSE)="","",VLOOKUP(A192,'BOY to MOY-Reading'!$P$2:$U$400,6,FALSE)),"")</f>
        <v/>
      </c>
      <c r="W192" s="162" t="str">
        <f>IFERROR(IF(VLOOKUP(A192,'BOY to MOY-Reading'!$P$2:$AA$400,12,FALSE)="","",VLOOKUP(A192,'BOY to MOY-Reading'!$P$2:$AA$400,12,FALSE)),"")</f>
        <v/>
      </c>
      <c r="X192" s="161" t="str">
        <f>IFERROR(IF(VLOOKUP(A192,'BOY to EOY-Reading'!$P$2:$AA$400,12,FALSE)="","",VLOOKUP(A192,'BOY to EOY-Reading'!$P$2:$AA$400,12,FALSE)),"")</f>
        <v/>
      </c>
      <c r="Y192" s="163" t="str">
        <f>IFERROR(IF(VLOOKUP(A192,'BOY to MOY-Reading'!$P$2:$AI$400,20,FALSE)="","",VLOOKUP(A192,'BOY to MOY-Reading'!$P$2:$AI$400,20,FALSE)),"")</f>
        <v/>
      </c>
      <c r="Z192" s="161" t="str">
        <f>IFERROR(IF(VLOOKUP(A192, 'MOY to EOY-Reading'!$P$2:$AI$400,20,FALSE)="","",VLOOKUP(A192,'MOY to EOY-Reading'!$P$2:$AI$400,20,FALSE)),"")</f>
        <v/>
      </c>
      <c r="AA192" s="161" t="str">
        <f>IFERROR(IF(VLOOKUP(A192,'BOY to EOY-Reading'!$P$2:$AI$400,20,FALSE)="","",VLOOKUP(A192,'BOY to EOY-Reading'!$P$2:$AI$400,20,FALSE)),"")</f>
        <v/>
      </c>
      <c r="AB192" s="161" t="str">
        <f>IFERROR(IF(VLOOKUP(A192,'BOY to MOY-Reading'!$P$2:$AK$400,22,FALSE)="","",VLOOKUP(A192,'BOY to MOY-Reading'!$P$2:$AK$400,22,FALSE)),"")</f>
        <v/>
      </c>
      <c r="AC192" s="161" t="str">
        <f>IFERROR(IF(VLOOKUP(A192, 'MOY to EOY-Reading'!$P$2:$AK$400,22,FALSE)="","",VLOOKUP(A192,'MOY to EOY-Reading'!$P$2:$AK$400,22,FALSE)),"")</f>
        <v/>
      </c>
      <c r="AD192" s="161" t="str">
        <f>IFERROR(IF(VLOOKUP(A192,'BOY to EOY-Reading'!$P$2:$AK$400,22,FALSE)="","",VLOOKUP(A192,'BOY to EOY-Reading'!$P$2:$AK$400,22,FALSE)),"")</f>
        <v/>
      </c>
      <c r="AE192" s="161" t="str" cm="1">
        <f t="array" ref="AE192">_xlfn.IFS(AND(NOT(ISNUMBER(V192)),NOT(ISNUMBER(W192)),NOT(ISNUMBER(X192))),"",OR(AND(V192&lt;&gt;"",V192&gt;=40),AND(W192&lt;&gt;"",W192&gt;=40),AND(X192&lt;&gt;"",X192&gt;=40)),"Y",OR(V192&lt;40,W192&lt;40,X192&lt;40),"N")</f>
        <v/>
      </c>
      <c r="AF192" s="161" t="str" cm="1">
        <f t="array" ref="AF192">_xlfn.IFS(OR(Y192="Yes",Z192="Yes",AA192="Yes"),"Y",OR(Y192="No",Z192="No",AA192="No"),"N",AND(Y192="",Z192="",AA192=""),"")</f>
        <v/>
      </c>
      <c r="AG192" s="161" t="str" cm="1">
        <f t="array" ref="AG192">_xlfn.IFS(AND(NOT(ISNUMBER(AB192)),NOT(ISNUMBER(AC192)),NOT(ISNUMBER(AD192))),"",OR(AND(AB192&lt;&gt;"",AB192&gt;=40),AND(AC192&lt;&gt;"",AC192&gt;=40),AND(AD192&lt;&gt;"",AD192&gt;=40)),"Y",OR(AB192&lt;40,AC192&lt;40,AD192&lt;40),"N")</f>
        <v/>
      </c>
      <c r="AH192" s="162" t="str" cm="1">
        <f t="array" ref="AH192">_xlfn.IFS(OR(AE192="Y",AF192="Y",AG192="Y"),"Y",OR(AE192="N",AF192="N",AG192="N"),"N",OR(AE192="",AF192="",AG192=""),"")</f>
        <v/>
      </c>
    </row>
    <row r="193" spans="9:34" x14ac:dyDescent="0.25">
      <c r="I193" s="161" t="str">
        <f>IFERROR(IF(VLOOKUP(A193,'BOY to MOY-Math'!$P$2:$U$400,6,FALSE)="","",VLOOKUP(A193,'BOY to MOY-Math'!$P$2:$U$400,6,FALSE)),"")</f>
        <v/>
      </c>
      <c r="J193" s="162" t="str">
        <f>IFERROR(IF(VLOOKUP(A193,'BOY to MOY-Math'!$P$2:$AA$400,12,FALSE)="","",VLOOKUP(A193,'BOY to MOY-Math'!$P$2:$AA$400,12,FALSE)),"")</f>
        <v/>
      </c>
      <c r="K193" s="161" t="str">
        <f>IFERROR(IF(VLOOKUP(A193,'BOY to EOY-Math'!$P$2:$AA$400,12,FALSE)="","",VLOOKUP(A193,'BOY to EOY-Math'!$P$2:$AA$400,12,FALSE)),"")</f>
        <v/>
      </c>
      <c r="L193" s="163" t="str">
        <f>IFERROR(IF(VLOOKUP(A193,'BOY to MOY-Math'!$P$2:$AI$400,20,FALSE)="","",VLOOKUP(A193,'BOY to MOY-Math'!$P$2:$AI$400,20,FALSE)),"")</f>
        <v/>
      </c>
      <c r="M193" s="161" t="str">
        <f>IFERROR(IF(VLOOKUP(A193, 'MOY to EOY-Math'!$P$2:$AI$400,20,FALSE)="","",VLOOKUP(A193,'MOY to EOY-Math'!$P$2:$AI$400,20,FALSE)),"")</f>
        <v/>
      </c>
      <c r="N193" s="161" t="str">
        <f>IFERROR(IF(VLOOKUP(A193,'BOY to EOY-Math'!$P$2:$AI$400,20,FALSE)="","",VLOOKUP(A193,'BOY to EOY-Math'!$P$2:$AI$400,20,FALSE)),"")</f>
        <v/>
      </c>
      <c r="O193" s="161" t="str">
        <f>IFERROR(IF(VLOOKUP(A193,'BOY to MOY-Math'!$P$2:$AK$400,22,FALSE)="","",VLOOKUP(A193,'BOY to MOY-Math'!$P$2:$AK$400,22,FALSE)),"")</f>
        <v/>
      </c>
      <c r="P193" s="161" t="str">
        <f>IFERROR(IF(VLOOKUP(A193, 'MOY to EOY-Math'!$P$2:$AK$400,22,FALSE)="","",VLOOKUP(A193,'MOY to EOY-Math'!$P$2:$AK$400,22,FALSE)),"")</f>
        <v/>
      </c>
      <c r="Q193" s="161" t="str">
        <f>IFERROR(IF(VLOOKUP(A193,'BOY to EOY-Math'!$P$2:$AK$400,22,FALSE)="","",VLOOKUP(A193,'BOY to EOY-Math'!$P$2:$AK$400,22,FALSE)),"")</f>
        <v/>
      </c>
      <c r="R193" s="161" t="str" cm="1">
        <f t="array" ref="R193">_xlfn.IFS(AND(NOT(ISNUMBER(I193)),NOT(ISNUMBER(J193)),NOT(ISNUMBER(K193))),"",OR(AND(I193&lt;&gt;"",I193&gt;=40),AND(J193&lt;&gt;"",J193&gt;=40),AND(K193&lt;&gt;"",K193&gt;=40)),"Y",OR(I193&lt;40,J193&lt;40,K193&lt;40),"N")</f>
        <v/>
      </c>
      <c r="S193" s="161" t="str" cm="1">
        <f t="array" ref="S193">_xlfn.IFS(OR(L193="Yes",M193="Yes",N193="Yes"),"Y",OR(L193="No",M193="No",N193="No"),"N",AND(L193="",M193="",N193=""),"")</f>
        <v/>
      </c>
      <c r="T193" s="161" t="str" cm="1">
        <f t="array" ref="T193">_xlfn.IFS(AND(NOT(ISNUMBER(O193)),NOT(ISNUMBER(P193)),NOT(ISNUMBER(Q193))),"",OR(AND(O193&lt;&gt;"",O193&gt;=40),AND(P193&lt;&gt;"",P193&gt;=40),AND(Q193&lt;&gt;"",Q193&gt;=40)),"Y",OR(O193&lt;40,P193&lt;40,Q193&lt;40),"N")</f>
        <v/>
      </c>
      <c r="U193" s="162" t="str" cm="1">
        <f t="array" ref="U193">_xlfn.IFS(OR(R193="Y",S193="Y",T193="Y"),"Y",OR(R193="N",S193="N",T193="N"),"N",OR(R193="",S193="",T193=""),"")</f>
        <v/>
      </c>
      <c r="V193" s="161" t="str">
        <f>IFERROR(IF(VLOOKUP(A193,'BOY to MOY-Reading'!$P$2:$U$400,6,FALSE)="","",VLOOKUP(A193,'BOY to MOY-Reading'!$P$2:$U$400,6,FALSE)),"")</f>
        <v/>
      </c>
      <c r="W193" s="162" t="str">
        <f>IFERROR(IF(VLOOKUP(A193,'BOY to MOY-Reading'!$P$2:$AA$400,12,FALSE)="","",VLOOKUP(A193,'BOY to MOY-Reading'!$P$2:$AA$400,12,FALSE)),"")</f>
        <v/>
      </c>
      <c r="X193" s="161" t="str">
        <f>IFERROR(IF(VLOOKUP(A193,'BOY to EOY-Reading'!$P$2:$AA$400,12,FALSE)="","",VLOOKUP(A193,'BOY to EOY-Reading'!$P$2:$AA$400,12,FALSE)),"")</f>
        <v/>
      </c>
      <c r="Y193" s="163" t="str">
        <f>IFERROR(IF(VLOOKUP(A193,'BOY to MOY-Reading'!$P$2:$AI$400,20,FALSE)="","",VLOOKUP(A193,'BOY to MOY-Reading'!$P$2:$AI$400,20,FALSE)),"")</f>
        <v/>
      </c>
      <c r="Z193" s="161" t="str">
        <f>IFERROR(IF(VLOOKUP(A193, 'MOY to EOY-Reading'!$P$2:$AI$400,20,FALSE)="","",VLOOKUP(A193,'MOY to EOY-Reading'!$P$2:$AI$400,20,FALSE)),"")</f>
        <v/>
      </c>
      <c r="AA193" s="161" t="str">
        <f>IFERROR(IF(VLOOKUP(A193,'BOY to EOY-Reading'!$P$2:$AI$400,20,FALSE)="","",VLOOKUP(A193,'BOY to EOY-Reading'!$P$2:$AI$400,20,FALSE)),"")</f>
        <v/>
      </c>
      <c r="AB193" s="161" t="str">
        <f>IFERROR(IF(VLOOKUP(A193,'BOY to MOY-Reading'!$P$2:$AK$400,22,FALSE)="","",VLOOKUP(A193,'BOY to MOY-Reading'!$P$2:$AK$400,22,FALSE)),"")</f>
        <v/>
      </c>
      <c r="AC193" s="161" t="str">
        <f>IFERROR(IF(VLOOKUP(A193, 'MOY to EOY-Reading'!$P$2:$AK$400,22,FALSE)="","",VLOOKUP(A193,'MOY to EOY-Reading'!$P$2:$AK$400,22,FALSE)),"")</f>
        <v/>
      </c>
      <c r="AD193" s="161" t="str">
        <f>IFERROR(IF(VLOOKUP(A193,'BOY to EOY-Reading'!$P$2:$AK$400,22,FALSE)="","",VLOOKUP(A193,'BOY to EOY-Reading'!$P$2:$AK$400,22,FALSE)),"")</f>
        <v/>
      </c>
      <c r="AE193" s="161" t="str" cm="1">
        <f t="array" ref="AE193">_xlfn.IFS(AND(NOT(ISNUMBER(V193)),NOT(ISNUMBER(W193)),NOT(ISNUMBER(X193))),"",OR(AND(V193&lt;&gt;"",V193&gt;=40),AND(W193&lt;&gt;"",W193&gt;=40),AND(X193&lt;&gt;"",X193&gt;=40)),"Y",OR(V193&lt;40,W193&lt;40,X193&lt;40),"N")</f>
        <v/>
      </c>
      <c r="AF193" s="161" t="str" cm="1">
        <f t="array" ref="AF193">_xlfn.IFS(OR(Y193="Yes",Z193="Yes",AA193="Yes"),"Y",OR(Y193="No",Z193="No",AA193="No"),"N",AND(Y193="",Z193="",AA193=""),"")</f>
        <v/>
      </c>
      <c r="AG193" s="161" t="str" cm="1">
        <f t="array" ref="AG193">_xlfn.IFS(AND(NOT(ISNUMBER(AB193)),NOT(ISNUMBER(AC193)),NOT(ISNUMBER(AD193))),"",OR(AND(AB193&lt;&gt;"",AB193&gt;=40),AND(AC193&lt;&gt;"",AC193&gt;=40),AND(AD193&lt;&gt;"",AD193&gt;=40)),"Y",OR(AB193&lt;40,AC193&lt;40,AD193&lt;40),"N")</f>
        <v/>
      </c>
      <c r="AH193" s="162" t="str" cm="1">
        <f t="array" ref="AH193">_xlfn.IFS(OR(AE193="Y",AF193="Y",AG193="Y"),"Y",OR(AE193="N",AF193="N",AG193="N"),"N",OR(AE193="",AF193="",AG193=""),"")</f>
        <v/>
      </c>
    </row>
    <row r="194" spans="9:34" x14ac:dyDescent="0.25">
      <c r="I194" s="161" t="str">
        <f>IFERROR(IF(VLOOKUP(A194,'BOY to MOY-Math'!$P$2:$U$400,6,FALSE)="","",VLOOKUP(A194,'BOY to MOY-Math'!$P$2:$U$400,6,FALSE)),"")</f>
        <v/>
      </c>
      <c r="J194" s="162" t="str">
        <f>IFERROR(IF(VLOOKUP(A194,'BOY to MOY-Math'!$P$2:$AA$400,12,FALSE)="","",VLOOKUP(A194,'BOY to MOY-Math'!$P$2:$AA$400,12,FALSE)),"")</f>
        <v/>
      </c>
      <c r="K194" s="161" t="str">
        <f>IFERROR(IF(VLOOKUP(A194,'BOY to EOY-Math'!$P$2:$AA$400,12,FALSE)="","",VLOOKUP(A194,'BOY to EOY-Math'!$P$2:$AA$400,12,FALSE)),"")</f>
        <v/>
      </c>
      <c r="L194" s="163" t="str">
        <f>IFERROR(IF(VLOOKUP(A194,'BOY to MOY-Math'!$P$2:$AI$400,20,FALSE)="","",VLOOKUP(A194,'BOY to MOY-Math'!$P$2:$AI$400,20,FALSE)),"")</f>
        <v/>
      </c>
      <c r="M194" s="161" t="str">
        <f>IFERROR(IF(VLOOKUP(A194, 'MOY to EOY-Math'!$P$2:$AI$400,20,FALSE)="","",VLOOKUP(A194,'MOY to EOY-Math'!$P$2:$AI$400,20,FALSE)),"")</f>
        <v/>
      </c>
      <c r="N194" s="161" t="str">
        <f>IFERROR(IF(VLOOKUP(A194,'BOY to EOY-Math'!$P$2:$AI$400,20,FALSE)="","",VLOOKUP(A194,'BOY to EOY-Math'!$P$2:$AI$400,20,FALSE)),"")</f>
        <v/>
      </c>
      <c r="O194" s="161" t="str">
        <f>IFERROR(IF(VLOOKUP(A194,'BOY to MOY-Math'!$P$2:$AK$400,22,FALSE)="","",VLOOKUP(A194,'BOY to MOY-Math'!$P$2:$AK$400,22,FALSE)),"")</f>
        <v/>
      </c>
      <c r="P194" s="161" t="str">
        <f>IFERROR(IF(VLOOKUP(A194, 'MOY to EOY-Math'!$P$2:$AK$400,22,FALSE)="","",VLOOKUP(A194,'MOY to EOY-Math'!$P$2:$AK$400,22,FALSE)),"")</f>
        <v/>
      </c>
      <c r="Q194" s="161" t="str">
        <f>IFERROR(IF(VLOOKUP(A194,'BOY to EOY-Math'!$P$2:$AK$400,22,FALSE)="","",VLOOKUP(A194,'BOY to EOY-Math'!$P$2:$AK$400,22,FALSE)),"")</f>
        <v/>
      </c>
      <c r="R194" s="161" t="str" cm="1">
        <f t="array" ref="R194">_xlfn.IFS(AND(NOT(ISNUMBER(I194)),NOT(ISNUMBER(J194)),NOT(ISNUMBER(K194))),"",OR(AND(I194&lt;&gt;"",I194&gt;=40),AND(J194&lt;&gt;"",J194&gt;=40),AND(K194&lt;&gt;"",K194&gt;=40)),"Y",OR(I194&lt;40,J194&lt;40,K194&lt;40),"N")</f>
        <v/>
      </c>
      <c r="S194" s="161" t="str" cm="1">
        <f t="array" ref="S194">_xlfn.IFS(OR(L194="Yes",M194="Yes",N194="Yes"),"Y",OR(L194="No",M194="No",N194="No"),"N",AND(L194="",M194="",N194=""),"")</f>
        <v/>
      </c>
      <c r="T194" s="161" t="str" cm="1">
        <f t="array" ref="T194">_xlfn.IFS(AND(NOT(ISNUMBER(O194)),NOT(ISNUMBER(P194)),NOT(ISNUMBER(Q194))),"",OR(AND(O194&lt;&gt;"",O194&gt;=40),AND(P194&lt;&gt;"",P194&gt;=40),AND(Q194&lt;&gt;"",Q194&gt;=40)),"Y",OR(O194&lt;40,P194&lt;40,Q194&lt;40),"N")</f>
        <v/>
      </c>
      <c r="U194" s="162" t="str" cm="1">
        <f t="array" ref="U194">_xlfn.IFS(OR(R194="Y",S194="Y",T194="Y"),"Y",OR(R194="N",S194="N",T194="N"),"N",OR(R194="",S194="",T194=""),"")</f>
        <v/>
      </c>
      <c r="V194" s="161" t="str">
        <f>IFERROR(IF(VLOOKUP(A194,'BOY to MOY-Reading'!$P$2:$U$400,6,FALSE)="","",VLOOKUP(A194,'BOY to MOY-Reading'!$P$2:$U$400,6,FALSE)),"")</f>
        <v/>
      </c>
      <c r="W194" s="162" t="str">
        <f>IFERROR(IF(VLOOKUP(A194,'BOY to MOY-Reading'!$P$2:$AA$400,12,FALSE)="","",VLOOKUP(A194,'BOY to MOY-Reading'!$P$2:$AA$400,12,FALSE)),"")</f>
        <v/>
      </c>
      <c r="X194" s="161" t="str">
        <f>IFERROR(IF(VLOOKUP(A194,'BOY to EOY-Reading'!$P$2:$AA$400,12,FALSE)="","",VLOOKUP(A194,'BOY to EOY-Reading'!$P$2:$AA$400,12,FALSE)),"")</f>
        <v/>
      </c>
      <c r="Y194" s="163" t="str">
        <f>IFERROR(IF(VLOOKUP(A194,'BOY to MOY-Reading'!$P$2:$AI$400,20,FALSE)="","",VLOOKUP(A194,'BOY to MOY-Reading'!$P$2:$AI$400,20,FALSE)),"")</f>
        <v/>
      </c>
      <c r="Z194" s="161" t="str">
        <f>IFERROR(IF(VLOOKUP(A194, 'MOY to EOY-Reading'!$P$2:$AI$400,20,FALSE)="","",VLOOKUP(A194,'MOY to EOY-Reading'!$P$2:$AI$400,20,FALSE)),"")</f>
        <v/>
      </c>
      <c r="AA194" s="161" t="str">
        <f>IFERROR(IF(VLOOKUP(A194,'BOY to EOY-Reading'!$P$2:$AI$400,20,FALSE)="","",VLOOKUP(A194,'BOY to EOY-Reading'!$P$2:$AI$400,20,FALSE)),"")</f>
        <v/>
      </c>
      <c r="AB194" s="161" t="str">
        <f>IFERROR(IF(VLOOKUP(A194,'BOY to MOY-Reading'!$P$2:$AK$400,22,FALSE)="","",VLOOKUP(A194,'BOY to MOY-Reading'!$P$2:$AK$400,22,FALSE)),"")</f>
        <v/>
      </c>
      <c r="AC194" s="161" t="str">
        <f>IFERROR(IF(VLOOKUP(A194, 'MOY to EOY-Reading'!$P$2:$AK$400,22,FALSE)="","",VLOOKUP(A194,'MOY to EOY-Reading'!$P$2:$AK$400,22,FALSE)),"")</f>
        <v/>
      </c>
      <c r="AD194" s="161" t="str">
        <f>IFERROR(IF(VLOOKUP(A194,'BOY to EOY-Reading'!$P$2:$AK$400,22,FALSE)="","",VLOOKUP(A194,'BOY to EOY-Reading'!$P$2:$AK$400,22,FALSE)),"")</f>
        <v/>
      </c>
      <c r="AE194" s="161" t="str" cm="1">
        <f t="array" ref="AE194">_xlfn.IFS(AND(NOT(ISNUMBER(V194)),NOT(ISNUMBER(W194)),NOT(ISNUMBER(X194))),"",OR(AND(V194&lt;&gt;"",V194&gt;=40),AND(W194&lt;&gt;"",W194&gt;=40),AND(X194&lt;&gt;"",X194&gt;=40)),"Y",OR(V194&lt;40,W194&lt;40,X194&lt;40),"N")</f>
        <v/>
      </c>
      <c r="AF194" s="161" t="str" cm="1">
        <f t="array" ref="AF194">_xlfn.IFS(OR(Y194="Yes",Z194="Yes",AA194="Yes"),"Y",OR(Y194="No",Z194="No",AA194="No"),"N",AND(Y194="",Z194="",AA194=""),"")</f>
        <v/>
      </c>
      <c r="AG194" s="161" t="str" cm="1">
        <f t="array" ref="AG194">_xlfn.IFS(AND(NOT(ISNUMBER(AB194)),NOT(ISNUMBER(AC194)),NOT(ISNUMBER(AD194))),"",OR(AND(AB194&lt;&gt;"",AB194&gt;=40),AND(AC194&lt;&gt;"",AC194&gt;=40),AND(AD194&lt;&gt;"",AD194&gt;=40)),"Y",OR(AB194&lt;40,AC194&lt;40,AD194&lt;40),"N")</f>
        <v/>
      </c>
      <c r="AH194" s="162" t="str" cm="1">
        <f t="array" ref="AH194">_xlfn.IFS(OR(AE194="Y",AF194="Y",AG194="Y"),"Y",OR(AE194="N",AF194="N",AG194="N"),"N",OR(AE194="",AF194="",AG194=""),"")</f>
        <v/>
      </c>
    </row>
    <row r="195" spans="9:34" x14ac:dyDescent="0.25">
      <c r="I195" s="161" t="str">
        <f>IFERROR(IF(VLOOKUP(A195,'BOY to MOY-Math'!$P$2:$U$400,6,FALSE)="","",VLOOKUP(A195,'BOY to MOY-Math'!$P$2:$U$400,6,FALSE)),"")</f>
        <v/>
      </c>
      <c r="J195" s="162" t="str">
        <f>IFERROR(IF(VLOOKUP(A195,'BOY to MOY-Math'!$P$2:$AA$400,12,FALSE)="","",VLOOKUP(A195,'BOY to MOY-Math'!$P$2:$AA$400,12,FALSE)),"")</f>
        <v/>
      </c>
      <c r="K195" s="161" t="str">
        <f>IFERROR(IF(VLOOKUP(A195,'BOY to EOY-Math'!$P$2:$AA$400,12,FALSE)="","",VLOOKUP(A195,'BOY to EOY-Math'!$P$2:$AA$400,12,FALSE)),"")</f>
        <v/>
      </c>
      <c r="L195" s="163" t="str">
        <f>IFERROR(IF(VLOOKUP(A195,'BOY to MOY-Math'!$P$2:$AI$400,20,FALSE)="","",VLOOKUP(A195,'BOY to MOY-Math'!$P$2:$AI$400,20,FALSE)),"")</f>
        <v/>
      </c>
      <c r="M195" s="161" t="str">
        <f>IFERROR(IF(VLOOKUP(A195, 'MOY to EOY-Math'!$P$2:$AI$400,20,FALSE)="","",VLOOKUP(A195,'MOY to EOY-Math'!$P$2:$AI$400,20,FALSE)),"")</f>
        <v/>
      </c>
      <c r="N195" s="161" t="str">
        <f>IFERROR(IF(VLOOKUP(A195,'BOY to EOY-Math'!$P$2:$AI$400,20,FALSE)="","",VLOOKUP(A195,'BOY to EOY-Math'!$P$2:$AI$400,20,FALSE)),"")</f>
        <v/>
      </c>
      <c r="O195" s="161" t="str">
        <f>IFERROR(IF(VLOOKUP(A195,'BOY to MOY-Math'!$P$2:$AK$400,22,FALSE)="","",VLOOKUP(A195,'BOY to MOY-Math'!$P$2:$AK$400,22,FALSE)),"")</f>
        <v/>
      </c>
      <c r="P195" s="161" t="str">
        <f>IFERROR(IF(VLOOKUP(A195, 'MOY to EOY-Math'!$P$2:$AK$400,22,FALSE)="","",VLOOKUP(A195,'MOY to EOY-Math'!$P$2:$AK$400,22,FALSE)),"")</f>
        <v/>
      </c>
      <c r="Q195" s="161" t="str">
        <f>IFERROR(IF(VLOOKUP(A195,'BOY to EOY-Math'!$P$2:$AK$400,22,FALSE)="","",VLOOKUP(A195,'BOY to EOY-Math'!$P$2:$AK$400,22,FALSE)),"")</f>
        <v/>
      </c>
      <c r="R195" s="161" t="str" cm="1">
        <f t="array" ref="R195">_xlfn.IFS(AND(NOT(ISNUMBER(I195)),NOT(ISNUMBER(J195)),NOT(ISNUMBER(K195))),"",OR(AND(I195&lt;&gt;"",I195&gt;=40),AND(J195&lt;&gt;"",J195&gt;=40),AND(K195&lt;&gt;"",K195&gt;=40)),"Y",OR(I195&lt;40,J195&lt;40,K195&lt;40),"N")</f>
        <v/>
      </c>
      <c r="S195" s="161" t="str" cm="1">
        <f t="array" ref="S195">_xlfn.IFS(OR(L195="Yes",M195="Yes",N195="Yes"),"Y",OR(L195="No",M195="No",N195="No"),"N",AND(L195="",M195="",N195=""),"")</f>
        <v/>
      </c>
      <c r="T195" s="161" t="str" cm="1">
        <f t="array" ref="T195">_xlfn.IFS(AND(NOT(ISNUMBER(O195)),NOT(ISNUMBER(P195)),NOT(ISNUMBER(Q195))),"",OR(AND(O195&lt;&gt;"",O195&gt;=40),AND(P195&lt;&gt;"",P195&gt;=40),AND(Q195&lt;&gt;"",Q195&gt;=40)),"Y",OR(O195&lt;40,P195&lt;40,Q195&lt;40),"N")</f>
        <v/>
      </c>
      <c r="U195" s="162" t="str" cm="1">
        <f t="array" ref="U195">_xlfn.IFS(OR(R195="Y",S195="Y",T195="Y"),"Y",OR(R195="N",S195="N",T195="N"),"N",OR(R195="",S195="",T195=""),"")</f>
        <v/>
      </c>
      <c r="V195" s="161" t="str">
        <f>IFERROR(IF(VLOOKUP(A195,'BOY to MOY-Reading'!$P$2:$U$400,6,FALSE)="","",VLOOKUP(A195,'BOY to MOY-Reading'!$P$2:$U$400,6,FALSE)),"")</f>
        <v/>
      </c>
      <c r="W195" s="162" t="str">
        <f>IFERROR(IF(VLOOKUP(A195,'BOY to MOY-Reading'!$P$2:$AA$400,12,FALSE)="","",VLOOKUP(A195,'BOY to MOY-Reading'!$P$2:$AA$400,12,FALSE)),"")</f>
        <v/>
      </c>
      <c r="X195" s="161" t="str">
        <f>IFERROR(IF(VLOOKUP(A195,'BOY to EOY-Reading'!$P$2:$AA$400,12,FALSE)="","",VLOOKUP(A195,'BOY to EOY-Reading'!$P$2:$AA$400,12,FALSE)),"")</f>
        <v/>
      </c>
      <c r="Y195" s="163" t="str">
        <f>IFERROR(IF(VLOOKUP(A195,'BOY to MOY-Reading'!$P$2:$AI$400,20,FALSE)="","",VLOOKUP(A195,'BOY to MOY-Reading'!$P$2:$AI$400,20,FALSE)),"")</f>
        <v/>
      </c>
      <c r="Z195" s="161" t="str">
        <f>IFERROR(IF(VLOOKUP(A195, 'MOY to EOY-Reading'!$P$2:$AI$400,20,FALSE)="","",VLOOKUP(A195,'MOY to EOY-Reading'!$P$2:$AI$400,20,FALSE)),"")</f>
        <v/>
      </c>
      <c r="AA195" s="161" t="str">
        <f>IFERROR(IF(VLOOKUP(A195,'BOY to EOY-Reading'!$P$2:$AI$400,20,FALSE)="","",VLOOKUP(A195,'BOY to EOY-Reading'!$P$2:$AI$400,20,FALSE)),"")</f>
        <v/>
      </c>
      <c r="AB195" s="161" t="str">
        <f>IFERROR(IF(VLOOKUP(A195,'BOY to MOY-Reading'!$P$2:$AK$400,22,FALSE)="","",VLOOKUP(A195,'BOY to MOY-Reading'!$P$2:$AK$400,22,FALSE)),"")</f>
        <v/>
      </c>
      <c r="AC195" s="161" t="str">
        <f>IFERROR(IF(VLOOKUP(A195, 'MOY to EOY-Reading'!$P$2:$AK$400,22,FALSE)="","",VLOOKUP(A195,'MOY to EOY-Reading'!$P$2:$AK$400,22,FALSE)),"")</f>
        <v/>
      </c>
      <c r="AD195" s="161" t="str">
        <f>IFERROR(IF(VLOOKUP(A195,'BOY to EOY-Reading'!$P$2:$AK$400,22,FALSE)="","",VLOOKUP(A195,'BOY to EOY-Reading'!$P$2:$AK$400,22,FALSE)),"")</f>
        <v/>
      </c>
      <c r="AE195" s="161" t="str" cm="1">
        <f t="array" ref="AE195">_xlfn.IFS(AND(NOT(ISNUMBER(V195)),NOT(ISNUMBER(W195)),NOT(ISNUMBER(X195))),"",OR(AND(V195&lt;&gt;"",V195&gt;=40),AND(W195&lt;&gt;"",W195&gt;=40),AND(X195&lt;&gt;"",X195&gt;=40)),"Y",OR(V195&lt;40,W195&lt;40,X195&lt;40),"N")</f>
        <v/>
      </c>
      <c r="AF195" s="161" t="str" cm="1">
        <f t="array" ref="AF195">_xlfn.IFS(OR(Y195="Yes",Z195="Yes",AA195="Yes"),"Y",OR(Y195="No",Z195="No",AA195="No"),"N",AND(Y195="",Z195="",AA195=""),"")</f>
        <v/>
      </c>
      <c r="AG195" s="161" t="str" cm="1">
        <f t="array" ref="AG195">_xlfn.IFS(AND(NOT(ISNUMBER(AB195)),NOT(ISNUMBER(AC195)),NOT(ISNUMBER(AD195))),"",OR(AND(AB195&lt;&gt;"",AB195&gt;=40),AND(AC195&lt;&gt;"",AC195&gt;=40),AND(AD195&lt;&gt;"",AD195&gt;=40)),"Y",OR(AB195&lt;40,AC195&lt;40,AD195&lt;40),"N")</f>
        <v/>
      </c>
      <c r="AH195" s="162" t="str" cm="1">
        <f t="array" ref="AH195">_xlfn.IFS(OR(AE195="Y",AF195="Y",AG195="Y"),"Y",OR(AE195="N",AF195="N",AG195="N"),"N",OR(AE195="",AF195="",AG195=""),"")</f>
        <v/>
      </c>
    </row>
    <row r="196" spans="9:34" x14ac:dyDescent="0.25">
      <c r="I196" s="161" t="str">
        <f>IFERROR(IF(VLOOKUP(A196,'BOY to MOY-Math'!$P$2:$U$400,6,FALSE)="","",VLOOKUP(A196,'BOY to MOY-Math'!$P$2:$U$400,6,FALSE)),"")</f>
        <v/>
      </c>
      <c r="J196" s="162" t="str">
        <f>IFERROR(IF(VLOOKUP(A196,'BOY to MOY-Math'!$P$2:$AA$400,12,FALSE)="","",VLOOKUP(A196,'BOY to MOY-Math'!$P$2:$AA$400,12,FALSE)),"")</f>
        <v/>
      </c>
      <c r="K196" s="161" t="str">
        <f>IFERROR(IF(VLOOKUP(A196,'BOY to EOY-Math'!$P$2:$AA$400,12,FALSE)="","",VLOOKUP(A196,'BOY to EOY-Math'!$P$2:$AA$400,12,FALSE)),"")</f>
        <v/>
      </c>
      <c r="L196" s="163" t="str">
        <f>IFERROR(IF(VLOOKUP(A196,'BOY to MOY-Math'!$P$2:$AI$400,20,FALSE)="","",VLOOKUP(A196,'BOY to MOY-Math'!$P$2:$AI$400,20,FALSE)),"")</f>
        <v/>
      </c>
      <c r="M196" s="161" t="str">
        <f>IFERROR(IF(VLOOKUP(A196, 'MOY to EOY-Math'!$P$2:$AI$400,20,FALSE)="","",VLOOKUP(A196,'MOY to EOY-Math'!$P$2:$AI$400,20,FALSE)),"")</f>
        <v/>
      </c>
      <c r="N196" s="161" t="str">
        <f>IFERROR(IF(VLOOKUP(A196,'BOY to EOY-Math'!$P$2:$AI$400,20,FALSE)="","",VLOOKUP(A196,'BOY to EOY-Math'!$P$2:$AI$400,20,FALSE)),"")</f>
        <v/>
      </c>
      <c r="O196" s="161" t="str">
        <f>IFERROR(IF(VLOOKUP(A196,'BOY to MOY-Math'!$P$2:$AK$400,22,FALSE)="","",VLOOKUP(A196,'BOY to MOY-Math'!$P$2:$AK$400,22,FALSE)),"")</f>
        <v/>
      </c>
      <c r="P196" s="161" t="str">
        <f>IFERROR(IF(VLOOKUP(A196, 'MOY to EOY-Math'!$P$2:$AK$400,22,FALSE)="","",VLOOKUP(A196,'MOY to EOY-Math'!$P$2:$AK$400,22,FALSE)),"")</f>
        <v/>
      </c>
      <c r="Q196" s="161" t="str">
        <f>IFERROR(IF(VLOOKUP(A196,'BOY to EOY-Math'!$P$2:$AK$400,22,FALSE)="","",VLOOKUP(A196,'BOY to EOY-Math'!$P$2:$AK$400,22,FALSE)),"")</f>
        <v/>
      </c>
      <c r="R196" s="161" t="str" cm="1">
        <f t="array" ref="R196">_xlfn.IFS(AND(NOT(ISNUMBER(I196)),NOT(ISNUMBER(J196)),NOT(ISNUMBER(K196))),"",OR(AND(I196&lt;&gt;"",I196&gt;=40),AND(J196&lt;&gt;"",J196&gt;=40),AND(K196&lt;&gt;"",K196&gt;=40)),"Y",OR(I196&lt;40,J196&lt;40,K196&lt;40),"N")</f>
        <v/>
      </c>
      <c r="S196" s="161" t="str" cm="1">
        <f t="array" ref="S196">_xlfn.IFS(OR(L196="Yes",M196="Yes",N196="Yes"),"Y",OR(L196="No",M196="No",N196="No"),"N",AND(L196="",M196="",N196=""),"")</f>
        <v/>
      </c>
      <c r="T196" s="161" t="str" cm="1">
        <f t="array" ref="T196">_xlfn.IFS(AND(NOT(ISNUMBER(O196)),NOT(ISNUMBER(P196)),NOT(ISNUMBER(Q196))),"",OR(AND(O196&lt;&gt;"",O196&gt;=40),AND(P196&lt;&gt;"",P196&gt;=40),AND(Q196&lt;&gt;"",Q196&gt;=40)),"Y",OR(O196&lt;40,P196&lt;40,Q196&lt;40),"N")</f>
        <v/>
      </c>
      <c r="U196" s="162" t="str" cm="1">
        <f t="array" ref="U196">_xlfn.IFS(OR(R196="Y",S196="Y",T196="Y"),"Y",OR(R196="N",S196="N",T196="N"),"N",OR(R196="",S196="",T196=""),"")</f>
        <v/>
      </c>
      <c r="V196" s="161" t="str">
        <f>IFERROR(IF(VLOOKUP(A196,'BOY to MOY-Reading'!$P$2:$U$400,6,FALSE)="","",VLOOKUP(A196,'BOY to MOY-Reading'!$P$2:$U$400,6,FALSE)),"")</f>
        <v/>
      </c>
      <c r="W196" s="162" t="str">
        <f>IFERROR(IF(VLOOKUP(A196,'BOY to MOY-Reading'!$P$2:$AA$400,12,FALSE)="","",VLOOKUP(A196,'BOY to MOY-Reading'!$P$2:$AA$400,12,FALSE)),"")</f>
        <v/>
      </c>
      <c r="X196" s="161" t="str">
        <f>IFERROR(IF(VLOOKUP(A196,'BOY to EOY-Reading'!$P$2:$AA$400,12,FALSE)="","",VLOOKUP(A196,'BOY to EOY-Reading'!$P$2:$AA$400,12,FALSE)),"")</f>
        <v/>
      </c>
      <c r="Y196" s="163" t="str">
        <f>IFERROR(IF(VLOOKUP(A196,'BOY to MOY-Reading'!$P$2:$AI$400,20,FALSE)="","",VLOOKUP(A196,'BOY to MOY-Reading'!$P$2:$AI$400,20,FALSE)),"")</f>
        <v/>
      </c>
      <c r="Z196" s="161" t="str">
        <f>IFERROR(IF(VLOOKUP(A196, 'MOY to EOY-Reading'!$P$2:$AI$400,20,FALSE)="","",VLOOKUP(A196,'MOY to EOY-Reading'!$P$2:$AI$400,20,FALSE)),"")</f>
        <v/>
      </c>
      <c r="AA196" s="161" t="str">
        <f>IFERROR(IF(VLOOKUP(A196,'BOY to EOY-Reading'!$P$2:$AI$400,20,FALSE)="","",VLOOKUP(A196,'BOY to EOY-Reading'!$P$2:$AI$400,20,FALSE)),"")</f>
        <v/>
      </c>
      <c r="AB196" s="161" t="str">
        <f>IFERROR(IF(VLOOKUP(A196,'BOY to MOY-Reading'!$P$2:$AK$400,22,FALSE)="","",VLOOKUP(A196,'BOY to MOY-Reading'!$P$2:$AK$400,22,FALSE)),"")</f>
        <v/>
      </c>
      <c r="AC196" s="161" t="str">
        <f>IFERROR(IF(VLOOKUP(A196, 'MOY to EOY-Reading'!$P$2:$AK$400,22,FALSE)="","",VLOOKUP(A196,'MOY to EOY-Reading'!$P$2:$AK$400,22,FALSE)),"")</f>
        <v/>
      </c>
      <c r="AD196" s="161" t="str">
        <f>IFERROR(IF(VLOOKUP(A196,'BOY to EOY-Reading'!$P$2:$AK$400,22,FALSE)="","",VLOOKUP(A196,'BOY to EOY-Reading'!$P$2:$AK$400,22,FALSE)),"")</f>
        <v/>
      </c>
      <c r="AE196" s="161" t="str" cm="1">
        <f t="array" ref="AE196">_xlfn.IFS(AND(NOT(ISNUMBER(V196)),NOT(ISNUMBER(W196)),NOT(ISNUMBER(X196))),"",OR(AND(V196&lt;&gt;"",V196&gt;=40),AND(W196&lt;&gt;"",W196&gt;=40),AND(X196&lt;&gt;"",X196&gt;=40)),"Y",OR(V196&lt;40,W196&lt;40,X196&lt;40),"N")</f>
        <v/>
      </c>
      <c r="AF196" s="161" t="str" cm="1">
        <f t="array" ref="AF196">_xlfn.IFS(OR(Y196="Yes",Z196="Yes",AA196="Yes"),"Y",OR(Y196="No",Z196="No",AA196="No"),"N",AND(Y196="",Z196="",AA196=""),"")</f>
        <v/>
      </c>
      <c r="AG196" s="161" t="str" cm="1">
        <f t="array" ref="AG196">_xlfn.IFS(AND(NOT(ISNUMBER(AB196)),NOT(ISNUMBER(AC196)),NOT(ISNUMBER(AD196))),"",OR(AND(AB196&lt;&gt;"",AB196&gt;=40),AND(AC196&lt;&gt;"",AC196&gt;=40),AND(AD196&lt;&gt;"",AD196&gt;=40)),"Y",OR(AB196&lt;40,AC196&lt;40,AD196&lt;40),"N")</f>
        <v/>
      </c>
      <c r="AH196" s="162" t="str" cm="1">
        <f t="array" ref="AH196">_xlfn.IFS(OR(AE196="Y",AF196="Y",AG196="Y"),"Y",OR(AE196="N",AF196="N",AG196="N"),"N",OR(AE196="",AF196="",AG196=""),"")</f>
        <v/>
      </c>
    </row>
    <row r="197" spans="9:34" x14ac:dyDescent="0.25">
      <c r="I197" s="161" t="str">
        <f>IFERROR(IF(VLOOKUP(A197,'BOY to MOY-Math'!$P$2:$U$400,6,FALSE)="","",VLOOKUP(A197,'BOY to MOY-Math'!$P$2:$U$400,6,FALSE)),"")</f>
        <v/>
      </c>
      <c r="J197" s="162" t="str">
        <f>IFERROR(IF(VLOOKUP(A197,'BOY to MOY-Math'!$P$2:$AA$400,12,FALSE)="","",VLOOKUP(A197,'BOY to MOY-Math'!$P$2:$AA$400,12,FALSE)),"")</f>
        <v/>
      </c>
      <c r="K197" s="161" t="str">
        <f>IFERROR(IF(VLOOKUP(A197,'BOY to EOY-Math'!$P$2:$AA$400,12,FALSE)="","",VLOOKUP(A197,'BOY to EOY-Math'!$P$2:$AA$400,12,FALSE)),"")</f>
        <v/>
      </c>
      <c r="L197" s="163" t="str">
        <f>IFERROR(IF(VLOOKUP(A197,'BOY to MOY-Math'!$P$2:$AI$400,20,FALSE)="","",VLOOKUP(A197,'BOY to MOY-Math'!$P$2:$AI$400,20,FALSE)),"")</f>
        <v/>
      </c>
      <c r="M197" s="161" t="str">
        <f>IFERROR(IF(VLOOKUP(A197, 'MOY to EOY-Math'!$P$2:$AI$400,20,FALSE)="","",VLOOKUP(A197,'MOY to EOY-Math'!$P$2:$AI$400,20,FALSE)),"")</f>
        <v/>
      </c>
      <c r="N197" s="161" t="str">
        <f>IFERROR(IF(VLOOKUP(A197,'BOY to EOY-Math'!$P$2:$AI$400,20,FALSE)="","",VLOOKUP(A197,'BOY to EOY-Math'!$P$2:$AI$400,20,FALSE)),"")</f>
        <v/>
      </c>
      <c r="O197" s="161" t="str">
        <f>IFERROR(IF(VLOOKUP(A197,'BOY to MOY-Math'!$P$2:$AK$400,22,FALSE)="","",VLOOKUP(A197,'BOY to MOY-Math'!$P$2:$AK$400,22,FALSE)),"")</f>
        <v/>
      </c>
      <c r="P197" s="161" t="str">
        <f>IFERROR(IF(VLOOKUP(A197, 'MOY to EOY-Math'!$P$2:$AK$400,22,FALSE)="","",VLOOKUP(A197,'MOY to EOY-Math'!$P$2:$AK$400,22,FALSE)),"")</f>
        <v/>
      </c>
      <c r="Q197" s="161" t="str">
        <f>IFERROR(IF(VLOOKUP(A197,'BOY to EOY-Math'!$P$2:$AK$400,22,FALSE)="","",VLOOKUP(A197,'BOY to EOY-Math'!$P$2:$AK$400,22,FALSE)),"")</f>
        <v/>
      </c>
      <c r="R197" s="161" t="str" cm="1">
        <f t="array" ref="R197">_xlfn.IFS(AND(NOT(ISNUMBER(I197)),NOT(ISNUMBER(J197)),NOT(ISNUMBER(K197))),"",OR(AND(I197&lt;&gt;"",I197&gt;=40),AND(J197&lt;&gt;"",J197&gt;=40),AND(K197&lt;&gt;"",K197&gt;=40)),"Y",OR(I197&lt;40,J197&lt;40,K197&lt;40),"N")</f>
        <v/>
      </c>
      <c r="S197" s="161" t="str" cm="1">
        <f t="array" ref="S197">_xlfn.IFS(OR(L197="Yes",M197="Yes",N197="Yes"),"Y",OR(L197="No",M197="No",N197="No"),"N",AND(L197="",M197="",N197=""),"")</f>
        <v/>
      </c>
      <c r="T197" s="161" t="str" cm="1">
        <f t="array" ref="T197">_xlfn.IFS(AND(NOT(ISNUMBER(O197)),NOT(ISNUMBER(P197)),NOT(ISNUMBER(Q197))),"",OR(AND(O197&lt;&gt;"",O197&gt;=40),AND(P197&lt;&gt;"",P197&gt;=40),AND(Q197&lt;&gt;"",Q197&gt;=40)),"Y",OR(O197&lt;40,P197&lt;40,Q197&lt;40),"N")</f>
        <v/>
      </c>
      <c r="U197" s="162" t="str" cm="1">
        <f t="array" ref="U197">_xlfn.IFS(OR(R197="Y",S197="Y",T197="Y"),"Y",OR(R197="N",S197="N",T197="N"),"N",OR(R197="",S197="",T197=""),"")</f>
        <v/>
      </c>
      <c r="V197" s="161" t="str">
        <f>IFERROR(IF(VLOOKUP(A197,'BOY to MOY-Reading'!$P$2:$U$400,6,FALSE)="","",VLOOKUP(A197,'BOY to MOY-Reading'!$P$2:$U$400,6,FALSE)),"")</f>
        <v/>
      </c>
      <c r="W197" s="162" t="str">
        <f>IFERROR(IF(VLOOKUP(A197,'BOY to MOY-Reading'!$P$2:$AA$400,12,FALSE)="","",VLOOKUP(A197,'BOY to MOY-Reading'!$P$2:$AA$400,12,FALSE)),"")</f>
        <v/>
      </c>
      <c r="X197" s="161" t="str">
        <f>IFERROR(IF(VLOOKUP(A197,'BOY to EOY-Reading'!$P$2:$AA$400,12,FALSE)="","",VLOOKUP(A197,'BOY to EOY-Reading'!$P$2:$AA$400,12,FALSE)),"")</f>
        <v/>
      </c>
      <c r="Y197" s="163" t="str">
        <f>IFERROR(IF(VLOOKUP(A197,'BOY to MOY-Reading'!$P$2:$AI$400,20,FALSE)="","",VLOOKUP(A197,'BOY to MOY-Reading'!$P$2:$AI$400,20,FALSE)),"")</f>
        <v/>
      </c>
      <c r="Z197" s="161" t="str">
        <f>IFERROR(IF(VLOOKUP(A197, 'MOY to EOY-Reading'!$P$2:$AI$400,20,FALSE)="","",VLOOKUP(A197,'MOY to EOY-Reading'!$P$2:$AI$400,20,FALSE)),"")</f>
        <v/>
      </c>
      <c r="AA197" s="161" t="str">
        <f>IFERROR(IF(VLOOKUP(A197,'BOY to EOY-Reading'!$P$2:$AI$400,20,FALSE)="","",VLOOKUP(A197,'BOY to EOY-Reading'!$P$2:$AI$400,20,FALSE)),"")</f>
        <v/>
      </c>
      <c r="AB197" s="161" t="str">
        <f>IFERROR(IF(VLOOKUP(A197,'BOY to MOY-Reading'!$P$2:$AK$400,22,FALSE)="","",VLOOKUP(A197,'BOY to MOY-Reading'!$P$2:$AK$400,22,FALSE)),"")</f>
        <v/>
      </c>
      <c r="AC197" s="161" t="str">
        <f>IFERROR(IF(VLOOKUP(A197, 'MOY to EOY-Reading'!$P$2:$AK$400,22,FALSE)="","",VLOOKUP(A197,'MOY to EOY-Reading'!$P$2:$AK$400,22,FALSE)),"")</f>
        <v/>
      </c>
      <c r="AD197" s="161" t="str">
        <f>IFERROR(IF(VLOOKUP(A197,'BOY to EOY-Reading'!$P$2:$AK$400,22,FALSE)="","",VLOOKUP(A197,'BOY to EOY-Reading'!$P$2:$AK$400,22,FALSE)),"")</f>
        <v/>
      </c>
      <c r="AE197" s="161" t="str" cm="1">
        <f t="array" ref="AE197">_xlfn.IFS(AND(NOT(ISNUMBER(V197)),NOT(ISNUMBER(W197)),NOT(ISNUMBER(X197))),"",OR(AND(V197&lt;&gt;"",V197&gt;=40),AND(W197&lt;&gt;"",W197&gt;=40),AND(X197&lt;&gt;"",X197&gt;=40)),"Y",OR(V197&lt;40,W197&lt;40,X197&lt;40),"N")</f>
        <v/>
      </c>
      <c r="AF197" s="161" t="str" cm="1">
        <f t="array" ref="AF197">_xlfn.IFS(OR(Y197="Yes",Z197="Yes",AA197="Yes"),"Y",OR(Y197="No",Z197="No",AA197="No"),"N",AND(Y197="",Z197="",AA197=""),"")</f>
        <v/>
      </c>
      <c r="AG197" s="161" t="str" cm="1">
        <f t="array" ref="AG197">_xlfn.IFS(AND(NOT(ISNUMBER(AB197)),NOT(ISNUMBER(AC197)),NOT(ISNUMBER(AD197))),"",OR(AND(AB197&lt;&gt;"",AB197&gt;=40),AND(AC197&lt;&gt;"",AC197&gt;=40),AND(AD197&lt;&gt;"",AD197&gt;=40)),"Y",OR(AB197&lt;40,AC197&lt;40,AD197&lt;40),"N")</f>
        <v/>
      </c>
      <c r="AH197" s="162" t="str" cm="1">
        <f t="array" ref="AH197">_xlfn.IFS(OR(AE197="Y",AF197="Y",AG197="Y"),"Y",OR(AE197="N",AF197="N",AG197="N"),"N",OR(AE197="",AF197="",AG197=""),"")</f>
        <v/>
      </c>
    </row>
    <row r="198" spans="9:34" x14ac:dyDescent="0.25">
      <c r="I198" s="161" t="str">
        <f>IFERROR(IF(VLOOKUP(A198,'BOY to MOY-Math'!$P$2:$U$400,6,FALSE)="","",VLOOKUP(A198,'BOY to MOY-Math'!$P$2:$U$400,6,FALSE)),"")</f>
        <v/>
      </c>
      <c r="J198" s="162" t="str">
        <f>IFERROR(IF(VLOOKUP(A198,'BOY to MOY-Math'!$P$2:$AA$400,12,FALSE)="","",VLOOKUP(A198,'BOY to MOY-Math'!$P$2:$AA$400,12,FALSE)),"")</f>
        <v/>
      </c>
      <c r="K198" s="161" t="str">
        <f>IFERROR(IF(VLOOKUP(A198,'BOY to EOY-Math'!$P$2:$AA$400,12,FALSE)="","",VLOOKUP(A198,'BOY to EOY-Math'!$P$2:$AA$400,12,FALSE)),"")</f>
        <v/>
      </c>
      <c r="L198" s="163" t="str">
        <f>IFERROR(IF(VLOOKUP(A198,'BOY to MOY-Math'!$P$2:$AI$400,20,FALSE)="","",VLOOKUP(A198,'BOY to MOY-Math'!$P$2:$AI$400,20,FALSE)),"")</f>
        <v/>
      </c>
      <c r="M198" s="161" t="str">
        <f>IFERROR(IF(VLOOKUP(A198, 'MOY to EOY-Math'!$P$2:$AI$400,20,FALSE)="","",VLOOKUP(A198,'MOY to EOY-Math'!$P$2:$AI$400,20,FALSE)),"")</f>
        <v/>
      </c>
      <c r="N198" s="161" t="str">
        <f>IFERROR(IF(VLOOKUP(A198,'BOY to EOY-Math'!$P$2:$AI$400,20,FALSE)="","",VLOOKUP(A198,'BOY to EOY-Math'!$P$2:$AI$400,20,FALSE)),"")</f>
        <v/>
      </c>
      <c r="O198" s="161" t="str">
        <f>IFERROR(IF(VLOOKUP(A198,'BOY to MOY-Math'!$P$2:$AK$400,22,FALSE)="","",VLOOKUP(A198,'BOY to MOY-Math'!$P$2:$AK$400,22,FALSE)),"")</f>
        <v/>
      </c>
      <c r="P198" s="161" t="str">
        <f>IFERROR(IF(VLOOKUP(A198, 'MOY to EOY-Math'!$P$2:$AK$400,22,FALSE)="","",VLOOKUP(A198,'MOY to EOY-Math'!$P$2:$AK$400,22,FALSE)),"")</f>
        <v/>
      </c>
      <c r="Q198" s="161" t="str">
        <f>IFERROR(IF(VLOOKUP(A198,'BOY to EOY-Math'!$P$2:$AK$400,22,FALSE)="","",VLOOKUP(A198,'BOY to EOY-Math'!$P$2:$AK$400,22,FALSE)),"")</f>
        <v/>
      </c>
      <c r="R198" s="161" t="str" cm="1">
        <f t="array" ref="R198">_xlfn.IFS(AND(NOT(ISNUMBER(I198)),NOT(ISNUMBER(J198)),NOT(ISNUMBER(K198))),"",OR(AND(I198&lt;&gt;"",I198&gt;=40),AND(J198&lt;&gt;"",J198&gt;=40),AND(K198&lt;&gt;"",K198&gt;=40)),"Y",OR(I198&lt;40,J198&lt;40,K198&lt;40),"N")</f>
        <v/>
      </c>
      <c r="S198" s="161" t="str" cm="1">
        <f t="array" ref="S198">_xlfn.IFS(OR(L198="Yes",M198="Yes",N198="Yes"),"Y",OR(L198="No",M198="No",N198="No"),"N",AND(L198="",M198="",N198=""),"")</f>
        <v/>
      </c>
      <c r="T198" s="161" t="str" cm="1">
        <f t="array" ref="T198">_xlfn.IFS(AND(NOT(ISNUMBER(O198)),NOT(ISNUMBER(P198)),NOT(ISNUMBER(Q198))),"",OR(AND(O198&lt;&gt;"",O198&gt;=40),AND(P198&lt;&gt;"",P198&gt;=40),AND(Q198&lt;&gt;"",Q198&gt;=40)),"Y",OR(O198&lt;40,P198&lt;40,Q198&lt;40),"N")</f>
        <v/>
      </c>
      <c r="U198" s="162" t="str" cm="1">
        <f t="array" ref="U198">_xlfn.IFS(OR(R198="Y",S198="Y",T198="Y"),"Y",OR(R198="N",S198="N",T198="N"),"N",OR(R198="",S198="",T198=""),"")</f>
        <v/>
      </c>
      <c r="V198" s="161" t="str">
        <f>IFERROR(IF(VLOOKUP(A198,'BOY to MOY-Reading'!$P$2:$U$400,6,FALSE)="","",VLOOKUP(A198,'BOY to MOY-Reading'!$P$2:$U$400,6,FALSE)),"")</f>
        <v/>
      </c>
      <c r="W198" s="162" t="str">
        <f>IFERROR(IF(VLOOKUP(A198,'BOY to MOY-Reading'!$P$2:$AA$400,12,FALSE)="","",VLOOKUP(A198,'BOY to MOY-Reading'!$P$2:$AA$400,12,FALSE)),"")</f>
        <v/>
      </c>
      <c r="X198" s="161" t="str">
        <f>IFERROR(IF(VLOOKUP(A198,'BOY to EOY-Reading'!$P$2:$AA$400,12,FALSE)="","",VLOOKUP(A198,'BOY to EOY-Reading'!$P$2:$AA$400,12,FALSE)),"")</f>
        <v/>
      </c>
      <c r="Y198" s="163" t="str">
        <f>IFERROR(IF(VLOOKUP(A198,'BOY to MOY-Reading'!$P$2:$AI$400,20,FALSE)="","",VLOOKUP(A198,'BOY to MOY-Reading'!$P$2:$AI$400,20,FALSE)),"")</f>
        <v/>
      </c>
      <c r="Z198" s="161" t="str">
        <f>IFERROR(IF(VLOOKUP(A198, 'MOY to EOY-Reading'!$P$2:$AI$400,20,FALSE)="","",VLOOKUP(A198,'MOY to EOY-Reading'!$P$2:$AI$400,20,FALSE)),"")</f>
        <v/>
      </c>
      <c r="AA198" s="161" t="str">
        <f>IFERROR(IF(VLOOKUP(A198,'BOY to EOY-Reading'!$P$2:$AI$400,20,FALSE)="","",VLOOKUP(A198,'BOY to EOY-Reading'!$P$2:$AI$400,20,FALSE)),"")</f>
        <v/>
      </c>
      <c r="AB198" s="161" t="str">
        <f>IFERROR(IF(VLOOKUP(A198,'BOY to MOY-Reading'!$P$2:$AK$400,22,FALSE)="","",VLOOKUP(A198,'BOY to MOY-Reading'!$P$2:$AK$400,22,FALSE)),"")</f>
        <v/>
      </c>
      <c r="AC198" s="161" t="str">
        <f>IFERROR(IF(VLOOKUP(A198, 'MOY to EOY-Reading'!$P$2:$AK$400,22,FALSE)="","",VLOOKUP(A198,'MOY to EOY-Reading'!$P$2:$AK$400,22,FALSE)),"")</f>
        <v/>
      </c>
      <c r="AD198" s="161" t="str">
        <f>IFERROR(IF(VLOOKUP(A198,'BOY to EOY-Reading'!$P$2:$AK$400,22,FALSE)="","",VLOOKUP(A198,'BOY to EOY-Reading'!$P$2:$AK$400,22,FALSE)),"")</f>
        <v/>
      </c>
      <c r="AE198" s="161" t="str" cm="1">
        <f t="array" ref="AE198">_xlfn.IFS(AND(NOT(ISNUMBER(V198)),NOT(ISNUMBER(W198)),NOT(ISNUMBER(X198))),"",OR(AND(V198&lt;&gt;"",V198&gt;=40),AND(W198&lt;&gt;"",W198&gt;=40),AND(X198&lt;&gt;"",X198&gt;=40)),"Y",OR(V198&lt;40,W198&lt;40,X198&lt;40),"N")</f>
        <v/>
      </c>
      <c r="AF198" s="161" t="str" cm="1">
        <f t="array" ref="AF198">_xlfn.IFS(OR(Y198="Yes",Z198="Yes",AA198="Yes"),"Y",OR(Y198="No",Z198="No",AA198="No"),"N",AND(Y198="",Z198="",AA198=""),"")</f>
        <v/>
      </c>
      <c r="AG198" s="161" t="str" cm="1">
        <f t="array" ref="AG198">_xlfn.IFS(AND(NOT(ISNUMBER(AB198)),NOT(ISNUMBER(AC198)),NOT(ISNUMBER(AD198))),"",OR(AND(AB198&lt;&gt;"",AB198&gt;=40),AND(AC198&lt;&gt;"",AC198&gt;=40),AND(AD198&lt;&gt;"",AD198&gt;=40)),"Y",OR(AB198&lt;40,AC198&lt;40,AD198&lt;40),"N")</f>
        <v/>
      </c>
      <c r="AH198" s="162" t="str" cm="1">
        <f t="array" ref="AH198">_xlfn.IFS(OR(AE198="Y",AF198="Y",AG198="Y"),"Y",OR(AE198="N",AF198="N",AG198="N"),"N",OR(AE198="",AF198="",AG198=""),"")</f>
        <v/>
      </c>
    </row>
    <row r="199" spans="9:34" x14ac:dyDescent="0.25">
      <c r="I199" s="161" t="str">
        <f>IFERROR(IF(VLOOKUP(A199,'BOY to MOY-Math'!$P$2:$U$400,6,FALSE)="","",VLOOKUP(A199,'BOY to MOY-Math'!$P$2:$U$400,6,FALSE)),"")</f>
        <v/>
      </c>
      <c r="J199" s="162" t="str">
        <f>IFERROR(IF(VLOOKUP(A199,'BOY to MOY-Math'!$P$2:$AA$400,12,FALSE)="","",VLOOKUP(A199,'BOY to MOY-Math'!$P$2:$AA$400,12,FALSE)),"")</f>
        <v/>
      </c>
      <c r="K199" s="161" t="str">
        <f>IFERROR(IF(VLOOKUP(A199,'BOY to EOY-Math'!$P$2:$AA$400,12,FALSE)="","",VLOOKUP(A199,'BOY to EOY-Math'!$P$2:$AA$400,12,FALSE)),"")</f>
        <v/>
      </c>
      <c r="L199" s="163" t="str">
        <f>IFERROR(IF(VLOOKUP(A199,'BOY to MOY-Math'!$P$2:$AI$400,20,FALSE)="","",VLOOKUP(A199,'BOY to MOY-Math'!$P$2:$AI$400,20,FALSE)),"")</f>
        <v/>
      </c>
      <c r="M199" s="161" t="str">
        <f>IFERROR(IF(VLOOKUP(A199, 'MOY to EOY-Math'!$P$2:$AI$400,20,FALSE)="","",VLOOKUP(A199,'MOY to EOY-Math'!$P$2:$AI$400,20,FALSE)),"")</f>
        <v/>
      </c>
      <c r="N199" s="161" t="str">
        <f>IFERROR(IF(VLOOKUP(A199,'BOY to EOY-Math'!$P$2:$AI$400,20,FALSE)="","",VLOOKUP(A199,'BOY to EOY-Math'!$P$2:$AI$400,20,FALSE)),"")</f>
        <v/>
      </c>
      <c r="O199" s="161" t="str">
        <f>IFERROR(IF(VLOOKUP(A199,'BOY to MOY-Math'!$P$2:$AK$400,22,FALSE)="","",VLOOKUP(A199,'BOY to MOY-Math'!$P$2:$AK$400,22,FALSE)),"")</f>
        <v/>
      </c>
      <c r="P199" s="161" t="str">
        <f>IFERROR(IF(VLOOKUP(A199, 'MOY to EOY-Math'!$P$2:$AK$400,22,FALSE)="","",VLOOKUP(A199,'MOY to EOY-Math'!$P$2:$AK$400,22,FALSE)),"")</f>
        <v/>
      </c>
      <c r="Q199" s="161" t="str">
        <f>IFERROR(IF(VLOOKUP(A199,'BOY to EOY-Math'!$P$2:$AK$400,22,FALSE)="","",VLOOKUP(A199,'BOY to EOY-Math'!$P$2:$AK$400,22,FALSE)),"")</f>
        <v/>
      </c>
      <c r="R199" s="161" t="str" cm="1">
        <f t="array" ref="R199">_xlfn.IFS(AND(NOT(ISNUMBER(I199)),NOT(ISNUMBER(J199)),NOT(ISNUMBER(K199))),"",OR(AND(I199&lt;&gt;"",I199&gt;=40),AND(J199&lt;&gt;"",J199&gt;=40),AND(K199&lt;&gt;"",K199&gt;=40)),"Y",OR(I199&lt;40,J199&lt;40,K199&lt;40),"N")</f>
        <v/>
      </c>
      <c r="S199" s="161" t="str" cm="1">
        <f t="array" ref="S199">_xlfn.IFS(OR(L199="Yes",M199="Yes",N199="Yes"),"Y",OR(L199="No",M199="No",N199="No"),"N",AND(L199="",M199="",N199=""),"")</f>
        <v/>
      </c>
      <c r="T199" s="161" t="str" cm="1">
        <f t="array" ref="T199">_xlfn.IFS(AND(NOT(ISNUMBER(O199)),NOT(ISNUMBER(P199)),NOT(ISNUMBER(Q199))),"",OR(AND(O199&lt;&gt;"",O199&gt;=40),AND(P199&lt;&gt;"",P199&gt;=40),AND(Q199&lt;&gt;"",Q199&gt;=40)),"Y",OR(O199&lt;40,P199&lt;40,Q199&lt;40),"N")</f>
        <v/>
      </c>
      <c r="U199" s="162" t="str" cm="1">
        <f t="array" ref="U199">_xlfn.IFS(OR(R199="Y",S199="Y",T199="Y"),"Y",OR(R199="N",S199="N",T199="N"),"N",OR(R199="",S199="",T199=""),"")</f>
        <v/>
      </c>
      <c r="V199" s="161" t="str">
        <f>IFERROR(IF(VLOOKUP(A199,'BOY to MOY-Reading'!$P$2:$U$400,6,FALSE)="","",VLOOKUP(A199,'BOY to MOY-Reading'!$P$2:$U$400,6,FALSE)),"")</f>
        <v/>
      </c>
      <c r="W199" s="162" t="str">
        <f>IFERROR(IF(VLOOKUP(A199,'BOY to MOY-Reading'!$P$2:$AA$400,12,FALSE)="","",VLOOKUP(A199,'BOY to MOY-Reading'!$P$2:$AA$400,12,FALSE)),"")</f>
        <v/>
      </c>
      <c r="X199" s="161" t="str">
        <f>IFERROR(IF(VLOOKUP(A199,'BOY to EOY-Reading'!$P$2:$AA$400,12,FALSE)="","",VLOOKUP(A199,'BOY to EOY-Reading'!$P$2:$AA$400,12,FALSE)),"")</f>
        <v/>
      </c>
      <c r="Y199" s="163" t="str">
        <f>IFERROR(IF(VLOOKUP(A199,'BOY to MOY-Reading'!$P$2:$AI$400,20,FALSE)="","",VLOOKUP(A199,'BOY to MOY-Reading'!$P$2:$AI$400,20,FALSE)),"")</f>
        <v/>
      </c>
      <c r="Z199" s="161" t="str">
        <f>IFERROR(IF(VLOOKUP(A199, 'MOY to EOY-Reading'!$P$2:$AI$400,20,FALSE)="","",VLOOKUP(A199,'MOY to EOY-Reading'!$P$2:$AI$400,20,FALSE)),"")</f>
        <v/>
      </c>
      <c r="AA199" s="161" t="str">
        <f>IFERROR(IF(VLOOKUP(A199,'BOY to EOY-Reading'!$P$2:$AI$400,20,FALSE)="","",VLOOKUP(A199,'BOY to EOY-Reading'!$P$2:$AI$400,20,FALSE)),"")</f>
        <v/>
      </c>
      <c r="AB199" s="161" t="str">
        <f>IFERROR(IF(VLOOKUP(A199,'BOY to MOY-Reading'!$P$2:$AK$400,22,FALSE)="","",VLOOKUP(A199,'BOY to MOY-Reading'!$P$2:$AK$400,22,FALSE)),"")</f>
        <v/>
      </c>
      <c r="AC199" s="161" t="str">
        <f>IFERROR(IF(VLOOKUP(A199, 'MOY to EOY-Reading'!$P$2:$AK$400,22,FALSE)="","",VLOOKUP(A199,'MOY to EOY-Reading'!$P$2:$AK$400,22,FALSE)),"")</f>
        <v/>
      </c>
      <c r="AD199" s="161" t="str">
        <f>IFERROR(IF(VLOOKUP(A199,'BOY to EOY-Reading'!$P$2:$AK$400,22,FALSE)="","",VLOOKUP(A199,'BOY to EOY-Reading'!$P$2:$AK$400,22,FALSE)),"")</f>
        <v/>
      </c>
      <c r="AE199" s="161" t="str" cm="1">
        <f t="array" ref="AE199">_xlfn.IFS(AND(NOT(ISNUMBER(V199)),NOT(ISNUMBER(W199)),NOT(ISNUMBER(X199))),"",OR(AND(V199&lt;&gt;"",V199&gt;=40),AND(W199&lt;&gt;"",W199&gt;=40),AND(X199&lt;&gt;"",X199&gt;=40)),"Y",OR(V199&lt;40,W199&lt;40,X199&lt;40),"N")</f>
        <v/>
      </c>
      <c r="AF199" s="161" t="str" cm="1">
        <f t="array" ref="AF199">_xlfn.IFS(OR(Y199="Yes",Z199="Yes",AA199="Yes"),"Y",OR(Y199="No",Z199="No",AA199="No"),"N",AND(Y199="",Z199="",AA199=""),"")</f>
        <v/>
      </c>
      <c r="AG199" s="161" t="str" cm="1">
        <f t="array" ref="AG199">_xlfn.IFS(AND(NOT(ISNUMBER(AB199)),NOT(ISNUMBER(AC199)),NOT(ISNUMBER(AD199))),"",OR(AND(AB199&lt;&gt;"",AB199&gt;=40),AND(AC199&lt;&gt;"",AC199&gt;=40),AND(AD199&lt;&gt;"",AD199&gt;=40)),"Y",OR(AB199&lt;40,AC199&lt;40,AD199&lt;40),"N")</f>
        <v/>
      </c>
      <c r="AH199" s="162" t="str" cm="1">
        <f t="array" ref="AH199">_xlfn.IFS(OR(AE199="Y",AF199="Y",AG199="Y"),"Y",OR(AE199="N",AF199="N",AG199="N"),"N",OR(AE199="",AF199="",AG199=""),"")</f>
        <v/>
      </c>
    </row>
    <row r="200" spans="9:34" x14ac:dyDescent="0.25">
      <c r="I200" s="161" t="str">
        <f>IFERROR(IF(VLOOKUP(A200,'BOY to MOY-Math'!$P$2:$U$400,6,FALSE)="","",VLOOKUP(A200,'BOY to MOY-Math'!$P$2:$U$400,6,FALSE)),"")</f>
        <v/>
      </c>
      <c r="J200" s="162" t="str">
        <f>IFERROR(IF(VLOOKUP(A200,'BOY to MOY-Math'!$P$2:$AA$400,12,FALSE)="","",VLOOKUP(A200,'BOY to MOY-Math'!$P$2:$AA$400,12,FALSE)),"")</f>
        <v/>
      </c>
      <c r="K200" s="161" t="str">
        <f>IFERROR(IF(VLOOKUP(A200,'BOY to EOY-Math'!$P$2:$AA$400,12,FALSE)="","",VLOOKUP(A200,'BOY to EOY-Math'!$P$2:$AA$400,12,FALSE)),"")</f>
        <v/>
      </c>
      <c r="L200" s="163" t="str">
        <f>IFERROR(IF(VLOOKUP(A200,'BOY to MOY-Math'!$P$2:$AI$400,20,FALSE)="","",VLOOKUP(A200,'BOY to MOY-Math'!$P$2:$AI$400,20,FALSE)),"")</f>
        <v/>
      </c>
      <c r="M200" s="161" t="str">
        <f>IFERROR(IF(VLOOKUP(A200, 'MOY to EOY-Math'!$P$2:$AI$400,20,FALSE)="","",VLOOKUP(A200,'MOY to EOY-Math'!$P$2:$AI$400,20,FALSE)),"")</f>
        <v/>
      </c>
      <c r="N200" s="161" t="str">
        <f>IFERROR(IF(VLOOKUP(A200,'BOY to EOY-Math'!$P$2:$AI$400,20,FALSE)="","",VLOOKUP(A200,'BOY to EOY-Math'!$P$2:$AI$400,20,FALSE)),"")</f>
        <v/>
      </c>
      <c r="O200" s="161" t="str">
        <f>IFERROR(IF(VLOOKUP(A200,'BOY to MOY-Math'!$P$2:$AK$400,22,FALSE)="","",VLOOKUP(A200,'BOY to MOY-Math'!$P$2:$AK$400,22,FALSE)),"")</f>
        <v/>
      </c>
      <c r="P200" s="161" t="str">
        <f>IFERROR(IF(VLOOKUP(A200, 'MOY to EOY-Math'!$P$2:$AK$400,22,FALSE)="","",VLOOKUP(A200,'MOY to EOY-Math'!$P$2:$AK$400,22,FALSE)),"")</f>
        <v/>
      </c>
      <c r="Q200" s="161" t="str">
        <f>IFERROR(IF(VLOOKUP(A200,'BOY to EOY-Math'!$P$2:$AK$400,22,FALSE)="","",VLOOKUP(A200,'BOY to EOY-Math'!$P$2:$AK$400,22,FALSE)),"")</f>
        <v/>
      </c>
      <c r="R200" s="161" t="str" cm="1">
        <f t="array" ref="R200">_xlfn.IFS(AND(NOT(ISNUMBER(I200)),NOT(ISNUMBER(J200)),NOT(ISNUMBER(K200))),"",OR(AND(I200&lt;&gt;"",I200&gt;=40),AND(J200&lt;&gt;"",J200&gt;=40),AND(K200&lt;&gt;"",K200&gt;=40)),"Y",OR(I200&lt;40,J200&lt;40,K200&lt;40),"N")</f>
        <v/>
      </c>
      <c r="S200" s="161" t="str" cm="1">
        <f t="array" ref="S200">_xlfn.IFS(OR(L200="Yes",M200="Yes",N200="Yes"),"Y",OR(L200="No",M200="No",N200="No"),"N",AND(L200="",M200="",N200=""),"")</f>
        <v/>
      </c>
      <c r="T200" s="161" t="str" cm="1">
        <f t="array" ref="T200">_xlfn.IFS(AND(NOT(ISNUMBER(O200)),NOT(ISNUMBER(P200)),NOT(ISNUMBER(Q200))),"",OR(AND(O200&lt;&gt;"",O200&gt;=40),AND(P200&lt;&gt;"",P200&gt;=40),AND(Q200&lt;&gt;"",Q200&gt;=40)),"Y",OR(O200&lt;40,P200&lt;40,Q200&lt;40),"N")</f>
        <v/>
      </c>
      <c r="U200" s="162" t="str" cm="1">
        <f t="array" ref="U200">_xlfn.IFS(OR(R200="Y",S200="Y",T200="Y"),"Y",OR(R200="N",S200="N",T200="N"),"N",OR(R200="",S200="",T200=""),"")</f>
        <v/>
      </c>
      <c r="V200" s="161" t="str">
        <f>IFERROR(IF(VLOOKUP(A200,'BOY to MOY-Reading'!$P$2:$U$400,6,FALSE)="","",VLOOKUP(A200,'BOY to MOY-Reading'!$P$2:$U$400,6,FALSE)),"")</f>
        <v/>
      </c>
      <c r="W200" s="162" t="str">
        <f>IFERROR(IF(VLOOKUP(A200,'BOY to MOY-Reading'!$P$2:$AA$400,12,FALSE)="","",VLOOKUP(A200,'BOY to MOY-Reading'!$P$2:$AA$400,12,FALSE)),"")</f>
        <v/>
      </c>
      <c r="X200" s="161" t="str">
        <f>IFERROR(IF(VLOOKUP(A200,'BOY to EOY-Reading'!$P$2:$AA$400,12,FALSE)="","",VLOOKUP(A200,'BOY to EOY-Reading'!$P$2:$AA$400,12,FALSE)),"")</f>
        <v/>
      </c>
      <c r="Y200" s="163" t="str">
        <f>IFERROR(IF(VLOOKUP(A200,'BOY to MOY-Reading'!$P$2:$AI$400,20,FALSE)="","",VLOOKUP(A200,'BOY to MOY-Reading'!$P$2:$AI$400,20,FALSE)),"")</f>
        <v/>
      </c>
      <c r="Z200" s="161" t="str">
        <f>IFERROR(IF(VLOOKUP(A200, 'MOY to EOY-Reading'!$P$2:$AI$400,20,FALSE)="","",VLOOKUP(A200,'MOY to EOY-Reading'!$P$2:$AI$400,20,FALSE)),"")</f>
        <v/>
      </c>
      <c r="AA200" s="161" t="str">
        <f>IFERROR(IF(VLOOKUP(A200,'BOY to EOY-Reading'!$P$2:$AI$400,20,FALSE)="","",VLOOKUP(A200,'BOY to EOY-Reading'!$P$2:$AI$400,20,FALSE)),"")</f>
        <v/>
      </c>
      <c r="AB200" s="161" t="str">
        <f>IFERROR(IF(VLOOKUP(A200,'BOY to MOY-Reading'!$P$2:$AK$400,22,FALSE)="","",VLOOKUP(A200,'BOY to MOY-Reading'!$P$2:$AK$400,22,FALSE)),"")</f>
        <v/>
      </c>
      <c r="AC200" s="161" t="str">
        <f>IFERROR(IF(VLOOKUP(A200, 'MOY to EOY-Reading'!$P$2:$AK$400,22,FALSE)="","",VLOOKUP(A200,'MOY to EOY-Reading'!$P$2:$AK$400,22,FALSE)),"")</f>
        <v/>
      </c>
      <c r="AD200" s="161" t="str">
        <f>IFERROR(IF(VLOOKUP(A200,'BOY to EOY-Reading'!$P$2:$AK$400,22,FALSE)="","",VLOOKUP(A200,'BOY to EOY-Reading'!$P$2:$AK$400,22,FALSE)),"")</f>
        <v/>
      </c>
      <c r="AE200" s="161" t="str" cm="1">
        <f t="array" ref="AE200">_xlfn.IFS(AND(NOT(ISNUMBER(V200)),NOT(ISNUMBER(W200)),NOT(ISNUMBER(X200))),"",OR(AND(V200&lt;&gt;"",V200&gt;=40),AND(W200&lt;&gt;"",W200&gt;=40),AND(X200&lt;&gt;"",X200&gt;=40)),"Y",OR(V200&lt;40,W200&lt;40,X200&lt;40),"N")</f>
        <v/>
      </c>
      <c r="AF200" s="161" t="str" cm="1">
        <f t="array" ref="AF200">_xlfn.IFS(OR(Y200="Yes",Z200="Yes",AA200="Yes"),"Y",OR(Y200="No",Z200="No",AA200="No"),"N",AND(Y200="",Z200="",AA200=""),"")</f>
        <v/>
      </c>
      <c r="AG200" s="161" t="str" cm="1">
        <f t="array" ref="AG200">_xlfn.IFS(AND(NOT(ISNUMBER(AB200)),NOT(ISNUMBER(AC200)),NOT(ISNUMBER(AD200))),"",OR(AND(AB200&lt;&gt;"",AB200&gt;=40),AND(AC200&lt;&gt;"",AC200&gt;=40),AND(AD200&lt;&gt;"",AD200&gt;=40)),"Y",OR(AB200&lt;40,AC200&lt;40,AD200&lt;40),"N")</f>
        <v/>
      </c>
      <c r="AH200" s="162" t="str" cm="1">
        <f t="array" ref="AH200">_xlfn.IFS(OR(AE200="Y",AF200="Y",AG200="Y"),"Y",OR(AE200="N",AF200="N",AG200="N"),"N",OR(AE200="",AF200="",AG200=""),"")</f>
        <v/>
      </c>
    </row>
    <row r="201" spans="9:34" x14ac:dyDescent="0.25">
      <c r="I201" s="161" t="str">
        <f>IFERROR(IF(VLOOKUP(A201,'BOY to MOY-Math'!$P$2:$U$400,6,FALSE)="","",VLOOKUP(A201,'BOY to MOY-Math'!$P$2:$U$400,6,FALSE)),"")</f>
        <v/>
      </c>
      <c r="J201" s="162" t="str">
        <f>IFERROR(IF(VLOOKUP(A201,'BOY to MOY-Math'!$P$2:$AA$400,12,FALSE)="","",VLOOKUP(A201,'BOY to MOY-Math'!$P$2:$AA$400,12,FALSE)),"")</f>
        <v/>
      </c>
      <c r="K201" s="161" t="str">
        <f>IFERROR(IF(VLOOKUP(A201,'BOY to EOY-Math'!$P$2:$AA$400,12,FALSE)="","",VLOOKUP(A201,'BOY to EOY-Math'!$P$2:$AA$400,12,FALSE)),"")</f>
        <v/>
      </c>
      <c r="L201" s="163" t="str">
        <f>IFERROR(IF(VLOOKUP(A201,'BOY to MOY-Math'!$P$2:$AI$400,20,FALSE)="","",VLOOKUP(A201,'BOY to MOY-Math'!$P$2:$AI$400,20,FALSE)),"")</f>
        <v/>
      </c>
      <c r="M201" s="161" t="str">
        <f>IFERROR(IF(VLOOKUP(A201, 'MOY to EOY-Math'!$P$2:$AI$400,20,FALSE)="","",VLOOKUP(A201,'MOY to EOY-Math'!$P$2:$AI$400,20,FALSE)),"")</f>
        <v/>
      </c>
      <c r="N201" s="161" t="str">
        <f>IFERROR(IF(VLOOKUP(A201,'BOY to EOY-Math'!$P$2:$AI$400,20,FALSE)="","",VLOOKUP(A201,'BOY to EOY-Math'!$P$2:$AI$400,20,FALSE)),"")</f>
        <v/>
      </c>
      <c r="O201" s="161" t="str">
        <f>IFERROR(IF(VLOOKUP(A201,'BOY to MOY-Math'!$P$2:$AK$400,22,FALSE)="","",VLOOKUP(A201,'BOY to MOY-Math'!$P$2:$AK$400,22,FALSE)),"")</f>
        <v/>
      </c>
      <c r="P201" s="161" t="str">
        <f>IFERROR(IF(VLOOKUP(A201, 'MOY to EOY-Math'!$P$2:$AK$400,22,FALSE)="","",VLOOKUP(A201,'MOY to EOY-Math'!$P$2:$AK$400,22,FALSE)),"")</f>
        <v/>
      </c>
      <c r="Q201" s="161" t="str">
        <f>IFERROR(IF(VLOOKUP(A201,'BOY to EOY-Math'!$P$2:$AK$400,22,FALSE)="","",VLOOKUP(A201,'BOY to EOY-Math'!$P$2:$AK$400,22,FALSE)),"")</f>
        <v/>
      </c>
      <c r="R201" s="161" t="str" cm="1">
        <f t="array" ref="R201">_xlfn.IFS(AND(NOT(ISNUMBER(I201)),NOT(ISNUMBER(J201)),NOT(ISNUMBER(K201))),"",OR(AND(I201&lt;&gt;"",I201&gt;=40),AND(J201&lt;&gt;"",J201&gt;=40),AND(K201&lt;&gt;"",K201&gt;=40)),"Y",OR(I201&lt;40,J201&lt;40,K201&lt;40),"N")</f>
        <v/>
      </c>
      <c r="S201" s="161" t="str" cm="1">
        <f t="array" ref="S201">_xlfn.IFS(OR(L201="Yes",M201="Yes",N201="Yes"),"Y",OR(L201="No",M201="No",N201="No"),"N",AND(L201="",M201="",N201=""),"")</f>
        <v/>
      </c>
      <c r="T201" s="161" t="str" cm="1">
        <f t="array" ref="T201">_xlfn.IFS(AND(NOT(ISNUMBER(O201)),NOT(ISNUMBER(P201)),NOT(ISNUMBER(Q201))),"",OR(AND(O201&lt;&gt;"",O201&gt;=40),AND(P201&lt;&gt;"",P201&gt;=40),AND(Q201&lt;&gt;"",Q201&gt;=40)),"Y",OR(O201&lt;40,P201&lt;40,Q201&lt;40),"N")</f>
        <v/>
      </c>
      <c r="U201" s="162" t="str" cm="1">
        <f t="array" ref="U201">_xlfn.IFS(OR(R201="Y",S201="Y",T201="Y"),"Y",OR(R201="N",S201="N",T201="N"),"N",OR(R201="",S201="",T201=""),"")</f>
        <v/>
      </c>
      <c r="V201" s="161" t="str">
        <f>IFERROR(IF(VLOOKUP(A201,'BOY to MOY-Reading'!$P$2:$U$400,6,FALSE)="","",VLOOKUP(A201,'BOY to MOY-Reading'!$P$2:$U$400,6,FALSE)),"")</f>
        <v/>
      </c>
      <c r="W201" s="162" t="str">
        <f>IFERROR(IF(VLOOKUP(A201,'BOY to MOY-Reading'!$P$2:$AA$400,12,FALSE)="","",VLOOKUP(A201,'BOY to MOY-Reading'!$P$2:$AA$400,12,FALSE)),"")</f>
        <v/>
      </c>
      <c r="X201" s="161" t="str">
        <f>IFERROR(IF(VLOOKUP(A201,'BOY to EOY-Reading'!$P$2:$AA$400,12,FALSE)="","",VLOOKUP(A201,'BOY to EOY-Reading'!$P$2:$AA$400,12,FALSE)),"")</f>
        <v/>
      </c>
      <c r="Y201" s="163" t="str">
        <f>IFERROR(IF(VLOOKUP(A201,'BOY to MOY-Reading'!$P$2:$AI$400,20,FALSE)="","",VLOOKUP(A201,'BOY to MOY-Reading'!$P$2:$AI$400,20,FALSE)),"")</f>
        <v/>
      </c>
      <c r="Z201" s="161" t="str">
        <f>IFERROR(IF(VLOOKUP(A201, 'MOY to EOY-Reading'!$P$2:$AI$400,20,FALSE)="","",VLOOKUP(A201,'MOY to EOY-Reading'!$P$2:$AI$400,20,FALSE)),"")</f>
        <v/>
      </c>
      <c r="AA201" s="161" t="str">
        <f>IFERROR(IF(VLOOKUP(A201,'BOY to EOY-Reading'!$P$2:$AI$400,20,FALSE)="","",VLOOKUP(A201,'BOY to EOY-Reading'!$P$2:$AI$400,20,FALSE)),"")</f>
        <v/>
      </c>
      <c r="AB201" s="161" t="str">
        <f>IFERROR(IF(VLOOKUP(A201,'BOY to MOY-Reading'!$P$2:$AK$400,22,FALSE)="","",VLOOKUP(A201,'BOY to MOY-Reading'!$P$2:$AK$400,22,FALSE)),"")</f>
        <v/>
      </c>
      <c r="AC201" s="161" t="str">
        <f>IFERROR(IF(VLOOKUP(A201, 'MOY to EOY-Reading'!$P$2:$AK$400,22,FALSE)="","",VLOOKUP(A201,'MOY to EOY-Reading'!$P$2:$AK$400,22,FALSE)),"")</f>
        <v/>
      </c>
      <c r="AD201" s="161" t="str">
        <f>IFERROR(IF(VLOOKUP(A201,'BOY to EOY-Reading'!$P$2:$AK$400,22,FALSE)="","",VLOOKUP(A201,'BOY to EOY-Reading'!$P$2:$AK$400,22,FALSE)),"")</f>
        <v/>
      </c>
      <c r="AE201" s="161" t="str" cm="1">
        <f t="array" ref="AE201">_xlfn.IFS(AND(NOT(ISNUMBER(V201)),NOT(ISNUMBER(W201)),NOT(ISNUMBER(X201))),"",OR(AND(V201&lt;&gt;"",V201&gt;=40),AND(W201&lt;&gt;"",W201&gt;=40),AND(X201&lt;&gt;"",X201&gt;=40)),"Y",OR(V201&lt;40,W201&lt;40,X201&lt;40),"N")</f>
        <v/>
      </c>
      <c r="AF201" s="161" t="str" cm="1">
        <f t="array" ref="AF201">_xlfn.IFS(OR(Y201="Yes",Z201="Yes",AA201="Yes"),"Y",OR(Y201="No",Z201="No",AA201="No"),"N",AND(Y201="",Z201="",AA201=""),"")</f>
        <v/>
      </c>
      <c r="AG201" s="161" t="str" cm="1">
        <f t="array" ref="AG201">_xlfn.IFS(AND(NOT(ISNUMBER(AB201)),NOT(ISNUMBER(AC201)),NOT(ISNUMBER(AD201))),"",OR(AND(AB201&lt;&gt;"",AB201&gt;=40),AND(AC201&lt;&gt;"",AC201&gt;=40),AND(AD201&lt;&gt;"",AD201&gt;=40)),"Y",OR(AB201&lt;40,AC201&lt;40,AD201&lt;40),"N")</f>
        <v/>
      </c>
      <c r="AH201" s="162" t="str" cm="1">
        <f t="array" ref="AH201">_xlfn.IFS(OR(AE201="Y",AF201="Y",AG201="Y"),"Y",OR(AE201="N",AF201="N",AG201="N"),"N",OR(AE201="",AF201="",AG201=""),"")</f>
        <v/>
      </c>
    </row>
    <row r="202" spans="9:34" x14ac:dyDescent="0.25">
      <c r="I202" s="161" t="str">
        <f>IFERROR(IF(VLOOKUP(A202,'BOY to MOY-Math'!$P$2:$U$400,6,FALSE)="","",VLOOKUP(A202,'BOY to MOY-Math'!$P$2:$U$400,6,FALSE)),"")</f>
        <v/>
      </c>
      <c r="J202" s="162" t="str">
        <f>IFERROR(IF(VLOOKUP(A202,'BOY to MOY-Math'!$P$2:$AA$400,12,FALSE)="","",VLOOKUP(A202,'BOY to MOY-Math'!$P$2:$AA$400,12,FALSE)),"")</f>
        <v/>
      </c>
      <c r="K202" s="161" t="str">
        <f>IFERROR(IF(VLOOKUP(A202,'BOY to EOY-Math'!$P$2:$AA$400,12,FALSE)="","",VLOOKUP(A202,'BOY to EOY-Math'!$P$2:$AA$400,12,FALSE)),"")</f>
        <v/>
      </c>
      <c r="L202" s="163" t="str">
        <f>IFERROR(IF(VLOOKUP(A202,'BOY to MOY-Math'!$P$2:$AI$400,20,FALSE)="","",VLOOKUP(A202,'BOY to MOY-Math'!$P$2:$AI$400,20,FALSE)),"")</f>
        <v/>
      </c>
      <c r="M202" s="161" t="str">
        <f>IFERROR(IF(VLOOKUP(A202, 'MOY to EOY-Math'!$P$2:$AI$400,20,FALSE)="","",VLOOKUP(A202,'MOY to EOY-Math'!$P$2:$AI$400,20,FALSE)),"")</f>
        <v/>
      </c>
      <c r="N202" s="161" t="str">
        <f>IFERROR(IF(VLOOKUP(A202,'BOY to EOY-Math'!$P$2:$AI$400,20,FALSE)="","",VLOOKUP(A202,'BOY to EOY-Math'!$P$2:$AI$400,20,FALSE)),"")</f>
        <v/>
      </c>
      <c r="O202" s="161" t="str">
        <f>IFERROR(IF(VLOOKUP(A202,'BOY to MOY-Math'!$P$2:$AK$400,22,FALSE)="","",VLOOKUP(A202,'BOY to MOY-Math'!$P$2:$AK$400,22,FALSE)),"")</f>
        <v/>
      </c>
      <c r="P202" s="161" t="str">
        <f>IFERROR(IF(VLOOKUP(A202, 'MOY to EOY-Math'!$P$2:$AK$400,22,FALSE)="","",VLOOKUP(A202,'MOY to EOY-Math'!$P$2:$AK$400,22,FALSE)),"")</f>
        <v/>
      </c>
      <c r="Q202" s="161" t="str">
        <f>IFERROR(IF(VLOOKUP(A202,'BOY to EOY-Math'!$P$2:$AK$400,22,FALSE)="","",VLOOKUP(A202,'BOY to EOY-Math'!$P$2:$AK$400,22,FALSE)),"")</f>
        <v/>
      </c>
      <c r="R202" s="161" t="str" cm="1">
        <f t="array" ref="R202">_xlfn.IFS(AND(NOT(ISNUMBER(I202)),NOT(ISNUMBER(J202)),NOT(ISNUMBER(K202))),"",OR(AND(I202&lt;&gt;"",I202&gt;=40),AND(J202&lt;&gt;"",J202&gt;=40),AND(K202&lt;&gt;"",K202&gt;=40)),"Y",OR(I202&lt;40,J202&lt;40,K202&lt;40),"N")</f>
        <v/>
      </c>
      <c r="S202" s="161" t="str" cm="1">
        <f t="array" ref="S202">_xlfn.IFS(OR(L202="Yes",M202="Yes",N202="Yes"),"Y",OR(L202="No",M202="No",N202="No"),"N",AND(L202="",M202="",N202=""),"")</f>
        <v/>
      </c>
      <c r="T202" s="161" t="str" cm="1">
        <f t="array" ref="T202">_xlfn.IFS(AND(NOT(ISNUMBER(O202)),NOT(ISNUMBER(P202)),NOT(ISNUMBER(Q202))),"",OR(AND(O202&lt;&gt;"",O202&gt;=40),AND(P202&lt;&gt;"",P202&gt;=40),AND(Q202&lt;&gt;"",Q202&gt;=40)),"Y",OR(O202&lt;40,P202&lt;40,Q202&lt;40),"N")</f>
        <v/>
      </c>
      <c r="U202" s="162" t="str" cm="1">
        <f t="array" ref="U202">_xlfn.IFS(OR(R202="Y",S202="Y",T202="Y"),"Y",OR(R202="N",S202="N",T202="N"),"N",OR(R202="",S202="",T202=""),"")</f>
        <v/>
      </c>
      <c r="V202" s="161" t="str">
        <f>IFERROR(IF(VLOOKUP(A202,'BOY to MOY-Reading'!$P$2:$U$400,6,FALSE)="","",VLOOKUP(A202,'BOY to MOY-Reading'!$P$2:$U$400,6,FALSE)),"")</f>
        <v/>
      </c>
      <c r="W202" s="162" t="str">
        <f>IFERROR(IF(VLOOKUP(A202,'BOY to MOY-Reading'!$P$2:$AA$400,12,FALSE)="","",VLOOKUP(A202,'BOY to MOY-Reading'!$P$2:$AA$400,12,FALSE)),"")</f>
        <v/>
      </c>
      <c r="X202" s="161" t="str">
        <f>IFERROR(IF(VLOOKUP(A202,'BOY to EOY-Reading'!$P$2:$AA$400,12,FALSE)="","",VLOOKUP(A202,'BOY to EOY-Reading'!$P$2:$AA$400,12,FALSE)),"")</f>
        <v/>
      </c>
      <c r="Y202" s="163" t="str">
        <f>IFERROR(IF(VLOOKUP(A202,'BOY to MOY-Reading'!$P$2:$AI$400,20,FALSE)="","",VLOOKUP(A202,'BOY to MOY-Reading'!$P$2:$AI$400,20,FALSE)),"")</f>
        <v/>
      </c>
      <c r="Z202" s="161" t="str">
        <f>IFERROR(IF(VLOOKUP(A202, 'MOY to EOY-Reading'!$P$2:$AI$400,20,FALSE)="","",VLOOKUP(A202,'MOY to EOY-Reading'!$P$2:$AI$400,20,FALSE)),"")</f>
        <v/>
      </c>
      <c r="AA202" s="161" t="str">
        <f>IFERROR(IF(VLOOKUP(A202,'BOY to EOY-Reading'!$P$2:$AI$400,20,FALSE)="","",VLOOKUP(A202,'BOY to EOY-Reading'!$P$2:$AI$400,20,FALSE)),"")</f>
        <v/>
      </c>
      <c r="AB202" s="161" t="str">
        <f>IFERROR(IF(VLOOKUP(A202,'BOY to MOY-Reading'!$P$2:$AK$400,22,FALSE)="","",VLOOKUP(A202,'BOY to MOY-Reading'!$P$2:$AK$400,22,FALSE)),"")</f>
        <v/>
      </c>
      <c r="AC202" s="161" t="str">
        <f>IFERROR(IF(VLOOKUP(A202, 'MOY to EOY-Reading'!$P$2:$AK$400,22,FALSE)="","",VLOOKUP(A202,'MOY to EOY-Reading'!$P$2:$AK$400,22,FALSE)),"")</f>
        <v/>
      </c>
      <c r="AD202" s="161" t="str">
        <f>IFERROR(IF(VLOOKUP(A202,'BOY to EOY-Reading'!$P$2:$AK$400,22,FALSE)="","",VLOOKUP(A202,'BOY to EOY-Reading'!$P$2:$AK$400,22,FALSE)),"")</f>
        <v/>
      </c>
      <c r="AE202" s="161" t="str" cm="1">
        <f t="array" ref="AE202">_xlfn.IFS(AND(NOT(ISNUMBER(V202)),NOT(ISNUMBER(W202)),NOT(ISNUMBER(X202))),"",OR(AND(V202&lt;&gt;"",V202&gt;=40),AND(W202&lt;&gt;"",W202&gt;=40),AND(X202&lt;&gt;"",X202&gt;=40)),"Y",OR(V202&lt;40,W202&lt;40,X202&lt;40),"N")</f>
        <v/>
      </c>
      <c r="AF202" s="161" t="str" cm="1">
        <f t="array" ref="AF202">_xlfn.IFS(OR(Y202="Yes",Z202="Yes",AA202="Yes"),"Y",OR(Y202="No",Z202="No",AA202="No"),"N",AND(Y202="",Z202="",AA202=""),"")</f>
        <v/>
      </c>
      <c r="AG202" s="161" t="str" cm="1">
        <f t="array" ref="AG202">_xlfn.IFS(AND(NOT(ISNUMBER(AB202)),NOT(ISNUMBER(AC202)),NOT(ISNUMBER(AD202))),"",OR(AND(AB202&lt;&gt;"",AB202&gt;=40),AND(AC202&lt;&gt;"",AC202&gt;=40),AND(AD202&lt;&gt;"",AD202&gt;=40)),"Y",OR(AB202&lt;40,AC202&lt;40,AD202&lt;40),"N")</f>
        <v/>
      </c>
      <c r="AH202" s="162" t="str" cm="1">
        <f t="array" ref="AH202">_xlfn.IFS(OR(AE202="Y",AF202="Y",AG202="Y"),"Y",OR(AE202="N",AF202="N",AG202="N"),"N",OR(AE202="",AF202="",AG202=""),"")</f>
        <v/>
      </c>
    </row>
    <row r="203" spans="9:34" x14ac:dyDescent="0.25">
      <c r="I203" s="161" t="str">
        <f>IFERROR(IF(VLOOKUP(A203,'BOY to MOY-Math'!$P$2:$U$400,6,FALSE)="","",VLOOKUP(A203,'BOY to MOY-Math'!$P$2:$U$400,6,FALSE)),"")</f>
        <v/>
      </c>
      <c r="J203" s="162" t="str">
        <f>IFERROR(IF(VLOOKUP(A203,'BOY to MOY-Math'!$P$2:$AA$400,12,FALSE)="","",VLOOKUP(A203,'BOY to MOY-Math'!$P$2:$AA$400,12,FALSE)),"")</f>
        <v/>
      </c>
      <c r="K203" s="161" t="str">
        <f>IFERROR(IF(VLOOKUP(A203,'BOY to EOY-Math'!$P$2:$AA$400,12,FALSE)="","",VLOOKUP(A203,'BOY to EOY-Math'!$P$2:$AA$400,12,FALSE)),"")</f>
        <v/>
      </c>
      <c r="L203" s="163" t="str">
        <f>IFERROR(IF(VLOOKUP(A203,'BOY to MOY-Math'!$P$2:$AI$400,20,FALSE)="","",VLOOKUP(A203,'BOY to MOY-Math'!$P$2:$AI$400,20,FALSE)),"")</f>
        <v/>
      </c>
      <c r="M203" s="161" t="str">
        <f>IFERROR(IF(VLOOKUP(A203, 'MOY to EOY-Math'!$P$2:$AI$400,20,FALSE)="","",VLOOKUP(A203,'MOY to EOY-Math'!$P$2:$AI$400,20,FALSE)),"")</f>
        <v/>
      </c>
      <c r="N203" s="161" t="str">
        <f>IFERROR(IF(VLOOKUP(A203,'BOY to EOY-Math'!$P$2:$AI$400,20,FALSE)="","",VLOOKUP(A203,'BOY to EOY-Math'!$P$2:$AI$400,20,FALSE)),"")</f>
        <v/>
      </c>
      <c r="O203" s="161" t="str">
        <f>IFERROR(IF(VLOOKUP(A203,'BOY to MOY-Math'!$P$2:$AK$400,22,FALSE)="","",VLOOKUP(A203,'BOY to MOY-Math'!$P$2:$AK$400,22,FALSE)),"")</f>
        <v/>
      </c>
      <c r="P203" s="161" t="str">
        <f>IFERROR(IF(VLOOKUP(A203, 'MOY to EOY-Math'!$P$2:$AK$400,22,FALSE)="","",VLOOKUP(A203,'MOY to EOY-Math'!$P$2:$AK$400,22,FALSE)),"")</f>
        <v/>
      </c>
      <c r="Q203" s="161" t="str">
        <f>IFERROR(IF(VLOOKUP(A203,'BOY to EOY-Math'!$P$2:$AK$400,22,FALSE)="","",VLOOKUP(A203,'BOY to EOY-Math'!$P$2:$AK$400,22,FALSE)),"")</f>
        <v/>
      </c>
      <c r="R203" s="161" t="str" cm="1">
        <f t="array" ref="R203">_xlfn.IFS(AND(NOT(ISNUMBER(I203)),NOT(ISNUMBER(J203)),NOT(ISNUMBER(K203))),"",OR(AND(I203&lt;&gt;"",I203&gt;=40),AND(J203&lt;&gt;"",J203&gt;=40),AND(K203&lt;&gt;"",K203&gt;=40)),"Y",OR(I203&lt;40,J203&lt;40,K203&lt;40),"N")</f>
        <v/>
      </c>
      <c r="S203" s="161" t="str" cm="1">
        <f t="array" ref="S203">_xlfn.IFS(OR(L203="Yes",M203="Yes",N203="Yes"),"Y",OR(L203="No",M203="No",N203="No"),"N",AND(L203="",M203="",N203=""),"")</f>
        <v/>
      </c>
      <c r="T203" s="161" t="str" cm="1">
        <f t="array" ref="T203">_xlfn.IFS(AND(NOT(ISNUMBER(O203)),NOT(ISNUMBER(P203)),NOT(ISNUMBER(Q203))),"",OR(AND(O203&lt;&gt;"",O203&gt;=40),AND(P203&lt;&gt;"",P203&gt;=40),AND(Q203&lt;&gt;"",Q203&gt;=40)),"Y",OR(O203&lt;40,P203&lt;40,Q203&lt;40),"N")</f>
        <v/>
      </c>
      <c r="U203" s="162" t="str" cm="1">
        <f t="array" ref="U203">_xlfn.IFS(OR(R203="Y",S203="Y",T203="Y"),"Y",OR(R203="N",S203="N",T203="N"),"N",OR(R203="",S203="",T203=""),"")</f>
        <v/>
      </c>
      <c r="V203" s="161" t="str">
        <f>IFERROR(IF(VLOOKUP(A203,'BOY to MOY-Reading'!$P$2:$U$400,6,FALSE)="","",VLOOKUP(A203,'BOY to MOY-Reading'!$P$2:$U$400,6,FALSE)),"")</f>
        <v/>
      </c>
      <c r="W203" s="162" t="str">
        <f>IFERROR(IF(VLOOKUP(A203,'BOY to MOY-Reading'!$P$2:$AA$400,12,FALSE)="","",VLOOKUP(A203,'BOY to MOY-Reading'!$P$2:$AA$400,12,FALSE)),"")</f>
        <v/>
      </c>
      <c r="X203" s="161" t="str">
        <f>IFERROR(IF(VLOOKUP(A203,'BOY to EOY-Reading'!$P$2:$AA$400,12,FALSE)="","",VLOOKUP(A203,'BOY to EOY-Reading'!$P$2:$AA$400,12,FALSE)),"")</f>
        <v/>
      </c>
      <c r="Y203" s="163" t="str">
        <f>IFERROR(IF(VLOOKUP(A203,'BOY to MOY-Reading'!$P$2:$AI$400,20,FALSE)="","",VLOOKUP(A203,'BOY to MOY-Reading'!$P$2:$AI$400,20,FALSE)),"")</f>
        <v/>
      </c>
      <c r="Z203" s="161" t="str">
        <f>IFERROR(IF(VLOOKUP(A203, 'MOY to EOY-Reading'!$P$2:$AI$400,20,FALSE)="","",VLOOKUP(A203,'MOY to EOY-Reading'!$P$2:$AI$400,20,FALSE)),"")</f>
        <v/>
      </c>
      <c r="AA203" s="161" t="str">
        <f>IFERROR(IF(VLOOKUP(A203,'BOY to EOY-Reading'!$P$2:$AI$400,20,FALSE)="","",VLOOKUP(A203,'BOY to EOY-Reading'!$P$2:$AI$400,20,FALSE)),"")</f>
        <v/>
      </c>
      <c r="AB203" s="161" t="str">
        <f>IFERROR(IF(VLOOKUP(A203,'BOY to MOY-Reading'!$P$2:$AK$400,22,FALSE)="","",VLOOKUP(A203,'BOY to MOY-Reading'!$P$2:$AK$400,22,FALSE)),"")</f>
        <v/>
      </c>
      <c r="AC203" s="161" t="str">
        <f>IFERROR(IF(VLOOKUP(A203, 'MOY to EOY-Reading'!$P$2:$AK$400,22,FALSE)="","",VLOOKUP(A203,'MOY to EOY-Reading'!$P$2:$AK$400,22,FALSE)),"")</f>
        <v/>
      </c>
      <c r="AD203" s="161" t="str">
        <f>IFERROR(IF(VLOOKUP(A203,'BOY to EOY-Reading'!$P$2:$AK$400,22,FALSE)="","",VLOOKUP(A203,'BOY to EOY-Reading'!$P$2:$AK$400,22,FALSE)),"")</f>
        <v/>
      </c>
      <c r="AE203" s="161" t="str" cm="1">
        <f t="array" ref="AE203">_xlfn.IFS(AND(NOT(ISNUMBER(V203)),NOT(ISNUMBER(W203)),NOT(ISNUMBER(X203))),"",OR(AND(V203&lt;&gt;"",V203&gt;=40),AND(W203&lt;&gt;"",W203&gt;=40),AND(X203&lt;&gt;"",X203&gt;=40)),"Y",OR(V203&lt;40,W203&lt;40,X203&lt;40),"N")</f>
        <v/>
      </c>
      <c r="AF203" s="161" t="str" cm="1">
        <f t="array" ref="AF203">_xlfn.IFS(OR(Y203="Yes",Z203="Yes",AA203="Yes"),"Y",OR(Y203="No",Z203="No",AA203="No"),"N",AND(Y203="",Z203="",AA203=""),"")</f>
        <v/>
      </c>
      <c r="AG203" s="161" t="str" cm="1">
        <f t="array" ref="AG203">_xlfn.IFS(AND(NOT(ISNUMBER(AB203)),NOT(ISNUMBER(AC203)),NOT(ISNUMBER(AD203))),"",OR(AND(AB203&lt;&gt;"",AB203&gt;=40),AND(AC203&lt;&gt;"",AC203&gt;=40),AND(AD203&lt;&gt;"",AD203&gt;=40)),"Y",OR(AB203&lt;40,AC203&lt;40,AD203&lt;40),"N")</f>
        <v/>
      </c>
      <c r="AH203" s="162" t="str" cm="1">
        <f t="array" ref="AH203">_xlfn.IFS(OR(AE203="Y",AF203="Y",AG203="Y"),"Y",OR(AE203="N",AF203="N",AG203="N"),"N",OR(AE203="",AF203="",AG203=""),"")</f>
        <v/>
      </c>
    </row>
    <row r="204" spans="9:34" x14ac:dyDescent="0.25">
      <c r="I204" s="161" t="str">
        <f>IFERROR(IF(VLOOKUP(A204,'BOY to MOY-Math'!$P$2:$U$400,6,FALSE)="","",VLOOKUP(A204,'BOY to MOY-Math'!$P$2:$U$400,6,FALSE)),"")</f>
        <v/>
      </c>
      <c r="J204" s="162" t="str">
        <f>IFERROR(IF(VLOOKUP(A204,'BOY to MOY-Math'!$P$2:$AA$400,12,FALSE)="","",VLOOKUP(A204,'BOY to MOY-Math'!$P$2:$AA$400,12,FALSE)),"")</f>
        <v/>
      </c>
      <c r="K204" s="161" t="str">
        <f>IFERROR(IF(VLOOKUP(A204,'BOY to EOY-Math'!$P$2:$AA$400,12,FALSE)="","",VLOOKUP(A204,'BOY to EOY-Math'!$P$2:$AA$400,12,FALSE)),"")</f>
        <v/>
      </c>
      <c r="L204" s="163" t="str">
        <f>IFERROR(IF(VLOOKUP(A204,'BOY to MOY-Math'!$P$2:$AI$400,20,FALSE)="","",VLOOKUP(A204,'BOY to MOY-Math'!$P$2:$AI$400,20,FALSE)),"")</f>
        <v/>
      </c>
      <c r="M204" s="161" t="str">
        <f>IFERROR(IF(VLOOKUP(A204, 'MOY to EOY-Math'!$P$2:$AI$400,20,FALSE)="","",VLOOKUP(A204,'MOY to EOY-Math'!$P$2:$AI$400,20,FALSE)),"")</f>
        <v/>
      </c>
      <c r="N204" s="161" t="str">
        <f>IFERROR(IF(VLOOKUP(A204,'BOY to EOY-Math'!$P$2:$AI$400,20,FALSE)="","",VLOOKUP(A204,'BOY to EOY-Math'!$P$2:$AI$400,20,FALSE)),"")</f>
        <v/>
      </c>
      <c r="O204" s="161" t="str">
        <f>IFERROR(IF(VLOOKUP(A204,'BOY to MOY-Math'!$P$2:$AK$400,22,FALSE)="","",VLOOKUP(A204,'BOY to MOY-Math'!$P$2:$AK$400,22,FALSE)),"")</f>
        <v/>
      </c>
      <c r="P204" s="161" t="str">
        <f>IFERROR(IF(VLOOKUP(A204, 'MOY to EOY-Math'!$P$2:$AK$400,22,FALSE)="","",VLOOKUP(A204,'MOY to EOY-Math'!$P$2:$AK$400,22,FALSE)),"")</f>
        <v/>
      </c>
      <c r="Q204" s="161" t="str">
        <f>IFERROR(IF(VLOOKUP(A204,'BOY to EOY-Math'!$P$2:$AK$400,22,FALSE)="","",VLOOKUP(A204,'BOY to EOY-Math'!$P$2:$AK$400,22,FALSE)),"")</f>
        <v/>
      </c>
      <c r="R204" s="161" t="str" cm="1">
        <f t="array" ref="R204">_xlfn.IFS(AND(NOT(ISNUMBER(I204)),NOT(ISNUMBER(J204)),NOT(ISNUMBER(K204))),"",OR(AND(I204&lt;&gt;"",I204&gt;=40),AND(J204&lt;&gt;"",J204&gt;=40),AND(K204&lt;&gt;"",K204&gt;=40)),"Y",OR(I204&lt;40,J204&lt;40,K204&lt;40),"N")</f>
        <v/>
      </c>
      <c r="S204" s="161" t="str" cm="1">
        <f t="array" ref="S204">_xlfn.IFS(OR(L204="Yes",M204="Yes",N204="Yes"),"Y",OR(L204="No",M204="No",N204="No"),"N",AND(L204="",M204="",N204=""),"")</f>
        <v/>
      </c>
      <c r="T204" s="161" t="str" cm="1">
        <f t="array" ref="T204">_xlfn.IFS(AND(NOT(ISNUMBER(O204)),NOT(ISNUMBER(P204)),NOT(ISNUMBER(Q204))),"",OR(AND(O204&lt;&gt;"",O204&gt;=40),AND(P204&lt;&gt;"",P204&gt;=40),AND(Q204&lt;&gt;"",Q204&gt;=40)),"Y",OR(O204&lt;40,P204&lt;40,Q204&lt;40),"N")</f>
        <v/>
      </c>
      <c r="U204" s="162" t="str" cm="1">
        <f t="array" ref="U204">_xlfn.IFS(OR(R204="Y",S204="Y",T204="Y"),"Y",OR(R204="N",S204="N",T204="N"),"N",OR(R204="",S204="",T204=""),"")</f>
        <v/>
      </c>
      <c r="V204" s="161" t="str">
        <f>IFERROR(IF(VLOOKUP(A204,'BOY to MOY-Reading'!$P$2:$U$400,6,FALSE)="","",VLOOKUP(A204,'BOY to MOY-Reading'!$P$2:$U$400,6,FALSE)),"")</f>
        <v/>
      </c>
      <c r="W204" s="162" t="str">
        <f>IFERROR(IF(VLOOKUP(A204,'BOY to MOY-Reading'!$P$2:$AA$400,12,FALSE)="","",VLOOKUP(A204,'BOY to MOY-Reading'!$P$2:$AA$400,12,FALSE)),"")</f>
        <v/>
      </c>
      <c r="X204" s="161" t="str">
        <f>IFERROR(IF(VLOOKUP(A204,'BOY to EOY-Reading'!$P$2:$AA$400,12,FALSE)="","",VLOOKUP(A204,'BOY to EOY-Reading'!$P$2:$AA$400,12,FALSE)),"")</f>
        <v/>
      </c>
      <c r="Y204" s="163" t="str">
        <f>IFERROR(IF(VLOOKUP(A204,'BOY to MOY-Reading'!$P$2:$AI$400,20,FALSE)="","",VLOOKUP(A204,'BOY to MOY-Reading'!$P$2:$AI$400,20,FALSE)),"")</f>
        <v/>
      </c>
      <c r="Z204" s="161" t="str">
        <f>IFERROR(IF(VLOOKUP(A204, 'MOY to EOY-Reading'!$P$2:$AI$400,20,FALSE)="","",VLOOKUP(A204,'MOY to EOY-Reading'!$P$2:$AI$400,20,FALSE)),"")</f>
        <v/>
      </c>
      <c r="AA204" s="161" t="str">
        <f>IFERROR(IF(VLOOKUP(A204,'BOY to EOY-Reading'!$P$2:$AI$400,20,FALSE)="","",VLOOKUP(A204,'BOY to EOY-Reading'!$P$2:$AI$400,20,FALSE)),"")</f>
        <v/>
      </c>
      <c r="AB204" s="161" t="str">
        <f>IFERROR(IF(VLOOKUP(A204,'BOY to MOY-Reading'!$P$2:$AK$400,22,FALSE)="","",VLOOKUP(A204,'BOY to MOY-Reading'!$P$2:$AK$400,22,FALSE)),"")</f>
        <v/>
      </c>
      <c r="AC204" s="161" t="str">
        <f>IFERROR(IF(VLOOKUP(A204, 'MOY to EOY-Reading'!$P$2:$AK$400,22,FALSE)="","",VLOOKUP(A204,'MOY to EOY-Reading'!$P$2:$AK$400,22,FALSE)),"")</f>
        <v/>
      </c>
      <c r="AD204" s="161" t="str">
        <f>IFERROR(IF(VLOOKUP(A204,'BOY to EOY-Reading'!$P$2:$AK$400,22,FALSE)="","",VLOOKUP(A204,'BOY to EOY-Reading'!$P$2:$AK$400,22,FALSE)),"")</f>
        <v/>
      </c>
      <c r="AE204" s="161" t="str" cm="1">
        <f t="array" ref="AE204">_xlfn.IFS(AND(NOT(ISNUMBER(V204)),NOT(ISNUMBER(W204)),NOT(ISNUMBER(X204))),"",OR(AND(V204&lt;&gt;"",V204&gt;=40),AND(W204&lt;&gt;"",W204&gt;=40),AND(X204&lt;&gt;"",X204&gt;=40)),"Y",OR(V204&lt;40,W204&lt;40,X204&lt;40),"N")</f>
        <v/>
      </c>
      <c r="AF204" s="161" t="str" cm="1">
        <f t="array" ref="AF204">_xlfn.IFS(OR(Y204="Yes",Z204="Yes",AA204="Yes"),"Y",OR(Y204="No",Z204="No",AA204="No"),"N",AND(Y204="",Z204="",AA204=""),"")</f>
        <v/>
      </c>
      <c r="AG204" s="161" t="str" cm="1">
        <f t="array" ref="AG204">_xlfn.IFS(AND(NOT(ISNUMBER(AB204)),NOT(ISNUMBER(AC204)),NOT(ISNUMBER(AD204))),"",OR(AND(AB204&lt;&gt;"",AB204&gt;=40),AND(AC204&lt;&gt;"",AC204&gt;=40),AND(AD204&lt;&gt;"",AD204&gt;=40)),"Y",OR(AB204&lt;40,AC204&lt;40,AD204&lt;40),"N")</f>
        <v/>
      </c>
      <c r="AH204" s="162" t="str" cm="1">
        <f t="array" ref="AH204">_xlfn.IFS(OR(AE204="Y",AF204="Y",AG204="Y"),"Y",OR(AE204="N",AF204="N",AG204="N"),"N",OR(AE204="",AF204="",AG204=""),"")</f>
        <v/>
      </c>
    </row>
    <row r="205" spans="9:34" x14ac:dyDescent="0.25">
      <c r="I205" s="161" t="str">
        <f>IFERROR(IF(VLOOKUP(A205,'BOY to MOY-Math'!$P$2:$U$400,6,FALSE)="","",VLOOKUP(A205,'BOY to MOY-Math'!$P$2:$U$400,6,FALSE)),"")</f>
        <v/>
      </c>
      <c r="J205" s="162" t="str">
        <f>IFERROR(IF(VLOOKUP(A205,'BOY to MOY-Math'!$P$2:$AA$400,12,FALSE)="","",VLOOKUP(A205,'BOY to MOY-Math'!$P$2:$AA$400,12,FALSE)),"")</f>
        <v/>
      </c>
      <c r="K205" s="161" t="str">
        <f>IFERROR(IF(VLOOKUP(A205,'BOY to EOY-Math'!$P$2:$AA$400,12,FALSE)="","",VLOOKUP(A205,'BOY to EOY-Math'!$P$2:$AA$400,12,FALSE)),"")</f>
        <v/>
      </c>
      <c r="L205" s="163" t="str">
        <f>IFERROR(IF(VLOOKUP(A205,'BOY to MOY-Math'!$P$2:$AI$400,20,FALSE)="","",VLOOKUP(A205,'BOY to MOY-Math'!$P$2:$AI$400,20,FALSE)),"")</f>
        <v/>
      </c>
      <c r="M205" s="161" t="str">
        <f>IFERROR(IF(VLOOKUP(A205, 'MOY to EOY-Math'!$P$2:$AI$400,20,FALSE)="","",VLOOKUP(A205,'MOY to EOY-Math'!$P$2:$AI$400,20,FALSE)),"")</f>
        <v/>
      </c>
      <c r="N205" s="161" t="str">
        <f>IFERROR(IF(VLOOKUP(A205,'BOY to EOY-Math'!$P$2:$AI$400,20,FALSE)="","",VLOOKUP(A205,'BOY to EOY-Math'!$P$2:$AI$400,20,FALSE)),"")</f>
        <v/>
      </c>
      <c r="O205" s="161" t="str">
        <f>IFERROR(IF(VLOOKUP(A205,'BOY to MOY-Math'!$P$2:$AK$400,22,FALSE)="","",VLOOKUP(A205,'BOY to MOY-Math'!$P$2:$AK$400,22,FALSE)),"")</f>
        <v/>
      </c>
      <c r="P205" s="161" t="str">
        <f>IFERROR(IF(VLOOKUP(A205, 'MOY to EOY-Math'!$P$2:$AK$400,22,FALSE)="","",VLOOKUP(A205,'MOY to EOY-Math'!$P$2:$AK$400,22,FALSE)),"")</f>
        <v/>
      </c>
      <c r="Q205" s="161" t="str">
        <f>IFERROR(IF(VLOOKUP(A205,'BOY to EOY-Math'!$P$2:$AK$400,22,FALSE)="","",VLOOKUP(A205,'BOY to EOY-Math'!$P$2:$AK$400,22,FALSE)),"")</f>
        <v/>
      </c>
      <c r="R205" s="161" t="str" cm="1">
        <f t="array" ref="R205">_xlfn.IFS(AND(NOT(ISNUMBER(I205)),NOT(ISNUMBER(J205)),NOT(ISNUMBER(K205))),"",OR(AND(I205&lt;&gt;"",I205&gt;=40),AND(J205&lt;&gt;"",J205&gt;=40),AND(K205&lt;&gt;"",K205&gt;=40)),"Y",OR(I205&lt;40,J205&lt;40,K205&lt;40),"N")</f>
        <v/>
      </c>
      <c r="S205" s="161" t="str" cm="1">
        <f t="array" ref="S205">_xlfn.IFS(OR(L205="Yes",M205="Yes",N205="Yes"),"Y",OR(L205="No",M205="No",N205="No"),"N",AND(L205="",M205="",N205=""),"")</f>
        <v/>
      </c>
      <c r="T205" s="161" t="str" cm="1">
        <f t="array" ref="T205">_xlfn.IFS(AND(NOT(ISNUMBER(O205)),NOT(ISNUMBER(P205)),NOT(ISNUMBER(Q205))),"",OR(AND(O205&lt;&gt;"",O205&gt;=40),AND(P205&lt;&gt;"",P205&gt;=40),AND(Q205&lt;&gt;"",Q205&gt;=40)),"Y",OR(O205&lt;40,P205&lt;40,Q205&lt;40),"N")</f>
        <v/>
      </c>
      <c r="U205" s="162" t="str" cm="1">
        <f t="array" ref="U205">_xlfn.IFS(OR(R205="Y",S205="Y",T205="Y"),"Y",OR(R205="N",S205="N",T205="N"),"N",OR(R205="",S205="",T205=""),"")</f>
        <v/>
      </c>
      <c r="V205" s="161" t="str">
        <f>IFERROR(IF(VLOOKUP(A205,'BOY to MOY-Reading'!$P$2:$U$400,6,FALSE)="","",VLOOKUP(A205,'BOY to MOY-Reading'!$P$2:$U$400,6,FALSE)),"")</f>
        <v/>
      </c>
      <c r="W205" s="162" t="str">
        <f>IFERROR(IF(VLOOKUP(A205,'BOY to MOY-Reading'!$P$2:$AA$400,12,FALSE)="","",VLOOKUP(A205,'BOY to MOY-Reading'!$P$2:$AA$400,12,FALSE)),"")</f>
        <v/>
      </c>
      <c r="X205" s="161" t="str">
        <f>IFERROR(IF(VLOOKUP(A205,'BOY to EOY-Reading'!$P$2:$AA$400,12,FALSE)="","",VLOOKUP(A205,'BOY to EOY-Reading'!$P$2:$AA$400,12,FALSE)),"")</f>
        <v/>
      </c>
      <c r="Y205" s="163" t="str">
        <f>IFERROR(IF(VLOOKUP(A205,'BOY to MOY-Reading'!$P$2:$AI$400,20,FALSE)="","",VLOOKUP(A205,'BOY to MOY-Reading'!$P$2:$AI$400,20,FALSE)),"")</f>
        <v/>
      </c>
      <c r="Z205" s="161" t="str">
        <f>IFERROR(IF(VLOOKUP(A205, 'MOY to EOY-Reading'!$P$2:$AI$400,20,FALSE)="","",VLOOKUP(A205,'MOY to EOY-Reading'!$P$2:$AI$400,20,FALSE)),"")</f>
        <v/>
      </c>
      <c r="AA205" s="161" t="str">
        <f>IFERROR(IF(VLOOKUP(A205,'BOY to EOY-Reading'!$P$2:$AI$400,20,FALSE)="","",VLOOKUP(A205,'BOY to EOY-Reading'!$P$2:$AI$400,20,FALSE)),"")</f>
        <v/>
      </c>
      <c r="AB205" s="161" t="str">
        <f>IFERROR(IF(VLOOKUP(A205,'BOY to MOY-Reading'!$P$2:$AK$400,22,FALSE)="","",VLOOKUP(A205,'BOY to MOY-Reading'!$P$2:$AK$400,22,FALSE)),"")</f>
        <v/>
      </c>
      <c r="AC205" s="161" t="str">
        <f>IFERROR(IF(VLOOKUP(A205, 'MOY to EOY-Reading'!$P$2:$AK$400,22,FALSE)="","",VLOOKUP(A205,'MOY to EOY-Reading'!$P$2:$AK$400,22,FALSE)),"")</f>
        <v/>
      </c>
      <c r="AD205" s="161" t="str">
        <f>IFERROR(IF(VLOOKUP(A205,'BOY to EOY-Reading'!$P$2:$AK$400,22,FALSE)="","",VLOOKUP(A205,'BOY to EOY-Reading'!$P$2:$AK$400,22,FALSE)),"")</f>
        <v/>
      </c>
      <c r="AE205" s="161" t="str" cm="1">
        <f t="array" ref="AE205">_xlfn.IFS(AND(NOT(ISNUMBER(V205)),NOT(ISNUMBER(W205)),NOT(ISNUMBER(X205))),"",OR(AND(V205&lt;&gt;"",V205&gt;=40),AND(W205&lt;&gt;"",W205&gt;=40),AND(X205&lt;&gt;"",X205&gt;=40)),"Y",OR(V205&lt;40,W205&lt;40,X205&lt;40),"N")</f>
        <v/>
      </c>
      <c r="AF205" s="161" t="str" cm="1">
        <f t="array" ref="AF205">_xlfn.IFS(OR(Y205="Yes",Z205="Yes",AA205="Yes"),"Y",OR(Y205="No",Z205="No",AA205="No"),"N",AND(Y205="",Z205="",AA205=""),"")</f>
        <v/>
      </c>
      <c r="AG205" s="161" t="str" cm="1">
        <f t="array" ref="AG205">_xlfn.IFS(AND(NOT(ISNUMBER(AB205)),NOT(ISNUMBER(AC205)),NOT(ISNUMBER(AD205))),"",OR(AND(AB205&lt;&gt;"",AB205&gt;=40),AND(AC205&lt;&gt;"",AC205&gt;=40),AND(AD205&lt;&gt;"",AD205&gt;=40)),"Y",OR(AB205&lt;40,AC205&lt;40,AD205&lt;40),"N")</f>
        <v/>
      </c>
      <c r="AH205" s="162" t="str" cm="1">
        <f t="array" ref="AH205">_xlfn.IFS(OR(AE205="Y",AF205="Y",AG205="Y"),"Y",OR(AE205="N",AF205="N",AG205="N"),"N",OR(AE205="",AF205="",AG205=""),"")</f>
        <v/>
      </c>
    </row>
    <row r="206" spans="9:34" x14ac:dyDescent="0.25">
      <c r="I206" s="161" t="str">
        <f>IFERROR(IF(VLOOKUP(A206,'BOY to MOY-Math'!$P$2:$U$400,6,FALSE)="","",VLOOKUP(A206,'BOY to MOY-Math'!$P$2:$U$400,6,FALSE)),"")</f>
        <v/>
      </c>
      <c r="J206" s="162" t="str">
        <f>IFERROR(IF(VLOOKUP(A206,'BOY to MOY-Math'!$P$2:$AA$400,12,FALSE)="","",VLOOKUP(A206,'BOY to MOY-Math'!$P$2:$AA$400,12,FALSE)),"")</f>
        <v/>
      </c>
      <c r="K206" s="161" t="str">
        <f>IFERROR(IF(VLOOKUP(A206,'BOY to EOY-Math'!$P$2:$AA$400,12,FALSE)="","",VLOOKUP(A206,'BOY to EOY-Math'!$P$2:$AA$400,12,FALSE)),"")</f>
        <v/>
      </c>
      <c r="L206" s="163" t="str">
        <f>IFERROR(IF(VLOOKUP(A206,'BOY to MOY-Math'!$P$2:$AI$400,20,FALSE)="","",VLOOKUP(A206,'BOY to MOY-Math'!$P$2:$AI$400,20,FALSE)),"")</f>
        <v/>
      </c>
      <c r="M206" s="161" t="str">
        <f>IFERROR(IF(VLOOKUP(A206, 'MOY to EOY-Math'!$P$2:$AI$400,20,FALSE)="","",VLOOKUP(A206,'MOY to EOY-Math'!$P$2:$AI$400,20,FALSE)),"")</f>
        <v/>
      </c>
      <c r="N206" s="161" t="str">
        <f>IFERROR(IF(VLOOKUP(A206,'BOY to EOY-Math'!$P$2:$AI$400,20,FALSE)="","",VLOOKUP(A206,'BOY to EOY-Math'!$P$2:$AI$400,20,FALSE)),"")</f>
        <v/>
      </c>
      <c r="O206" s="161" t="str">
        <f>IFERROR(IF(VLOOKUP(A206,'BOY to MOY-Math'!$P$2:$AK$400,22,FALSE)="","",VLOOKUP(A206,'BOY to MOY-Math'!$P$2:$AK$400,22,FALSE)),"")</f>
        <v/>
      </c>
      <c r="P206" s="161" t="str">
        <f>IFERROR(IF(VLOOKUP(A206, 'MOY to EOY-Math'!$P$2:$AK$400,22,FALSE)="","",VLOOKUP(A206,'MOY to EOY-Math'!$P$2:$AK$400,22,FALSE)),"")</f>
        <v/>
      </c>
      <c r="Q206" s="161" t="str">
        <f>IFERROR(IF(VLOOKUP(A206,'BOY to EOY-Math'!$P$2:$AK$400,22,FALSE)="","",VLOOKUP(A206,'BOY to EOY-Math'!$P$2:$AK$400,22,FALSE)),"")</f>
        <v/>
      </c>
      <c r="R206" s="161" t="str" cm="1">
        <f t="array" ref="R206">_xlfn.IFS(AND(NOT(ISNUMBER(I206)),NOT(ISNUMBER(J206)),NOT(ISNUMBER(K206))),"",OR(AND(I206&lt;&gt;"",I206&gt;=40),AND(J206&lt;&gt;"",J206&gt;=40),AND(K206&lt;&gt;"",K206&gt;=40)),"Y",OR(I206&lt;40,J206&lt;40,K206&lt;40),"N")</f>
        <v/>
      </c>
      <c r="S206" s="161" t="str" cm="1">
        <f t="array" ref="S206">_xlfn.IFS(OR(L206="Yes",M206="Yes",N206="Yes"),"Y",OR(L206="No",M206="No",N206="No"),"N",AND(L206="",M206="",N206=""),"")</f>
        <v/>
      </c>
      <c r="T206" s="161" t="str" cm="1">
        <f t="array" ref="T206">_xlfn.IFS(AND(NOT(ISNUMBER(O206)),NOT(ISNUMBER(P206)),NOT(ISNUMBER(Q206))),"",OR(AND(O206&lt;&gt;"",O206&gt;=40),AND(P206&lt;&gt;"",P206&gt;=40),AND(Q206&lt;&gt;"",Q206&gt;=40)),"Y",OR(O206&lt;40,P206&lt;40,Q206&lt;40),"N")</f>
        <v/>
      </c>
      <c r="U206" s="162" t="str" cm="1">
        <f t="array" ref="U206">_xlfn.IFS(OR(R206="Y",S206="Y",T206="Y"),"Y",OR(R206="N",S206="N",T206="N"),"N",OR(R206="",S206="",T206=""),"")</f>
        <v/>
      </c>
      <c r="V206" s="161" t="str">
        <f>IFERROR(IF(VLOOKUP(A206,'BOY to MOY-Reading'!$P$2:$U$400,6,FALSE)="","",VLOOKUP(A206,'BOY to MOY-Reading'!$P$2:$U$400,6,FALSE)),"")</f>
        <v/>
      </c>
      <c r="W206" s="162" t="str">
        <f>IFERROR(IF(VLOOKUP(A206,'BOY to MOY-Reading'!$P$2:$AA$400,12,FALSE)="","",VLOOKUP(A206,'BOY to MOY-Reading'!$P$2:$AA$400,12,FALSE)),"")</f>
        <v/>
      </c>
      <c r="X206" s="161" t="str">
        <f>IFERROR(IF(VLOOKUP(A206,'BOY to EOY-Reading'!$P$2:$AA$400,12,FALSE)="","",VLOOKUP(A206,'BOY to EOY-Reading'!$P$2:$AA$400,12,FALSE)),"")</f>
        <v/>
      </c>
      <c r="Y206" s="163" t="str">
        <f>IFERROR(IF(VLOOKUP(A206,'BOY to MOY-Reading'!$P$2:$AI$400,20,FALSE)="","",VLOOKUP(A206,'BOY to MOY-Reading'!$P$2:$AI$400,20,FALSE)),"")</f>
        <v/>
      </c>
      <c r="Z206" s="161" t="str">
        <f>IFERROR(IF(VLOOKUP(A206, 'MOY to EOY-Reading'!$P$2:$AI$400,20,FALSE)="","",VLOOKUP(A206,'MOY to EOY-Reading'!$P$2:$AI$400,20,FALSE)),"")</f>
        <v/>
      </c>
      <c r="AA206" s="161" t="str">
        <f>IFERROR(IF(VLOOKUP(A206,'BOY to EOY-Reading'!$P$2:$AI$400,20,FALSE)="","",VLOOKUP(A206,'BOY to EOY-Reading'!$P$2:$AI$400,20,FALSE)),"")</f>
        <v/>
      </c>
      <c r="AB206" s="161" t="str">
        <f>IFERROR(IF(VLOOKUP(A206,'BOY to MOY-Reading'!$P$2:$AK$400,22,FALSE)="","",VLOOKUP(A206,'BOY to MOY-Reading'!$P$2:$AK$400,22,FALSE)),"")</f>
        <v/>
      </c>
      <c r="AC206" s="161" t="str">
        <f>IFERROR(IF(VLOOKUP(A206, 'MOY to EOY-Reading'!$P$2:$AK$400,22,FALSE)="","",VLOOKUP(A206,'MOY to EOY-Reading'!$P$2:$AK$400,22,FALSE)),"")</f>
        <v/>
      </c>
      <c r="AD206" s="161" t="str">
        <f>IFERROR(IF(VLOOKUP(A206,'BOY to EOY-Reading'!$P$2:$AK$400,22,FALSE)="","",VLOOKUP(A206,'BOY to EOY-Reading'!$P$2:$AK$400,22,FALSE)),"")</f>
        <v/>
      </c>
      <c r="AE206" s="161" t="str" cm="1">
        <f t="array" ref="AE206">_xlfn.IFS(AND(NOT(ISNUMBER(V206)),NOT(ISNUMBER(W206)),NOT(ISNUMBER(X206))),"",OR(AND(V206&lt;&gt;"",V206&gt;=40),AND(W206&lt;&gt;"",W206&gt;=40),AND(X206&lt;&gt;"",X206&gt;=40)),"Y",OR(V206&lt;40,W206&lt;40,X206&lt;40),"N")</f>
        <v/>
      </c>
      <c r="AF206" s="161" t="str" cm="1">
        <f t="array" ref="AF206">_xlfn.IFS(OR(Y206="Yes",Z206="Yes",AA206="Yes"),"Y",OR(Y206="No",Z206="No",AA206="No"),"N",AND(Y206="",Z206="",AA206=""),"")</f>
        <v/>
      </c>
      <c r="AG206" s="161" t="str" cm="1">
        <f t="array" ref="AG206">_xlfn.IFS(AND(NOT(ISNUMBER(AB206)),NOT(ISNUMBER(AC206)),NOT(ISNUMBER(AD206))),"",OR(AND(AB206&lt;&gt;"",AB206&gt;=40),AND(AC206&lt;&gt;"",AC206&gt;=40),AND(AD206&lt;&gt;"",AD206&gt;=40)),"Y",OR(AB206&lt;40,AC206&lt;40,AD206&lt;40),"N")</f>
        <v/>
      </c>
      <c r="AH206" s="162" t="str" cm="1">
        <f t="array" ref="AH206">_xlfn.IFS(OR(AE206="Y",AF206="Y",AG206="Y"),"Y",OR(AE206="N",AF206="N",AG206="N"),"N",OR(AE206="",AF206="",AG206=""),"")</f>
        <v/>
      </c>
    </row>
    <row r="207" spans="9:34" x14ac:dyDescent="0.25">
      <c r="I207" s="161" t="str">
        <f>IFERROR(IF(VLOOKUP(A207,'BOY to MOY-Math'!$P$2:$U$400,6,FALSE)="","",VLOOKUP(A207,'BOY to MOY-Math'!$P$2:$U$400,6,FALSE)),"")</f>
        <v/>
      </c>
      <c r="J207" s="162" t="str">
        <f>IFERROR(IF(VLOOKUP(A207,'BOY to MOY-Math'!$P$2:$AA$400,12,FALSE)="","",VLOOKUP(A207,'BOY to MOY-Math'!$P$2:$AA$400,12,FALSE)),"")</f>
        <v/>
      </c>
      <c r="K207" s="161" t="str">
        <f>IFERROR(IF(VLOOKUP(A207,'BOY to EOY-Math'!$P$2:$AA$400,12,FALSE)="","",VLOOKUP(A207,'BOY to EOY-Math'!$P$2:$AA$400,12,FALSE)),"")</f>
        <v/>
      </c>
      <c r="L207" s="163" t="str">
        <f>IFERROR(IF(VLOOKUP(A207,'BOY to MOY-Math'!$P$2:$AI$400,20,FALSE)="","",VLOOKUP(A207,'BOY to MOY-Math'!$P$2:$AI$400,20,FALSE)),"")</f>
        <v/>
      </c>
      <c r="M207" s="161" t="str">
        <f>IFERROR(IF(VLOOKUP(A207, 'MOY to EOY-Math'!$P$2:$AI$400,20,FALSE)="","",VLOOKUP(A207,'MOY to EOY-Math'!$P$2:$AI$400,20,FALSE)),"")</f>
        <v/>
      </c>
      <c r="N207" s="161" t="str">
        <f>IFERROR(IF(VLOOKUP(A207,'BOY to EOY-Math'!$P$2:$AI$400,20,FALSE)="","",VLOOKUP(A207,'BOY to EOY-Math'!$P$2:$AI$400,20,FALSE)),"")</f>
        <v/>
      </c>
      <c r="O207" s="161" t="str">
        <f>IFERROR(IF(VLOOKUP(A207,'BOY to MOY-Math'!$P$2:$AK$400,22,FALSE)="","",VLOOKUP(A207,'BOY to MOY-Math'!$P$2:$AK$400,22,FALSE)),"")</f>
        <v/>
      </c>
      <c r="P207" s="161" t="str">
        <f>IFERROR(IF(VLOOKUP(A207, 'MOY to EOY-Math'!$P$2:$AK$400,22,FALSE)="","",VLOOKUP(A207,'MOY to EOY-Math'!$P$2:$AK$400,22,FALSE)),"")</f>
        <v/>
      </c>
      <c r="Q207" s="161" t="str">
        <f>IFERROR(IF(VLOOKUP(A207,'BOY to EOY-Math'!$P$2:$AK$400,22,FALSE)="","",VLOOKUP(A207,'BOY to EOY-Math'!$P$2:$AK$400,22,FALSE)),"")</f>
        <v/>
      </c>
      <c r="R207" s="161" t="str" cm="1">
        <f t="array" ref="R207">_xlfn.IFS(AND(NOT(ISNUMBER(I207)),NOT(ISNUMBER(J207)),NOT(ISNUMBER(K207))),"",OR(AND(I207&lt;&gt;"",I207&gt;=40),AND(J207&lt;&gt;"",J207&gt;=40),AND(K207&lt;&gt;"",K207&gt;=40)),"Y",OR(I207&lt;40,J207&lt;40,K207&lt;40),"N")</f>
        <v/>
      </c>
      <c r="S207" s="161" t="str" cm="1">
        <f t="array" ref="S207">_xlfn.IFS(OR(L207="Yes",M207="Yes",N207="Yes"),"Y",OR(L207="No",M207="No",N207="No"),"N",AND(L207="",M207="",N207=""),"")</f>
        <v/>
      </c>
      <c r="T207" s="161" t="str" cm="1">
        <f t="array" ref="T207">_xlfn.IFS(AND(NOT(ISNUMBER(O207)),NOT(ISNUMBER(P207)),NOT(ISNUMBER(Q207))),"",OR(AND(O207&lt;&gt;"",O207&gt;=40),AND(P207&lt;&gt;"",P207&gt;=40),AND(Q207&lt;&gt;"",Q207&gt;=40)),"Y",OR(O207&lt;40,P207&lt;40,Q207&lt;40),"N")</f>
        <v/>
      </c>
      <c r="U207" s="162" t="str" cm="1">
        <f t="array" ref="U207">_xlfn.IFS(OR(R207="Y",S207="Y",T207="Y"),"Y",OR(R207="N",S207="N",T207="N"),"N",OR(R207="",S207="",T207=""),"")</f>
        <v/>
      </c>
      <c r="V207" s="161" t="str">
        <f>IFERROR(IF(VLOOKUP(A207,'BOY to MOY-Reading'!$P$2:$U$400,6,FALSE)="","",VLOOKUP(A207,'BOY to MOY-Reading'!$P$2:$U$400,6,FALSE)),"")</f>
        <v/>
      </c>
      <c r="W207" s="162" t="str">
        <f>IFERROR(IF(VLOOKUP(A207,'BOY to MOY-Reading'!$P$2:$AA$400,12,FALSE)="","",VLOOKUP(A207,'BOY to MOY-Reading'!$P$2:$AA$400,12,FALSE)),"")</f>
        <v/>
      </c>
      <c r="X207" s="161" t="str">
        <f>IFERROR(IF(VLOOKUP(A207,'BOY to EOY-Reading'!$P$2:$AA$400,12,FALSE)="","",VLOOKUP(A207,'BOY to EOY-Reading'!$P$2:$AA$400,12,FALSE)),"")</f>
        <v/>
      </c>
      <c r="Y207" s="163" t="str">
        <f>IFERROR(IF(VLOOKUP(A207,'BOY to MOY-Reading'!$P$2:$AI$400,20,FALSE)="","",VLOOKUP(A207,'BOY to MOY-Reading'!$P$2:$AI$400,20,FALSE)),"")</f>
        <v/>
      </c>
      <c r="Z207" s="161" t="str">
        <f>IFERROR(IF(VLOOKUP(A207, 'MOY to EOY-Reading'!$P$2:$AI$400,20,FALSE)="","",VLOOKUP(A207,'MOY to EOY-Reading'!$P$2:$AI$400,20,FALSE)),"")</f>
        <v/>
      </c>
      <c r="AA207" s="161" t="str">
        <f>IFERROR(IF(VLOOKUP(A207,'BOY to EOY-Reading'!$P$2:$AI$400,20,FALSE)="","",VLOOKUP(A207,'BOY to EOY-Reading'!$P$2:$AI$400,20,FALSE)),"")</f>
        <v/>
      </c>
      <c r="AB207" s="161" t="str">
        <f>IFERROR(IF(VLOOKUP(A207,'BOY to MOY-Reading'!$P$2:$AK$400,22,FALSE)="","",VLOOKUP(A207,'BOY to MOY-Reading'!$P$2:$AK$400,22,FALSE)),"")</f>
        <v/>
      </c>
      <c r="AC207" s="161" t="str">
        <f>IFERROR(IF(VLOOKUP(A207, 'MOY to EOY-Reading'!$P$2:$AK$400,22,FALSE)="","",VLOOKUP(A207,'MOY to EOY-Reading'!$P$2:$AK$400,22,FALSE)),"")</f>
        <v/>
      </c>
      <c r="AD207" s="161" t="str">
        <f>IFERROR(IF(VLOOKUP(A207,'BOY to EOY-Reading'!$P$2:$AK$400,22,FALSE)="","",VLOOKUP(A207,'BOY to EOY-Reading'!$P$2:$AK$400,22,FALSE)),"")</f>
        <v/>
      </c>
      <c r="AE207" s="161" t="str" cm="1">
        <f t="array" ref="AE207">_xlfn.IFS(AND(NOT(ISNUMBER(V207)),NOT(ISNUMBER(W207)),NOT(ISNUMBER(X207))),"",OR(AND(V207&lt;&gt;"",V207&gt;=40),AND(W207&lt;&gt;"",W207&gt;=40),AND(X207&lt;&gt;"",X207&gt;=40)),"Y",OR(V207&lt;40,W207&lt;40,X207&lt;40),"N")</f>
        <v/>
      </c>
      <c r="AF207" s="161" t="str" cm="1">
        <f t="array" ref="AF207">_xlfn.IFS(OR(Y207="Yes",Z207="Yes",AA207="Yes"),"Y",OR(Y207="No",Z207="No",AA207="No"),"N",AND(Y207="",Z207="",AA207=""),"")</f>
        <v/>
      </c>
      <c r="AG207" s="161" t="str" cm="1">
        <f t="array" ref="AG207">_xlfn.IFS(AND(NOT(ISNUMBER(AB207)),NOT(ISNUMBER(AC207)),NOT(ISNUMBER(AD207))),"",OR(AND(AB207&lt;&gt;"",AB207&gt;=40),AND(AC207&lt;&gt;"",AC207&gt;=40),AND(AD207&lt;&gt;"",AD207&gt;=40)),"Y",OR(AB207&lt;40,AC207&lt;40,AD207&lt;40),"N")</f>
        <v/>
      </c>
      <c r="AH207" s="162" t="str" cm="1">
        <f t="array" ref="AH207">_xlfn.IFS(OR(AE207="Y",AF207="Y",AG207="Y"),"Y",OR(AE207="N",AF207="N",AG207="N"),"N",OR(AE207="",AF207="",AG207=""),"")</f>
        <v/>
      </c>
    </row>
    <row r="208" spans="9:34" x14ac:dyDescent="0.25">
      <c r="I208" s="161" t="str">
        <f>IFERROR(IF(VLOOKUP(A208,'BOY to MOY-Math'!$P$2:$U$400,6,FALSE)="","",VLOOKUP(A208,'BOY to MOY-Math'!$P$2:$U$400,6,FALSE)),"")</f>
        <v/>
      </c>
      <c r="J208" s="162" t="str">
        <f>IFERROR(IF(VLOOKUP(A208,'BOY to MOY-Math'!$P$2:$AA$400,12,FALSE)="","",VLOOKUP(A208,'BOY to MOY-Math'!$P$2:$AA$400,12,FALSE)),"")</f>
        <v/>
      </c>
      <c r="K208" s="161" t="str">
        <f>IFERROR(IF(VLOOKUP(A208,'BOY to EOY-Math'!$P$2:$AA$400,12,FALSE)="","",VLOOKUP(A208,'BOY to EOY-Math'!$P$2:$AA$400,12,FALSE)),"")</f>
        <v/>
      </c>
      <c r="L208" s="163" t="str">
        <f>IFERROR(IF(VLOOKUP(A208,'BOY to MOY-Math'!$P$2:$AI$400,20,FALSE)="","",VLOOKUP(A208,'BOY to MOY-Math'!$P$2:$AI$400,20,FALSE)),"")</f>
        <v/>
      </c>
      <c r="M208" s="161" t="str">
        <f>IFERROR(IF(VLOOKUP(A208, 'MOY to EOY-Math'!$P$2:$AI$400,20,FALSE)="","",VLOOKUP(A208,'MOY to EOY-Math'!$P$2:$AI$400,20,FALSE)),"")</f>
        <v/>
      </c>
      <c r="N208" s="161" t="str">
        <f>IFERROR(IF(VLOOKUP(A208,'BOY to EOY-Math'!$P$2:$AI$400,20,FALSE)="","",VLOOKUP(A208,'BOY to EOY-Math'!$P$2:$AI$400,20,FALSE)),"")</f>
        <v/>
      </c>
      <c r="O208" s="161" t="str">
        <f>IFERROR(IF(VLOOKUP(A208,'BOY to MOY-Math'!$P$2:$AK$400,22,FALSE)="","",VLOOKUP(A208,'BOY to MOY-Math'!$P$2:$AK$400,22,FALSE)),"")</f>
        <v/>
      </c>
      <c r="P208" s="161" t="str">
        <f>IFERROR(IF(VLOOKUP(A208, 'MOY to EOY-Math'!$P$2:$AK$400,22,FALSE)="","",VLOOKUP(A208,'MOY to EOY-Math'!$P$2:$AK$400,22,FALSE)),"")</f>
        <v/>
      </c>
      <c r="Q208" s="161" t="str">
        <f>IFERROR(IF(VLOOKUP(A208,'BOY to EOY-Math'!$P$2:$AK$400,22,FALSE)="","",VLOOKUP(A208,'BOY to EOY-Math'!$P$2:$AK$400,22,FALSE)),"")</f>
        <v/>
      </c>
      <c r="R208" s="161" t="str" cm="1">
        <f t="array" ref="R208">_xlfn.IFS(AND(NOT(ISNUMBER(I208)),NOT(ISNUMBER(J208)),NOT(ISNUMBER(K208))),"",OR(AND(I208&lt;&gt;"",I208&gt;=40),AND(J208&lt;&gt;"",J208&gt;=40),AND(K208&lt;&gt;"",K208&gt;=40)),"Y",OR(I208&lt;40,J208&lt;40,K208&lt;40),"N")</f>
        <v/>
      </c>
      <c r="S208" s="161" t="str" cm="1">
        <f t="array" ref="S208">_xlfn.IFS(OR(L208="Yes",M208="Yes",N208="Yes"),"Y",OR(L208="No",M208="No",N208="No"),"N",AND(L208="",M208="",N208=""),"")</f>
        <v/>
      </c>
      <c r="T208" s="161" t="str" cm="1">
        <f t="array" ref="T208">_xlfn.IFS(AND(NOT(ISNUMBER(O208)),NOT(ISNUMBER(P208)),NOT(ISNUMBER(Q208))),"",OR(AND(O208&lt;&gt;"",O208&gt;=40),AND(P208&lt;&gt;"",P208&gt;=40),AND(Q208&lt;&gt;"",Q208&gt;=40)),"Y",OR(O208&lt;40,P208&lt;40,Q208&lt;40),"N")</f>
        <v/>
      </c>
      <c r="U208" s="162" t="str" cm="1">
        <f t="array" ref="U208">_xlfn.IFS(OR(R208="Y",S208="Y",T208="Y"),"Y",OR(R208="N",S208="N",T208="N"),"N",OR(R208="",S208="",T208=""),"")</f>
        <v/>
      </c>
      <c r="V208" s="161" t="str">
        <f>IFERROR(IF(VLOOKUP(A208,'BOY to MOY-Reading'!$P$2:$U$400,6,FALSE)="","",VLOOKUP(A208,'BOY to MOY-Reading'!$P$2:$U$400,6,FALSE)),"")</f>
        <v/>
      </c>
      <c r="W208" s="162" t="str">
        <f>IFERROR(IF(VLOOKUP(A208,'BOY to MOY-Reading'!$P$2:$AA$400,12,FALSE)="","",VLOOKUP(A208,'BOY to MOY-Reading'!$P$2:$AA$400,12,FALSE)),"")</f>
        <v/>
      </c>
      <c r="X208" s="161" t="str">
        <f>IFERROR(IF(VLOOKUP(A208,'BOY to EOY-Reading'!$P$2:$AA$400,12,FALSE)="","",VLOOKUP(A208,'BOY to EOY-Reading'!$P$2:$AA$400,12,FALSE)),"")</f>
        <v/>
      </c>
      <c r="Y208" s="163" t="str">
        <f>IFERROR(IF(VLOOKUP(A208,'BOY to MOY-Reading'!$P$2:$AI$400,20,FALSE)="","",VLOOKUP(A208,'BOY to MOY-Reading'!$P$2:$AI$400,20,FALSE)),"")</f>
        <v/>
      </c>
      <c r="Z208" s="161" t="str">
        <f>IFERROR(IF(VLOOKUP(A208, 'MOY to EOY-Reading'!$P$2:$AI$400,20,FALSE)="","",VLOOKUP(A208,'MOY to EOY-Reading'!$P$2:$AI$400,20,FALSE)),"")</f>
        <v/>
      </c>
      <c r="AA208" s="161" t="str">
        <f>IFERROR(IF(VLOOKUP(A208,'BOY to EOY-Reading'!$P$2:$AI$400,20,FALSE)="","",VLOOKUP(A208,'BOY to EOY-Reading'!$P$2:$AI$400,20,FALSE)),"")</f>
        <v/>
      </c>
      <c r="AB208" s="161" t="str">
        <f>IFERROR(IF(VLOOKUP(A208,'BOY to MOY-Reading'!$P$2:$AK$400,22,FALSE)="","",VLOOKUP(A208,'BOY to MOY-Reading'!$P$2:$AK$400,22,FALSE)),"")</f>
        <v/>
      </c>
      <c r="AC208" s="161" t="str">
        <f>IFERROR(IF(VLOOKUP(A208, 'MOY to EOY-Reading'!$P$2:$AK$400,22,FALSE)="","",VLOOKUP(A208,'MOY to EOY-Reading'!$P$2:$AK$400,22,FALSE)),"")</f>
        <v/>
      </c>
      <c r="AD208" s="161" t="str">
        <f>IFERROR(IF(VLOOKUP(A208,'BOY to EOY-Reading'!$P$2:$AK$400,22,FALSE)="","",VLOOKUP(A208,'BOY to EOY-Reading'!$P$2:$AK$400,22,FALSE)),"")</f>
        <v/>
      </c>
      <c r="AE208" s="161" t="str" cm="1">
        <f t="array" ref="AE208">_xlfn.IFS(AND(NOT(ISNUMBER(V208)),NOT(ISNUMBER(W208)),NOT(ISNUMBER(X208))),"",OR(AND(V208&lt;&gt;"",V208&gt;=40),AND(W208&lt;&gt;"",W208&gt;=40),AND(X208&lt;&gt;"",X208&gt;=40)),"Y",OR(V208&lt;40,W208&lt;40,X208&lt;40),"N")</f>
        <v/>
      </c>
      <c r="AF208" s="161" t="str" cm="1">
        <f t="array" ref="AF208">_xlfn.IFS(OR(Y208="Yes",Z208="Yes",AA208="Yes"),"Y",OR(Y208="No",Z208="No",AA208="No"),"N",AND(Y208="",Z208="",AA208=""),"")</f>
        <v/>
      </c>
      <c r="AG208" s="161" t="str" cm="1">
        <f t="array" ref="AG208">_xlfn.IFS(AND(NOT(ISNUMBER(AB208)),NOT(ISNUMBER(AC208)),NOT(ISNUMBER(AD208))),"",OR(AND(AB208&lt;&gt;"",AB208&gt;=40),AND(AC208&lt;&gt;"",AC208&gt;=40),AND(AD208&lt;&gt;"",AD208&gt;=40)),"Y",OR(AB208&lt;40,AC208&lt;40,AD208&lt;40),"N")</f>
        <v/>
      </c>
      <c r="AH208" s="162" t="str" cm="1">
        <f t="array" ref="AH208">_xlfn.IFS(OR(AE208="Y",AF208="Y",AG208="Y"),"Y",OR(AE208="N",AF208="N",AG208="N"),"N",OR(AE208="",AF208="",AG208=""),"")</f>
        <v/>
      </c>
    </row>
    <row r="209" spans="9:34" x14ac:dyDescent="0.25">
      <c r="I209" s="161" t="str">
        <f>IFERROR(IF(VLOOKUP(A209,'BOY to MOY-Math'!$P$2:$U$400,6,FALSE)="","",VLOOKUP(A209,'BOY to MOY-Math'!$P$2:$U$400,6,FALSE)),"")</f>
        <v/>
      </c>
      <c r="J209" s="162" t="str">
        <f>IFERROR(IF(VLOOKUP(A209,'BOY to MOY-Math'!$P$2:$AA$400,12,FALSE)="","",VLOOKUP(A209,'BOY to MOY-Math'!$P$2:$AA$400,12,FALSE)),"")</f>
        <v/>
      </c>
      <c r="K209" s="161" t="str">
        <f>IFERROR(IF(VLOOKUP(A209,'BOY to EOY-Math'!$P$2:$AA$400,12,FALSE)="","",VLOOKUP(A209,'BOY to EOY-Math'!$P$2:$AA$400,12,FALSE)),"")</f>
        <v/>
      </c>
      <c r="L209" s="163" t="str">
        <f>IFERROR(IF(VLOOKUP(A209,'BOY to MOY-Math'!$P$2:$AI$400,20,FALSE)="","",VLOOKUP(A209,'BOY to MOY-Math'!$P$2:$AI$400,20,FALSE)),"")</f>
        <v/>
      </c>
      <c r="M209" s="161" t="str">
        <f>IFERROR(IF(VLOOKUP(A209, 'MOY to EOY-Math'!$P$2:$AI$400,20,FALSE)="","",VLOOKUP(A209,'MOY to EOY-Math'!$P$2:$AI$400,20,FALSE)),"")</f>
        <v/>
      </c>
      <c r="N209" s="161" t="str">
        <f>IFERROR(IF(VLOOKUP(A209,'BOY to EOY-Math'!$P$2:$AI$400,20,FALSE)="","",VLOOKUP(A209,'BOY to EOY-Math'!$P$2:$AI$400,20,FALSE)),"")</f>
        <v/>
      </c>
      <c r="O209" s="161" t="str">
        <f>IFERROR(IF(VLOOKUP(A209,'BOY to MOY-Math'!$P$2:$AK$400,22,FALSE)="","",VLOOKUP(A209,'BOY to MOY-Math'!$P$2:$AK$400,22,FALSE)),"")</f>
        <v/>
      </c>
      <c r="P209" s="161" t="str">
        <f>IFERROR(IF(VLOOKUP(A209, 'MOY to EOY-Math'!$P$2:$AK$400,22,FALSE)="","",VLOOKUP(A209,'MOY to EOY-Math'!$P$2:$AK$400,22,FALSE)),"")</f>
        <v/>
      </c>
      <c r="Q209" s="161" t="str">
        <f>IFERROR(IF(VLOOKUP(A209,'BOY to EOY-Math'!$P$2:$AK$400,22,FALSE)="","",VLOOKUP(A209,'BOY to EOY-Math'!$P$2:$AK$400,22,FALSE)),"")</f>
        <v/>
      </c>
      <c r="R209" s="161" t="str" cm="1">
        <f t="array" ref="R209">_xlfn.IFS(AND(NOT(ISNUMBER(I209)),NOT(ISNUMBER(J209)),NOT(ISNUMBER(K209))),"",OR(AND(I209&lt;&gt;"",I209&gt;=40),AND(J209&lt;&gt;"",J209&gt;=40),AND(K209&lt;&gt;"",K209&gt;=40)),"Y",OR(I209&lt;40,J209&lt;40,K209&lt;40),"N")</f>
        <v/>
      </c>
      <c r="S209" s="161" t="str" cm="1">
        <f t="array" ref="S209">_xlfn.IFS(OR(L209="Yes",M209="Yes",N209="Yes"),"Y",OR(L209="No",M209="No",N209="No"),"N",AND(L209="",M209="",N209=""),"")</f>
        <v/>
      </c>
      <c r="T209" s="161" t="str" cm="1">
        <f t="array" ref="T209">_xlfn.IFS(AND(NOT(ISNUMBER(O209)),NOT(ISNUMBER(P209)),NOT(ISNUMBER(Q209))),"",OR(AND(O209&lt;&gt;"",O209&gt;=40),AND(P209&lt;&gt;"",P209&gt;=40),AND(Q209&lt;&gt;"",Q209&gt;=40)),"Y",OR(O209&lt;40,P209&lt;40,Q209&lt;40),"N")</f>
        <v/>
      </c>
      <c r="U209" s="162" t="str" cm="1">
        <f t="array" ref="U209">_xlfn.IFS(OR(R209="Y",S209="Y",T209="Y"),"Y",OR(R209="N",S209="N",T209="N"),"N",OR(R209="",S209="",T209=""),"")</f>
        <v/>
      </c>
      <c r="V209" s="161" t="str">
        <f>IFERROR(IF(VLOOKUP(A209,'BOY to MOY-Reading'!$P$2:$U$400,6,FALSE)="","",VLOOKUP(A209,'BOY to MOY-Reading'!$P$2:$U$400,6,FALSE)),"")</f>
        <v/>
      </c>
      <c r="W209" s="162" t="str">
        <f>IFERROR(IF(VLOOKUP(A209,'BOY to MOY-Reading'!$P$2:$AA$400,12,FALSE)="","",VLOOKUP(A209,'BOY to MOY-Reading'!$P$2:$AA$400,12,FALSE)),"")</f>
        <v/>
      </c>
      <c r="X209" s="161" t="str">
        <f>IFERROR(IF(VLOOKUP(A209,'BOY to EOY-Reading'!$P$2:$AA$400,12,FALSE)="","",VLOOKUP(A209,'BOY to EOY-Reading'!$P$2:$AA$400,12,FALSE)),"")</f>
        <v/>
      </c>
      <c r="Y209" s="163" t="str">
        <f>IFERROR(IF(VLOOKUP(A209,'BOY to MOY-Reading'!$P$2:$AI$400,20,FALSE)="","",VLOOKUP(A209,'BOY to MOY-Reading'!$P$2:$AI$400,20,FALSE)),"")</f>
        <v/>
      </c>
      <c r="Z209" s="161" t="str">
        <f>IFERROR(IF(VLOOKUP(A209, 'MOY to EOY-Reading'!$P$2:$AI$400,20,FALSE)="","",VLOOKUP(A209,'MOY to EOY-Reading'!$P$2:$AI$400,20,FALSE)),"")</f>
        <v/>
      </c>
      <c r="AA209" s="161" t="str">
        <f>IFERROR(IF(VLOOKUP(A209,'BOY to EOY-Reading'!$P$2:$AI$400,20,FALSE)="","",VLOOKUP(A209,'BOY to EOY-Reading'!$P$2:$AI$400,20,FALSE)),"")</f>
        <v/>
      </c>
      <c r="AB209" s="161" t="str">
        <f>IFERROR(IF(VLOOKUP(A209,'BOY to MOY-Reading'!$P$2:$AK$400,22,FALSE)="","",VLOOKUP(A209,'BOY to MOY-Reading'!$P$2:$AK$400,22,FALSE)),"")</f>
        <v/>
      </c>
      <c r="AC209" s="161" t="str">
        <f>IFERROR(IF(VLOOKUP(A209, 'MOY to EOY-Reading'!$P$2:$AK$400,22,FALSE)="","",VLOOKUP(A209,'MOY to EOY-Reading'!$P$2:$AK$400,22,FALSE)),"")</f>
        <v/>
      </c>
      <c r="AD209" s="161" t="str">
        <f>IFERROR(IF(VLOOKUP(A209,'BOY to EOY-Reading'!$P$2:$AK$400,22,FALSE)="","",VLOOKUP(A209,'BOY to EOY-Reading'!$P$2:$AK$400,22,FALSE)),"")</f>
        <v/>
      </c>
      <c r="AE209" s="161" t="str" cm="1">
        <f t="array" ref="AE209">_xlfn.IFS(AND(NOT(ISNUMBER(V209)),NOT(ISNUMBER(W209)),NOT(ISNUMBER(X209))),"",OR(AND(V209&lt;&gt;"",V209&gt;=40),AND(W209&lt;&gt;"",W209&gt;=40),AND(X209&lt;&gt;"",X209&gt;=40)),"Y",OR(V209&lt;40,W209&lt;40,X209&lt;40),"N")</f>
        <v/>
      </c>
      <c r="AF209" s="161" t="str" cm="1">
        <f t="array" ref="AF209">_xlfn.IFS(OR(Y209="Yes",Z209="Yes",AA209="Yes"),"Y",OR(Y209="No",Z209="No",AA209="No"),"N",AND(Y209="",Z209="",AA209=""),"")</f>
        <v/>
      </c>
      <c r="AG209" s="161" t="str" cm="1">
        <f t="array" ref="AG209">_xlfn.IFS(AND(NOT(ISNUMBER(AB209)),NOT(ISNUMBER(AC209)),NOT(ISNUMBER(AD209))),"",OR(AND(AB209&lt;&gt;"",AB209&gt;=40),AND(AC209&lt;&gt;"",AC209&gt;=40),AND(AD209&lt;&gt;"",AD209&gt;=40)),"Y",OR(AB209&lt;40,AC209&lt;40,AD209&lt;40),"N")</f>
        <v/>
      </c>
      <c r="AH209" s="162" t="str" cm="1">
        <f t="array" ref="AH209">_xlfn.IFS(OR(AE209="Y",AF209="Y",AG209="Y"),"Y",OR(AE209="N",AF209="N",AG209="N"),"N",OR(AE209="",AF209="",AG209=""),"")</f>
        <v/>
      </c>
    </row>
    <row r="210" spans="9:34" x14ac:dyDescent="0.25">
      <c r="I210" s="161" t="str">
        <f>IFERROR(IF(VLOOKUP(A210,'BOY to MOY-Math'!$P$2:$U$400,6,FALSE)="","",VLOOKUP(A210,'BOY to MOY-Math'!$P$2:$U$400,6,FALSE)),"")</f>
        <v/>
      </c>
      <c r="J210" s="162" t="str">
        <f>IFERROR(IF(VLOOKUP(A210,'BOY to MOY-Math'!$P$2:$AA$400,12,FALSE)="","",VLOOKUP(A210,'BOY to MOY-Math'!$P$2:$AA$400,12,FALSE)),"")</f>
        <v/>
      </c>
      <c r="K210" s="161" t="str">
        <f>IFERROR(IF(VLOOKUP(A210,'BOY to EOY-Math'!$P$2:$AA$400,12,FALSE)="","",VLOOKUP(A210,'BOY to EOY-Math'!$P$2:$AA$400,12,FALSE)),"")</f>
        <v/>
      </c>
      <c r="L210" s="163" t="str">
        <f>IFERROR(IF(VLOOKUP(A210,'BOY to MOY-Math'!$P$2:$AI$400,20,FALSE)="","",VLOOKUP(A210,'BOY to MOY-Math'!$P$2:$AI$400,20,FALSE)),"")</f>
        <v/>
      </c>
      <c r="M210" s="161" t="str">
        <f>IFERROR(IF(VLOOKUP(A210, 'MOY to EOY-Math'!$P$2:$AI$400,20,FALSE)="","",VLOOKUP(A210,'MOY to EOY-Math'!$P$2:$AI$400,20,FALSE)),"")</f>
        <v/>
      </c>
      <c r="N210" s="161" t="str">
        <f>IFERROR(IF(VLOOKUP(A210,'BOY to EOY-Math'!$P$2:$AI$400,20,FALSE)="","",VLOOKUP(A210,'BOY to EOY-Math'!$P$2:$AI$400,20,FALSE)),"")</f>
        <v/>
      </c>
      <c r="O210" s="161" t="str">
        <f>IFERROR(IF(VLOOKUP(A210,'BOY to MOY-Math'!$P$2:$AK$400,22,FALSE)="","",VLOOKUP(A210,'BOY to MOY-Math'!$P$2:$AK$400,22,FALSE)),"")</f>
        <v/>
      </c>
      <c r="P210" s="161" t="str">
        <f>IFERROR(IF(VLOOKUP(A210, 'MOY to EOY-Math'!$P$2:$AK$400,22,FALSE)="","",VLOOKUP(A210,'MOY to EOY-Math'!$P$2:$AK$400,22,FALSE)),"")</f>
        <v/>
      </c>
      <c r="Q210" s="161" t="str">
        <f>IFERROR(IF(VLOOKUP(A210,'BOY to EOY-Math'!$P$2:$AK$400,22,FALSE)="","",VLOOKUP(A210,'BOY to EOY-Math'!$P$2:$AK$400,22,FALSE)),"")</f>
        <v/>
      </c>
      <c r="R210" s="161" t="str" cm="1">
        <f t="array" ref="R210">_xlfn.IFS(AND(NOT(ISNUMBER(I210)),NOT(ISNUMBER(J210)),NOT(ISNUMBER(K210))),"",OR(AND(I210&lt;&gt;"",I210&gt;=40),AND(J210&lt;&gt;"",J210&gt;=40),AND(K210&lt;&gt;"",K210&gt;=40)),"Y",OR(I210&lt;40,J210&lt;40,K210&lt;40),"N")</f>
        <v/>
      </c>
      <c r="S210" s="161" t="str" cm="1">
        <f t="array" ref="S210">_xlfn.IFS(OR(L210="Yes",M210="Yes",N210="Yes"),"Y",OR(L210="No",M210="No",N210="No"),"N",AND(L210="",M210="",N210=""),"")</f>
        <v/>
      </c>
      <c r="T210" s="161" t="str" cm="1">
        <f t="array" ref="T210">_xlfn.IFS(AND(NOT(ISNUMBER(O210)),NOT(ISNUMBER(P210)),NOT(ISNUMBER(Q210))),"",OR(AND(O210&lt;&gt;"",O210&gt;=40),AND(P210&lt;&gt;"",P210&gt;=40),AND(Q210&lt;&gt;"",Q210&gt;=40)),"Y",OR(O210&lt;40,P210&lt;40,Q210&lt;40),"N")</f>
        <v/>
      </c>
      <c r="U210" s="162" t="str" cm="1">
        <f t="array" ref="U210">_xlfn.IFS(OR(R210="Y",S210="Y",T210="Y"),"Y",OR(R210="N",S210="N",T210="N"),"N",OR(R210="",S210="",T210=""),"")</f>
        <v/>
      </c>
      <c r="V210" s="161" t="str">
        <f>IFERROR(IF(VLOOKUP(A210,'BOY to MOY-Reading'!$P$2:$U$400,6,FALSE)="","",VLOOKUP(A210,'BOY to MOY-Reading'!$P$2:$U$400,6,FALSE)),"")</f>
        <v/>
      </c>
      <c r="W210" s="162" t="str">
        <f>IFERROR(IF(VLOOKUP(A210,'BOY to MOY-Reading'!$P$2:$AA$400,12,FALSE)="","",VLOOKUP(A210,'BOY to MOY-Reading'!$P$2:$AA$400,12,FALSE)),"")</f>
        <v/>
      </c>
      <c r="X210" s="161" t="str">
        <f>IFERROR(IF(VLOOKUP(A210,'BOY to EOY-Reading'!$P$2:$AA$400,12,FALSE)="","",VLOOKUP(A210,'BOY to EOY-Reading'!$P$2:$AA$400,12,FALSE)),"")</f>
        <v/>
      </c>
      <c r="Y210" s="163" t="str">
        <f>IFERROR(IF(VLOOKUP(A210,'BOY to MOY-Reading'!$P$2:$AI$400,20,FALSE)="","",VLOOKUP(A210,'BOY to MOY-Reading'!$P$2:$AI$400,20,FALSE)),"")</f>
        <v/>
      </c>
      <c r="Z210" s="161" t="str">
        <f>IFERROR(IF(VLOOKUP(A210, 'MOY to EOY-Reading'!$P$2:$AI$400,20,FALSE)="","",VLOOKUP(A210,'MOY to EOY-Reading'!$P$2:$AI$400,20,FALSE)),"")</f>
        <v/>
      </c>
      <c r="AA210" s="161" t="str">
        <f>IFERROR(IF(VLOOKUP(A210,'BOY to EOY-Reading'!$P$2:$AI$400,20,FALSE)="","",VLOOKUP(A210,'BOY to EOY-Reading'!$P$2:$AI$400,20,FALSE)),"")</f>
        <v/>
      </c>
      <c r="AB210" s="161" t="str">
        <f>IFERROR(IF(VLOOKUP(A210,'BOY to MOY-Reading'!$P$2:$AK$400,22,FALSE)="","",VLOOKUP(A210,'BOY to MOY-Reading'!$P$2:$AK$400,22,FALSE)),"")</f>
        <v/>
      </c>
      <c r="AC210" s="161" t="str">
        <f>IFERROR(IF(VLOOKUP(A210, 'MOY to EOY-Reading'!$P$2:$AK$400,22,FALSE)="","",VLOOKUP(A210,'MOY to EOY-Reading'!$P$2:$AK$400,22,FALSE)),"")</f>
        <v/>
      </c>
      <c r="AD210" s="161" t="str">
        <f>IFERROR(IF(VLOOKUP(A210,'BOY to EOY-Reading'!$P$2:$AK$400,22,FALSE)="","",VLOOKUP(A210,'BOY to EOY-Reading'!$P$2:$AK$400,22,FALSE)),"")</f>
        <v/>
      </c>
      <c r="AE210" s="161" t="str" cm="1">
        <f t="array" ref="AE210">_xlfn.IFS(AND(NOT(ISNUMBER(V210)),NOT(ISNUMBER(W210)),NOT(ISNUMBER(X210))),"",OR(AND(V210&lt;&gt;"",V210&gt;=40),AND(W210&lt;&gt;"",W210&gt;=40),AND(X210&lt;&gt;"",X210&gt;=40)),"Y",OR(V210&lt;40,W210&lt;40,X210&lt;40),"N")</f>
        <v/>
      </c>
      <c r="AF210" s="161" t="str" cm="1">
        <f t="array" ref="AF210">_xlfn.IFS(OR(Y210="Yes",Z210="Yes",AA210="Yes"),"Y",OR(Y210="No",Z210="No",AA210="No"),"N",AND(Y210="",Z210="",AA210=""),"")</f>
        <v/>
      </c>
      <c r="AG210" s="161" t="str" cm="1">
        <f t="array" ref="AG210">_xlfn.IFS(AND(NOT(ISNUMBER(AB210)),NOT(ISNUMBER(AC210)),NOT(ISNUMBER(AD210))),"",OR(AND(AB210&lt;&gt;"",AB210&gt;=40),AND(AC210&lt;&gt;"",AC210&gt;=40),AND(AD210&lt;&gt;"",AD210&gt;=40)),"Y",OR(AB210&lt;40,AC210&lt;40,AD210&lt;40),"N")</f>
        <v/>
      </c>
      <c r="AH210" s="162" t="str" cm="1">
        <f t="array" ref="AH210">_xlfn.IFS(OR(AE210="Y",AF210="Y",AG210="Y"),"Y",OR(AE210="N",AF210="N",AG210="N"),"N",OR(AE210="",AF210="",AG210=""),"")</f>
        <v/>
      </c>
    </row>
    <row r="211" spans="9:34" x14ac:dyDescent="0.25">
      <c r="I211" s="161" t="str">
        <f>IFERROR(IF(VLOOKUP(A211,'BOY to MOY-Math'!$P$2:$U$400,6,FALSE)="","",VLOOKUP(A211,'BOY to MOY-Math'!$P$2:$U$400,6,FALSE)),"")</f>
        <v/>
      </c>
      <c r="J211" s="162" t="str">
        <f>IFERROR(IF(VLOOKUP(A211,'BOY to MOY-Math'!$P$2:$AA$400,12,FALSE)="","",VLOOKUP(A211,'BOY to MOY-Math'!$P$2:$AA$400,12,FALSE)),"")</f>
        <v/>
      </c>
      <c r="K211" s="161" t="str">
        <f>IFERROR(IF(VLOOKUP(A211,'BOY to EOY-Math'!$P$2:$AA$400,12,FALSE)="","",VLOOKUP(A211,'BOY to EOY-Math'!$P$2:$AA$400,12,FALSE)),"")</f>
        <v/>
      </c>
      <c r="L211" s="163" t="str">
        <f>IFERROR(IF(VLOOKUP(A211,'BOY to MOY-Math'!$P$2:$AI$400,20,FALSE)="","",VLOOKUP(A211,'BOY to MOY-Math'!$P$2:$AI$400,20,FALSE)),"")</f>
        <v/>
      </c>
      <c r="M211" s="161" t="str">
        <f>IFERROR(IF(VLOOKUP(A211, 'MOY to EOY-Math'!$P$2:$AI$400,20,FALSE)="","",VLOOKUP(A211,'MOY to EOY-Math'!$P$2:$AI$400,20,FALSE)),"")</f>
        <v/>
      </c>
      <c r="N211" s="161" t="str">
        <f>IFERROR(IF(VLOOKUP(A211,'BOY to EOY-Math'!$P$2:$AI$400,20,FALSE)="","",VLOOKUP(A211,'BOY to EOY-Math'!$P$2:$AI$400,20,FALSE)),"")</f>
        <v/>
      </c>
      <c r="O211" s="161" t="str">
        <f>IFERROR(IF(VLOOKUP(A211,'BOY to MOY-Math'!$P$2:$AK$400,22,FALSE)="","",VLOOKUP(A211,'BOY to MOY-Math'!$P$2:$AK$400,22,FALSE)),"")</f>
        <v/>
      </c>
      <c r="P211" s="161" t="str">
        <f>IFERROR(IF(VLOOKUP(A211, 'MOY to EOY-Math'!$P$2:$AK$400,22,FALSE)="","",VLOOKUP(A211,'MOY to EOY-Math'!$P$2:$AK$400,22,FALSE)),"")</f>
        <v/>
      </c>
      <c r="Q211" s="161" t="str">
        <f>IFERROR(IF(VLOOKUP(A211,'BOY to EOY-Math'!$P$2:$AK$400,22,FALSE)="","",VLOOKUP(A211,'BOY to EOY-Math'!$P$2:$AK$400,22,FALSE)),"")</f>
        <v/>
      </c>
      <c r="R211" s="161" t="str" cm="1">
        <f t="array" ref="R211">_xlfn.IFS(AND(NOT(ISNUMBER(I211)),NOT(ISNUMBER(J211)),NOT(ISNUMBER(K211))),"",OR(AND(I211&lt;&gt;"",I211&gt;=40),AND(J211&lt;&gt;"",J211&gt;=40),AND(K211&lt;&gt;"",K211&gt;=40)),"Y",OR(I211&lt;40,J211&lt;40,K211&lt;40),"N")</f>
        <v/>
      </c>
      <c r="S211" s="161" t="str" cm="1">
        <f t="array" ref="S211">_xlfn.IFS(OR(L211="Yes",M211="Yes",N211="Yes"),"Y",OR(L211="No",M211="No",N211="No"),"N",AND(L211="",M211="",N211=""),"")</f>
        <v/>
      </c>
      <c r="T211" s="161" t="str" cm="1">
        <f t="array" ref="T211">_xlfn.IFS(AND(NOT(ISNUMBER(O211)),NOT(ISNUMBER(P211)),NOT(ISNUMBER(Q211))),"",OR(AND(O211&lt;&gt;"",O211&gt;=40),AND(P211&lt;&gt;"",P211&gt;=40),AND(Q211&lt;&gt;"",Q211&gt;=40)),"Y",OR(O211&lt;40,P211&lt;40,Q211&lt;40),"N")</f>
        <v/>
      </c>
      <c r="U211" s="162" t="str" cm="1">
        <f t="array" ref="U211">_xlfn.IFS(OR(R211="Y",S211="Y",T211="Y"),"Y",OR(R211="N",S211="N",T211="N"),"N",OR(R211="",S211="",T211=""),"")</f>
        <v/>
      </c>
      <c r="V211" s="161" t="str">
        <f>IFERROR(IF(VLOOKUP(A211,'BOY to MOY-Reading'!$P$2:$U$400,6,FALSE)="","",VLOOKUP(A211,'BOY to MOY-Reading'!$P$2:$U$400,6,FALSE)),"")</f>
        <v/>
      </c>
      <c r="W211" s="162" t="str">
        <f>IFERROR(IF(VLOOKUP(A211,'BOY to MOY-Reading'!$P$2:$AA$400,12,FALSE)="","",VLOOKUP(A211,'BOY to MOY-Reading'!$P$2:$AA$400,12,FALSE)),"")</f>
        <v/>
      </c>
      <c r="X211" s="161" t="str">
        <f>IFERROR(IF(VLOOKUP(A211,'BOY to EOY-Reading'!$P$2:$AA$400,12,FALSE)="","",VLOOKUP(A211,'BOY to EOY-Reading'!$P$2:$AA$400,12,FALSE)),"")</f>
        <v/>
      </c>
      <c r="Y211" s="163" t="str">
        <f>IFERROR(IF(VLOOKUP(A211,'BOY to MOY-Reading'!$P$2:$AI$400,20,FALSE)="","",VLOOKUP(A211,'BOY to MOY-Reading'!$P$2:$AI$400,20,FALSE)),"")</f>
        <v/>
      </c>
      <c r="Z211" s="161" t="str">
        <f>IFERROR(IF(VLOOKUP(A211, 'MOY to EOY-Reading'!$P$2:$AI$400,20,FALSE)="","",VLOOKUP(A211,'MOY to EOY-Reading'!$P$2:$AI$400,20,FALSE)),"")</f>
        <v/>
      </c>
      <c r="AA211" s="161" t="str">
        <f>IFERROR(IF(VLOOKUP(A211,'BOY to EOY-Reading'!$P$2:$AI$400,20,FALSE)="","",VLOOKUP(A211,'BOY to EOY-Reading'!$P$2:$AI$400,20,FALSE)),"")</f>
        <v/>
      </c>
      <c r="AB211" s="161" t="str">
        <f>IFERROR(IF(VLOOKUP(A211,'BOY to MOY-Reading'!$P$2:$AK$400,22,FALSE)="","",VLOOKUP(A211,'BOY to MOY-Reading'!$P$2:$AK$400,22,FALSE)),"")</f>
        <v/>
      </c>
      <c r="AC211" s="161" t="str">
        <f>IFERROR(IF(VLOOKUP(A211, 'MOY to EOY-Reading'!$P$2:$AK$400,22,FALSE)="","",VLOOKUP(A211,'MOY to EOY-Reading'!$P$2:$AK$400,22,FALSE)),"")</f>
        <v/>
      </c>
      <c r="AD211" s="161" t="str">
        <f>IFERROR(IF(VLOOKUP(A211,'BOY to EOY-Reading'!$P$2:$AK$400,22,FALSE)="","",VLOOKUP(A211,'BOY to EOY-Reading'!$P$2:$AK$400,22,FALSE)),"")</f>
        <v/>
      </c>
      <c r="AE211" s="161" t="str" cm="1">
        <f t="array" ref="AE211">_xlfn.IFS(AND(NOT(ISNUMBER(V211)),NOT(ISNUMBER(W211)),NOT(ISNUMBER(X211))),"",OR(AND(V211&lt;&gt;"",V211&gt;=40),AND(W211&lt;&gt;"",W211&gt;=40),AND(X211&lt;&gt;"",X211&gt;=40)),"Y",OR(V211&lt;40,W211&lt;40,X211&lt;40),"N")</f>
        <v/>
      </c>
      <c r="AF211" s="161" t="str" cm="1">
        <f t="array" ref="AF211">_xlfn.IFS(OR(Y211="Yes",Z211="Yes",AA211="Yes"),"Y",OR(Y211="No",Z211="No",AA211="No"),"N",AND(Y211="",Z211="",AA211=""),"")</f>
        <v/>
      </c>
      <c r="AG211" s="161" t="str" cm="1">
        <f t="array" ref="AG211">_xlfn.IFS(AND(NOT(ISNUMBER(AB211)),NOT(ISNUMBER(AC211)),NOT(ISNUMBER(AD211))),"",OR(AND(AB211&lt;&gt;"",AB211&gt;=40),AND(AC211&lt;&gt;"",AC211&gt;=40),AND(AD211&lt;&gt;"",AD211&gt;=40)),"Y",OR(AB211&lt;40,AC211&lt;40,AD211&lt;40),"N")</f>
        <v/>
      </c>
      <c r="AH211" s="162" t="str" cm="1">
        <f t="array" ref="AH211">_xlfn.IFS(OR(AE211="Y",AF211="Y",AG211="Y"),"Y",OR(AE211="N",AF211="N",AG211="N"),"N",OR(AE211="",AF211="",AG211=""),"")</f>
        <v/>
      </c>
    </row>
    <row r="212" spans="9:34" x14ac:dyDescent="0.25">
      <c r="I212" s="161" t="str">
        <f>IFERROR(IF(VLOOKUP(A212,'BOY to MOY-Math'!$P$2:$U$400,6,FALSE)="","",VLOOKUP(A212,'BOY to MOY-Math'!$P$2:$U$400,6,FALSE)),"")</f>
        <v/>
      </c>
      <c r="J212" s="162" t="str">
        <f>IFERROR(IF(VLOOKUP(A212,'BOY to MOY-Math'!$P$2:$AA$400,12,FALSE)="","",VLOOKUP(A212,'BOY to MOY-Math'!$P$2:$AA$400,12,FALSE)),"")</f>
        <v/>
      </c>
      <c r="K212" s="161" t="str">
        <f>IFERROR(IF(VLOOKUP(A212,'BOY to EOY-Math'!$P$2:$AA$400,12,FALSE)="","",VLOOKUP(A212,'BOY to EOY-Math'!$P$2:$AA$400,12,FALSE)),"")</f>
        <v/>
      </c>
      <c r="L212" s="163" t="str">
        <f>IFERROR(IF(VLOOKUP(A212,'BOY to MOY-Math'!$P$2:$AI$400,20,FALSE)="","",VLOOKUP(A212,'BOY to MOY-Math'!$P$2:$AI$400,20,FALSE)),"")</f>
        <v/>
      </c>
      <c r="M212" s="161" t="str">
        <f>IFERROR(IF(VLOOKUP(A212, 'MOY to EOY-Math'!$P$2:$AI$400,20,FALSE)="","",VLOOKUP(A212,'MOY to EOY-Math'!$P$2:$AI$400,20,FALSE)),"")</f>
        <v/>
      </c>
      <c r="N212" s="161" t="str">
        <f>IFERROR(IF(VLOOKUP(A212,'BOY to EOY-Math'!$P$2:$AI$400,20,FALSE)="","",VLOOKUP(A212,'BOY to EOY-Math'!$P$2:$AI$400,20,FALSE)),"")</f>
        <v/>
      </c>
      <c r="O212" s="161" t="str">
        <f>IFERROR(IF(VLOOKUP(A212,'BOY to MOY-Math'!$P$2:$AK$400,22,FALSE)="","",VLOOKUP(A212,'BOY to MOY-Math'!$P$2:$AK$400,22,FALSE)),"")</f>
        <v/>
      </c>
      <c r="P212" s="161" t="str">
        <f>IFERROR(IF(VLOOKUP(A212, 'MOY to EOY-Math'!$P$2:$AK$400,22,FALSE)="","",VLOOKUP(A212,'MOY to EOY-Math'!$P$2:$AK$400,22,FALSE)),"")</f>
        <v/>
      </c>
      <c r="Q212" s="161" t="str">
        <f>IFERROR(IF(VLOOKUP(A212,'BOY to EOY-Math'!$P$2:$AK$400,22,FALSE)="","",VLOOKUP(A212,'BOY to EOY-Math'!$P$2:$AK$400,22,FALSE)),"")</f>
        <v/>
      </c>
      <c r="R212" s="161" t="str" cm="1">
        <f t="array" ref="R212">_xlfn.IFS(AND(NOT(ISNUMBER(I212)),NOT(ISNUMBER(J212)),NOT(ISNUMBER(K212))),"",OR(AND(I212&lt;&gt;"",I212&gt;=40),AND(J212&lt;&gt;"",J212&gt;=40),AND(K212&lt;&gt;"",K212&gt;=40)),"Y",OR(I212&lt;40,J212&lt;40,K212&lt;40),"N")</f>
        <v/>
      </c>
      <c r="S212" s="161" t="str" cm="1">
        <f t="array" ref="S212">_xlfn.IFS(OR(L212="Yes",M212="Yes",N212="Yes"),"Y",OR(L212="No",M212="No",N212="No"),"N",AND(L212="",M212="",N212=""),"")</f>
        <v/>
      </c>
      <c r="T212" s="161" t="str" cm="1">
        <f t="array" ref="T212">_xlfn.IFS(AND(NOT(ISNUMBER(O212)),NOT(ISNUMBER(P212)),NOT(ISNUMBER(Q212))),"",OR(AND(O212&lt;&gt;"",O212&gt;=40),AND(P212&lt;&gt;"",P212&gt;=40),AND(Q212&lt;&gt;"",Q212&gt;=40)),"Y",OR(O212&lt;40,P212&lt;40,Q212&lt;40),"N")</f>
        <v/>
      </c>
      <c r="U212" s="162" t="str" cm="1">
        <f t="array" ref="U212">_xlfn.IFS(OR(R212="Y",S212="Y",T212="Y"),"Y",OR(R212="N",S212="N",T212="N"),"N",OR(R212="",S212="",T212=""),"")</f>
        <v/>
      </c>
      <c r="V212" s="161" t="str">
        <f>IFERROR(IF(VLOOKUP(A212,'BOY to MOY-Reading'!$P$2:$U$400,6,FALSE)="","",VLOOKUP(A212,'BOY to MOY-Reading'!$P$2:$U$400,6,FALSE)),"")</f>
        <v/>
      </c>
      <c r="W212" s="162" t="str">
        <f>IFERROR(IF(VLOOKUP(A212,'BOY to MOY-Reading'!$P$2:$AA$400,12,FALSE)="","",VLOOKUP(A212,'BOY to MOY-Reading'!$P$2:$AA$400,12,FALSE)),"")</f>
        <v/>
      </c>
      <c r="X212" s="161" t="str">
        <f>IFERROR(IF(VLOOKUP(A212,'BOY to EOY-Reading'!$P$2:$AA$400,12,FALSE)="","",VLOOKUP(A212,'BOY to EOY-Reading'!$P$2:$AA$400,12,FALSE)),"")</f>
        <v/>
      </c>
      <c r="Y212" s="163" t="str">
        <f>IFERROR(IF(VLOOKUP(A212,'BOY to MOY-Reading'!$P$2:$AI$400,20,FALSE)="","",VLOOKUP(A212,'BOY to MOY-Reading'!$P$2:$AI$400,20,FALSE)),"")</f>
        <v/>
      </c>
      <c r="Z212" s="161" t="str">
        <f>IFERROR(IF(VLOOKUP(A212, 'MOY to EOY-Reading'!$P$2:$AI$400,20,FALSE)="","",VLOOKUP(A212,'MOY to EOY-Reading'!$P$2:$AI$400,20,FALSE)),"")</f>
        <v/>
      </c>
      <c r="AA212" s="161" t="str">
        <f>IFERROR(IF(VLOOKUP(A212,'BOY to EOY-Reading'!$P$2:$AI$400,20,FALSE)="","",VLOOKUP(A212,'BOY to EOY-Reading'!$P$2:$AI$400,20,FALSE)),"")</f>
        <v/>
      </c>
      <c r="AB212" s="161" t="str">
        <f>IFERROR(IF(VLOOKUP(A212,'BOY to MOY-Reading'!$P$2:$AK$400,22,FALSE)="","",VLOOKUP(A212,'BOY to MOY-Reading'!$P$2:$AK$400,22,FALSE)),"")</f>
        <v/>
      </c>
      <c r="AC212" s="161" t="str">
        <f>IFERROR(IF(VLOOKUP(A212, 'MOY to EOY-Reading'!$P$2:$AK$400,22,FALSE)="","",VLOOKUP(A212,'MOY to EOY-Reading'!$P$2:$AK$400,22,FALSE)),"")</f>
        <v/>
      </c>
      <c r="AD212" s="161" t="str">
        <f>IFERROR(IF(VLOOKUP(A212,'BOY to EOY-Reading'!$P$2:$AK$400,22,FALSE)="","",VLOOKUP(A212,'BOY to EOY-Reading'!$P$2:$AK$400,22,FALSE)),"")</f>
        <v/>
      </c>
      <c r="AE212" s="161" t="str" cm="1">
        <f t="array" ref="AE212">_xlfn.IFS(AND(NOT(ISNUMBER(V212)),NOT(ISNUMBER(W212)),NOT(ISNUMBER(X212))),"",OR(AND(V212&lt;&gt;"",V212&gt;=40),AND(W212&lt;&gt;"",W212&gt;=40),AND(X212&lt;&gt;"",X212&gt;=40)),"Y",OR(V212&lt;40,W212&lt;40,X212&lt;40),"N")</f>
        <v/>
      </c>
      <c r="AF212" s="161" t="str" cm="1">
        <f t="array" ref="AF212">_xlfn.IFS(OR(Y212="Yes",Z212="Yes",AA212="Yes"),"Y",OR(Y212="No",Z212="No",AA212="No"),"N",AND(Y212="",Z212="",AA212=""),"")</f>
        <v/>
      </c>
      <c r="AG212" s="161" t="str" cm="1">
        <f t="array" ref="AG212">_xlfn.IFS(AND(NOT(ISNUMBER(AB212)),NOT(ISNUMBER(AC212)),NOT(ISNUMBER(AD212))),"",OR(AND(AB212&lt;&gt;"",AB212&gt;=40),AND(AC212&lt;&gt;"",AC212&gt;=40),AND(AD212&lt;&gt;"",AD212&gt;=40)),"Y",OR(AB212&lt;40,AC212&lt;40,AD212&lt;40),"N")</f>
        <v/>
      </c>
      <c r="AH212" s="162" t="str" cm="1">
        <f t="array" ref="AH212">_xlfn.IFS(OR(AE212="Y",AF212="Y",AG212="Y"),"Y",OR(AE212="N",AF212="N",AG212="N"),"N",OR(AE212="",AF212="",AG212=""),"")</f>
        <v/>
      </c>
    </row>
    <row r="213" spans="9:34" x14ac:dyDescent="0.25">
      <c r="I213" s="161" t="str">
        <f>IFERROR(IF(VLOOKUP(A213,'BOY to MOY-Math'!$P$2:$U$400,6,FALSE)="","",VLOOKUP(A213,'BOY to MOY-Math'!$P$2:$U$400,6,FALSE)),"")</f>
        <v/>
      </c>
      <c r="J213" s="162" t="str">
        <f>IFERROR(IF(VLOOKUP(A213,'BOY to MOY-Math'!$P$2:$AA$400,12,FALSE)="","",VLOOKUP(A213,'BOY to MOY-Math'!$P$2:$AA$400,12,FALSE)),"")</f>
        <v/>
      </c>
      <c r="K213" s="161" t="str">
        <f>IFERROR(IF(VLOOKUP(A213,'BOY to EOY-Math'!$P$2:$AA$400,12,FALSE)="","",VLOOKUP(A213,'BOY to EOY-Math'!$P$2:$AA$400,12,FALSE)),"")</f>
        <v/>
      </c>
      <c r="L213" s="163" t="str">
        <f>IFERROR(IF(VLOOKUP(A213,'BOY to MOY-Math'!$P$2:$AI$400,20,FALSE)="","",VLOOKUP(A213,'BOY to MOY-Math'!$P$2:$AI$400,20,FALSE)),"")</f>
        <v/>
      </c>
      <c r="M213" s="161" t="str">
        <f>IFERROR(IF(VLOOKUP(A213, 'MOY to EOY-Math'!$P$2:$AI$400,20,FALSE)="","",VLOOKUP(A213,'MOY to EOY-Math'!$P$2:$AI$400,20,FALSE)),"")</f>
        <v/>
      </c>
      <c r="N213" s="161" t="str">
        <f>IFERROR(IF(VLOOKUP(A213,'BOY to EOY-Math'!$P$2:$AI$400,20,FALSE)="","",VLOOKUP(A213,'BOY to EOY-Math'!$P$2:$AI$400,20,FALSE)),"")</f>
        <v/>
      </c>
      <c r="O213" s="161" t="str">
        <f>IFERROR(IF(VLOOKUP(A213,'BOY to MOY-Math'!$P$2:$AK$400,22,FALSE)="","",VLOOKUP(A213,'BOY to MOY-Math'!$P$2:$AK$400,22,FALSE)),"")</f>
        <v/>
      </c>
      <c r="P213" s="161" t="str">
        <f>IFERROR(IF(VLOOKUP(A213, 'MOY to EOY-Math'!$P$2:$AK$400,22,FALSE)="","",VLOOKUP(A213,'MOY to EOY-Math'!$P$2:$AK$400,22,FALSE)),"")</f>
        <v/>
      </c>
      <c r="Q213" s="161" t="str">
        <f>IFERROR(IF(VLOOKUP(A213,'BOY to EOY-Math'!$P$2:$AK$400,22,FALSE)="","",VLOOKUP(A213,'BOY to EOY-Math'!$P$2:$AK$400,22,FALSE)),"")</f>
        <v/>
      </c>
      <c r="R213" s="161" t="str" cm="1">
        <f t="array" ref="R213">_xlfn.IFS(AND(NOT(ISNUMBER(I213)),NOT(ISNUMBER(J213)),NOT(ISNUMBER(K213))),"",OR(AND(I213&lt;&gt;"",I213&gt;=40),AND(J213&lt;&gt;"",J213&gt;=40),AND(K213&lt;&gt;"",K213&gt;=40)),"Y",OR(I213&lt;40,J213&lt;40,K213&lt;40),"N")</f>
        <v/>
      </c>
      <c r="S213" s="161" t="str" cm="1">
        <f t="array" ref="S213">_xlfn.IFS(OR(L213="Yes",M213="Yes",N213="Yes"),"Y",OR(L213="No",M213="No",N213="No"),"N",AND(L213="",M213="",N213=""),"")</f>
        <v/>
      </c>
      <c r="T213" s="161" t="str" cm="1">
        <f t="array" ref="T213">_xlfn.IFS(AND(NOT(ISNUMBER(O213)),NOT(ISNUMBER(P213)),NOT(ISNUMBER(Q213))),"",OR(AND(O213&lt;&gt;"",O213&gt;=40),AND(P213&lt;&gt;"",P213&gt;=40),AND(Q213&lt;&gt;"",Q213&gt;=40)),"Y",OR(O213&lt;40,P213&lt;40,Q213&lt;40),"N")</f>
        <v/>
      </c>
      <c r="U213" s="162" t="str" cm="1">
        <f t="array" ref="U213">_xlfn.IFS(OR(R213="Y",S213="Y",T213="Y"),"Y",OR(R213="N",S213="N",T213="N"),"N",OR(R213="",S213="",T213=""),"")</f>
        <v/>
      </c>
      <c r="V213" s="161" t="str">
        <f>IFERROR(IF(VLOOKUP(A213,'BOY to MOY-Reading'!$P$2:$U$400,6,FALSE)="","",VLOOKUP(A213,'BOY to MOY-Reading'!$P$2:$U$400,6,FALSE)),"")</f>
        <v/>
      </c>
      <c r="W213" s="162" t="str">
        <f>IFERROR(IF(VLOOKUP(A213,'BOY to MOY-Reading'!$P$2:$AA$400,12,FALSE)="","",VLOOKUP(A213,'BOY to MOY-Reading'!$P$2:$AA$400,12,FALSE)),"")</f>
        <v/>
      </c>
      <c r="X213" s="161" t="str">
        <f>IFERROR(IF(VLOOKUP(A213,'BOY to EOY-Reading'!$P$2:$AA$400,12,FALSE)="","",VLOOKUP(A213,'BOY to EOY-Reading'!$P$2:$AA$400,12,FALSE)),"")</f>
        <v/>
      </c>
      <c r="Y213" s="163" t="str">
        <f>IFERROR(IF(VLOOKUP(A213,'BOY to MOY-Reading'!$P$2:$AI$400,20,FALSE)="","",VLOOKUP(A213,'BOY to MOY-Reading'!$P$2:$AI$400,20,FALSE)),"")</f>
        <v/>
      </c>
      <c r="Z213" s="161" t="str">
        <f>IFERROR(IF(VLOOKUP(A213, 'MOY to EOY-Reading'!$P$2:$AI$400,20,FALSE)="","",VLOOKUP(A213,'MOY to EOY-Reading'!$P$2:$AI$400,20,FALSE)),"")</f>
        <v/>
      </c>
      <c r="AA213" s="161" t="str">
        <f>IFERROR(IF(VLOOKUP(A213,'BOY to EOY-Reading'!$P$2:$AI$400,20,FALSE)="","",VLOOKUP(A213,'BOY to EOY-Reading'!$P$2:$AI$400,20,FALSE)),"")</f>
        <v/>
      </c>
      <c r="AB213" s="161" t="str">
        <f>IFERROR(IF(VLOOKUP(A213,'BOY to MOY-Reading'!$P$2:$AK$400,22,FALSE)="","",VLOOKUP(A213,'BOY to MOY-Reading'!$P$2:$AK$400,22,FALSE)),"")</f>
        <v/>
      </c>
      <c r="AC213" s="161" t="str">
        <f>IFERROR(IF(VLOOKUP(A213, 'MOY to EOY-Reading'!$P$2:$AK$400,22,FALSE)="","",VLOOKUP(A213,'MOY to EOY-Reading'!$P$2:$AK$400,22,FALSE)),"")</f>
        <v/>
      </c>
      <c r="AD213" s="161" t="str">
        <f>IFERROR(IF(VLOOKUP(A213,'BOY to EOY-Reading'!$P$2:$AK$400,22,FALSE)="","",VLOOKUP(A213,'BOY to EOY-Reading'!$P$2:$AK$400,22,FALSE)),"")</f>
        <v/>
      </c>
      <c r="AE213" s="161" t="str" cm="1">
        <f t="array" ref="AE213">_xlfn.IFS(AND(NOT(ISNUMBER(V213)),NOT(ISNUMBER(W213)),NOT(ISNUMBER(X213))),"",OR(AND(V213&lt;&gt;"",V213&gt;=40),AND(W213&lt;&gt;"",W213&gt;=40),AND(X213&lt;&gt;"",X213&gt;=40)),"Y",OR(V213&lt;40,W213&lt;40,X213&lt;40),"N")</f>
        <v/>
      </c>
      <c r="AF213" s="161" t="str" cm="1">
        <f t="array" ref="AF213">_xlfn.IFS(OR(Y213="Yes",Z213="Yes",AA213="Yes"),"Y",OR(Y213="No",Z213="No",AA213="No"),"N",AND(Y213="",Z213="",AA213=""),"")</f>
        <v/>
      </c>
      <c r="AG213" s="161" t="str" cm="1">
        <f t="array" ref="AG213">_xlfn.IFS(AND(NOT(ISNUMBER(AB213)),NOT(ISNUMBER(AC213)),NOT(ISNUMBER(AD213))),"",OR(AND(AB213&lt;&gt;"",AB213&gt;=40),AND(AC213&lt;&gt;"",AC213&gt;=40),AND(AD213&lt;&gt;"",AD213&gt;=40)),"Y",OR(AB213&lt;40,AC213&lt;40,AD213&lt;40),"N")</f>
        <v/>
      </c>
      <c r="AH213" s="162" t="str" cm="1">
        <f t="array" ref="AH213">_xlfn.IFS(OR(AE213="Y",AF213="Y",AG213="Y"),"Y",OR(AE213="N",AF213="N",AG213="N"),"N",OR(AE213="",AF213="",AG213=""),"")</f>
        <v/>
      </c>
    </row>
    <row r="214" spans="9:34" x14ac:dyDescent="0.25">
      <c r="I214" s="161" t="str">
        <f>IFERROR(IF(VLOOKUP(A214,'BOY to MOY-Math'!$P$2:$U$400,6,FALSE)="","",VLOOKUP(A214,'BOY to MOY-Math'!$P$2:$U$400,6,FALSE)),"")</f>
        <v/>
      </c>
      <c r="J214" s="162" t="str">
        <f>IFERROR(IF(VLOOKUP(A214,'BOY to MOY-Math'!$P$2:$AA$400,12,FALSE)="","",VLOOKUP(A214,'BOY to MOY-Math'!$P$2:$AA$400,12,FALSE)),"")</f>
        <v/>
      </c>
      <c r="K214" s="161" t="str">
        <f>IFERROR(IF(VLOOKUP(A214,'BOY to EOY-Math'!$P$2:$AA$400,12,FALSE)="","",VLOOKUP(A214,'BOY to EOY-Math'!$P$2:$AA$400,12,FALSE)),"")</f>
        <v/>
      </c>
      <c r="L214" s="163" t="str">
        <f>IFERROR(IF(VLOOKUP(A214,'BOY to MOY-Math'!$P$2:$AI$400,20,FALSE)="","",VLOOKUP(A214,'BOY to MOY-Math'!$P$2:$AI$400,20,FALSE)),"")</f>
        <v/>
      </c>
      <c r="M214" s="161" t="str">
        <f>IFERROR(IF(VLOOKUP(A214, 'MOY to EOY-Math'!$P$2:$AI$400,20,FALSE)="","",VLOOKUP(A214,'MOY to EOY-Math'!$P$2:$AI$400,20,FALSE)),"")</f>
        <v/>
      </c>
      <c r="N214" s="161" t="str">
        <f>IFERROR(IF(VLOOKUP(A214,'BOY to EOY-Math'!$P$2:$AI$400,20,FALSE)="","",VLOOKUP(A214,'BOY to EOY-Math'!$P$2:$AI$400,20,FALSE)),"")</f>
        <v/>
      </c>
      <c r="O214" s="161" t="str">
        <f>IFERROR(IF(VLOOKUP(A214,'BOY to MOY-Math'!$P$2:$AK$400,22,FALSE)="","",VLOOKUP(A214,'BOY to MOY-Math'!$P$2:$AK$400,22,FALSE)),"")</f>
        <v/>
      </c>
      <c r="P214" s="161" t="str">
        <f>IFERROR(IF(VLOOKUP(A214, 'MOY to EOY-Math'!$P$2:$AK$400,22,FALSE)="","",VLOOKUP(A214,'MOY to EOY-Math'!$P$2:$AK$400,22,FALSE)),"")</f>
        <v/>
      </c>
      <c r="Q214" s="161" t="str">
        <f>IFERROR(IF(VLOOKUP(A214,'BOY to EOY-Math'!$P$2:$AK$400,22,FALSE)="","",VLOOKUP(A214,'BOY to EOY-Math'!$P$2:$AK$400,22,FALSE)),"")</f>
        <v/>
      </c>
      <c r="R214" s="161" t="str" cm="1">
        <f t="array" ref="R214">_xlfn.IFS(AND(NOT(ISNUMBER(I214)),NOT(ISNUMBER(J214)),NOT(ISNUMBER(K214))),"",OR(AND(I214&lt;&gt;"",I214&gt;=40),AND(J214&lt;&gt;"",J214&gt;=40),AND(K214&lt;&gt;"",K214&gt;=40)),"Y",OR(I214&lt;40,J214&lt;40,K214&lt;40),"N")</f>
        <v/>
      </c>
      <c r="S214" s="161" t="str" cm="1">
        <f t="array" ref="S214">_xlfn.IFS(OR(L214="Yes",M214="Yes",N214="Yes"),"Y",OR(L214="No",M214="No",N214="No"),"N",AND(L214="",M214="",N214=""),"")</f>
        <v/>
      </c>
      <c r="T214" s="161" t="str" cm="1">
        <f t="array" ref="T214">_xlfn.IFS(AND(NOT(ISNUMBER(O214)),NOT(ISNUMBER(P214)),NOT(ISNUMBER(Q214))),"",OR(AND(O214&lt;&gt;"",O214&gt;=40),AND(P214&lt;&gt;"",P214&gt;=40),AND(Q214&lt;&gt;"",Q214&gt;=40)),"Y",OR(O214&lt;40,P214&lt;40,Q214&lt;40),"N")</f>
        <v/>
      </c>
      <c r="U214" s="162" t="str" cm="1">
        <f t="array" ref="U214">_xlfn.IFS(OR(R214="Y",S214="Y",T214="Y"),"Y",OR(R214="N",S214="N",T214="N"),"N",OR(R214="",S214="",T214=""),"")</f>
        <v/>
      </c>
      <c r="V214" s="161" t="str">
        <f>IFERROR(IF(VLOOKUP(A214,'BOY to MOY-Reading'!$P$2:$U$400,6,FALSE)="","",VLOOKUP(A214,'BOY to MOY-Reading'!$P$2:$U$400,6,FALSE)),"")</f>
        <v/>
      </c>
      <c r="W214" s="162" t="str">
        <f>IFERROR(IF(VLOOKUP(A214,'BOY to MOY-Reading'!$P$2:$AA$400,12,FALSE)="","",VLOOKUP(A214,'BOY to MOY-Reading'!$P$2:$AA$400,12,FALSE)),"")</f>
        <v/>
      </c>
      <c r="X214" s="161" t="str">
        <f>IFERROR(IF(VLOOKUP(A214,'BOY to EOY-Reading'!$P$2:$AA$400,12,FALSE)="","",VLOOKUP(A214,'BOY to EOY-Reading'!$P$2:$AA$400,12,FALSE)),"")</f>
        <v/>
      </c>
      <c r="Y214" s="163" t="str">
        <f>IFERROR(IF(VLOOKUP(A214,'BOY to MOY-Reading'!$P$2:$AI$400,20,FALSE)="","",VLOOKUP(A214,'BOY to MOY-Reading'!$P$2:$AI$400,20,FALSE)),"")</f>
        <v/>
      </c>
      <c r="Z214" s="161" t="str">
        <f>IFERROR(IF(VLOOKUP(A214, 'MOY to EOY-Reading'!$P$2:$AI$400,20,FALSE)="","",VLOOKUP(A214,'MOY to EOY-Reading'!$P$2:$AI$400,20,FALSE)),"")</f>
        <v/>
      </c>
      <c r="AA214" s="161" t="str">
        <f>IFERROR(IF(VLOOKUP(A214,'BOY to EOY-Reading'!$P$2:$AI$400,20,FALSE)="","",VLOOKUP(A214,'BOY to EOY-Reading'!$P$2:$AI$400,20,FALSE)),"")</f>
        <v/>
      </c>
      <c r="AB214" s="161" t="str">
        <f>IFERROR(IF(VLOOKUP(A214,'BOY to MOY-Reading'!$P$2:$AK$400,22,FALSE)="","",VLOOKUP(A214,'BOY to MOY-Reading'!$P$2:$AK$400,22,FALSE)),"")</f>
        <v/>
      </c>
      <c r="AC214" s="161" t="str">
        <f>IFERROR(IF(VLOOKUP(A214, 'MOY to EOY-Reading'!$P$2:$AK$400,22,FALSE)="","",VLOOKUP(A214,'MOY to EOY-Reading'!$P$2:$AK$400,22,FALSE)),"")</f>
        <v/>
      </c>
      <c r="AD214" s="161" t="str">
        <f>IFERROR(IF(VLOOKUP(A214,'BOY to EOY-Reading'!$P$2:$AK$400,22,FALSE)="","",VLOOKUP(A214,'BOY to EOY-Reading'!$P$2:$AK$400,22,FALSE)),"")</f>
        <v/>
      </c>
      <c r="AE214" s="161" t="str" cm="1">
        <f t="array" ref="AE214">_xlfn.IFS(AND(NOT(ISNUMBER(V214)),NOT(ISNUMBER(W214)),NOT(ISNUMBER(X214))),"",OR(AND(V214&lt;&gt;"",V214&gt;=40),AND(W214&lt;&gt;"",W214&gt;=40),AND(X214&lt;&gt;"",X214&gt;=40)),"Y",OR(V214&lt;40,W214&lt;40,X214&lt;40),"N")</f>
        <v/>
      </c>
      <c r="AF214" s="161" t="str" cm="1">
        <f t="array" ref="AF214">_xlfn.IFS(OR(Y214="Yes",Z214="Yes",AA214="Yes"),"Y",OR(Y214="No",Z214="No",AA214="No"),"N",AND(Y214="",Z214="",AA214=""),"")</f>
        <v/>
      </c>
      <c r="AG214" s="161" t="str" cm="1">
        <f t="array" ref="AG214">_xlfn.IFS(AND(NOT(ISNUMBER(AB214)),NOT(ISNUMBER(AC214)),NOT(ISNUMBER(AD214))),"",OR(AND(AB214&lt;&gt;"",AB214&gt;=40),AND(AC214&lt;&gt;"",AC214&gt;=40),AND(AD214&lt;&gt;"",AD214&gt;=40)),"Y",OR(AB214&lt;40,AC214&lt;40,AD214&lt;40),"N")</f>
        <v/>
      </c>
      <c r="AH214" s="162" t="str" cm="1">
        <f t="array" ref="AH214">_xlfn.IFS(OR(AE214="Y",AF214="Y",AG214="Y"),"Y",OR(AE214="N",AF214="N",AG214="N"),"N",OR(AE214="",AF214="",AG214=""),"")</f>
        <v/>
      </c>
    </row>
    <row r="215" spans="9:34" x14ac:dyDescent="0.25">
      <c r="I215" s="161" t="str">
        <f>IFERROR(IF(VLOOKUP(A215,'BOY to MOY-Math'!$P$2:$U$400,6,FALSE)="","",VLOOKUP(A215,'BOY to MOY-Math'!$P$2:$U$400,6,FALSE)),"")</f>
        <v/>
      </c>
      <c r="J215" s="162" t="str">
        <f>IFERROR(IF(VLOOKUP(A215,'BOY to MOY-Math'!$P$2:$AA$400,12,FALSE)="","",VLOOKUP(A215,'BOY to MOY-Math'!$P$2:$AA$400,12,FALSE)),"")</f>
        <v/>
      </c>
      <c r="K215" s="161" t="str">
        <f>IFERROR(IF(VLOOKUP(A215,'BOY to EOY-Math'!$P$2:$AA$400,12,FALSE)="","",VLOOKUP(A215,'BOY to EOY-Math'!$P$2:$AA$400,12,FALSE)),"")</f>
        <v/>
      </c>
      <c r="L215" s="163" t="str">
        <f>IFERROR(IF(VLOOKUP(A215,'BOY to MOY-Math'!$P$2:$AI$400,20,FALSE)="","",VLOOKUP(A215,'BOY to MOY-Math'!$P$2:$AI$400,20,FALSE)),"")</f>
        <v/>
      </c>
      <c r="M215" s="161" t="str">
        <f>IFERROR(IF(VLOOKUP(A215, 'MOY to EOY-Math'!$P$2:$AI$400,20,FALSE)="","",VLOOKUP(A215,'MOY to EOY-Math'!$P$2:$AI$400,20,FALSE)),"")</f>
        <v/>
      </c>
      <c r="N215" s="161" t="str">
        <f>IFERROR(IF(VLOOKUP(A215,'BOY to EOY-Math'!$P$2:$AI$400,20,FALSE)="","",VLOOKUP(A215,'BOY to EOY-Math'!$P$2:$AI$400,20,FALSE)),"")</f>
        <v/>
      </c>
      <c r="O215" s="161" t="str">
        <f>IFERROR(IF(VLOOKUP(A215,'BOY to MOY-Math'!$P$2:$AK$400,22,FALSE)="","",VLOOKUP(A215,'BOY to MOY-Math'!$P$2:$AK$400,22,FALSE)),"")</f>
        <v/>
      </c>
      <c r="P215" s="161" t="str">
        <f>IFERROR(IF(VLOOKUP(A215, 'MOY to EOY-Math'!$P$2:$AK$400,22,FALSE)="","",VLOOKUP(A215,'MOY to EOY-Math'!$P$2:$AK$400,22,FALSE)),"")</f>
        <v/>
      </c>
      <c r="Q215" s="161" t="str">
        <f>IFERROR(IF(VLOOKUP(A215,'BOY to EOY-Math'!$P$2:$AK$400,22,FALSE)="","",VLOOKUP(A215,'BOY to EOY-Math'!$P$2:$AK$400,22,FALSE)),"")</f>
        <v/>
      </c>
      <c r="R215" s="161" t="str" cm="1">
        <f t="array" ref="R215">_xlfn.IFS(AND(NOT(ISNUMBER(I215)),NOT(ISNUMBER(J215)),NOT(ISNUMBER(K215))),"",OR(AND(I215&lt;&gt;"",I215&gt;=40),AND(J215&lt;&gt;"",J215&gt;=40),AND(K215&lt;&gt;"",K215&gt;=40)),"Y",OR(I215&lt;40,J215&lt;40,K215&lt;40),"N")</f>
        <v/>
      </c>
      <c r="S215" s="161" t="str" cm="1">
        <f t="array" ref="S215">_xlfn.IFS(OR(L215="Yes",M215="Yes",N215="Yes"),"Y",OR(L215="No",M215="No",N215="No"),"N",AND(L215="",M215="",N215=""),"")</f>
        <v/>
      </c>
      <c r="T215" s="161" t="str" cm="1">
        <f t="array" ref="T215">_xlfn.IFS(AND(NOT(ISNUMBER(O215)),NOT(ISNUMBER(P215)),NOT(ISNUMBER(Q215))),"",OR(AND(O215&lt;&gt;"",O215&gt;=40),AND(P215&lt;&gt;"",P215&gt;=40),AND(Q215&lt;&gt;"",Q215&gt;=40)),"Y",OR(O215&lt;40,P215&lt;40,Q215&lt;40),"N")</f>
        <v/>
      </c>
      <c r="U215" s="162" t="str" cm="1">
        <f t="array" ref="U215">_xlfn.IFS(OR(R215="Y",S215="Y",T215="Y"),"Y",OR(R215="N",S215="N",T215="N"),"N",OR(R215="",S215="",T215=""),"")</f>
        <v/>
      </c>
      <c r="V215" s="161" t="str">
        <f>IFERROR(IF(VLOOKUP(A215,'BOY to MOY-Reading'!$P$2:$U$400,6,FALSE)="","",VLOOKUP(A215,'BOY to MOY-Reading'!$P$2:$U$400,6,FALSE)),"")</f>
        <v/>
      </c>
      <c r="W215" s="162" t="str">
        <f>IFERROR(IF(VLOOKUP(A215,'BOY to MOY-Reading'!$P$2:$AA$400,12,FALSE)="","",VLOOKUP(A215,'BOY to MOY-Reading'!$P$2:$AA$400,12,FALSE)),"")</f>
        <v/>
      </c>
      <c r="X215" s="161" t="str">
        <f>IFERROR(IF(VLOOKUP(A215,'BOY to EOY-Reading'!$P$2:$AA$400,12,FALSE)="","",VLOOKUP(A215,'BOY to EOY-Reading'!$P$2:$AA$400,12,FALSE)),"")</f>
        <v/>
      </c>
      <c r="Y215" s="163" t="str">
        <f>IFERROR(IF(VLOOKUP(A215,'BOY to MOY-Reading'!$P$2:$AI$400,20,FALSE)="","",VLOOKUP(A215,'BOY to MOY-Reading'!$P$2:$AI$400,20,FALSE)),"")</f>
        <v/>
      </c>
      <c r="Z215" s="161" t="str">
        <f>IFERROR(IF(VLOOKUP(A215, 'MOY to EOY-Reading'!$P$2:$AI$400,20,FALSE)="","",VLOOKUP(A215,'MOY to EOY-Reading'!$P$2:$AI$400,20,FALSE)),"")</f>
        <v/>
      </c>
      <c r="AA215" s="161" t="str">
        <f>IFERROR(IF(VLOOKUP(A215,'BOY to EOY-Reading'!$P$2:$AI$400,20,FALSE)="","",VLOOKUP(A215,'BOY to EOY-Reading'!$P$2:$AI$400,20,FALSE)),"")</f>
        <v/>
      </c>
      <c r="AB215" s="161" t="str">
        <f>IFERROR(IF(VLOOKUP(A215,'BOY to MOY-Reading'!$P$2:$AK$400,22,FALSE)="","",VLOOKUP(A215,'BOY to MOY-Reading'!$P$2:$AK$400,22,FALSE)),"")</f>
        <v/>
      </c>
      <c r="AC215" s="161" t="str">
        <f>IFERROR(IF(VLOOKUP(A215, 'MOY to EOY-Reading'!$P$2:$AK$400,22,FALSE)="","",VLOOKUP(A215,'MOY to EOY-Reading'!$P$2:$AK$400,22,FALSE)),"")</f>
        <v/>
      </c>
      <c r="AD215" s="161" t="str">
        <f>IFERROR(IF(VLOOKUP(A215,'BOY to EOY-Reading'!$P$2:$AK$400,22,FALSE)="","",VLOOKUP(A215,'BOY to EOY-Reading'!$P$2:$AK$400,22,FALSE)),"")</f>
        <v/>
      </c>
      <c r="AE215" s="161" t="str" cm="1">
        <f t="array" ref="AE215">_xlfn.IFS(AND(NOT(ISNUMBER(V215)),NOT(ISNUMBER(W215)),NOT(ISNUMBER(X215))),"",OR(AND(V215&lt;&gt;"",V215&gt;=40),AND(W215&lt;&gt;"",W215&gt;=40),AND(X215&lt;&gt;"",X215&gt;=40)),"Y",OR(V215&lt;40,W215&lt;40,X215&lt;40),"N")</f>
        <v/>
      </c>
      <c r="AF215" s="161" t="str" cm="1">
        <f t="array" ref="AF215">_xlfn.IFS(OR(Y215="Yes",Z215="Yes",AA215="Yes"),"Y",OR(Y215="No",Z215="No",AA215="No"),"N",AND(Y215="",Z215="",AA215=""),"")</f>
        <v/>
      </c>
      <c r="AG215" s="161" t="str" cm="1">
        <f t="array" ref="AG215">_xlfn.IFS(AND(NOT(ISNUMBER(AB215)),NOT(ISNUMBER(AC215)),NOT(ISNUMBER(AD215))),"",OR(AND(AB215&lt;&gt;"",AB215&gt;=40),AND(AC215&lt;&gt;"",AC215&gt;=40),AND(AD215&lt;&gt;"",AD215&gt;=40)),"Y",OR(AB215&lt;40,AC215&lt;40,AD215&lt;40),"N")</f>
        <v/>
      </c>
      <c r="AH215" s="162" t="str" cm="1">
        <f t="array" ref="AH215">_xlfn.IFS(OR(AE215="Y",AF215="Y",AG215="Y"),"Y",OR(AE215="N",AF215="N",AG215="N"),"N",OR(AE215="",AF215="",AG215=""),"")</f>
        <v/>
      </c>
    </row>
    <row r="216" spans="9:34" x14ac:dyDescent="0.25">
      <c r="I216" s="161" t="str">
        <f>IFERROR(IF(VLOOKUP(A216,'BOY to MOY-Math'!$P$2:$U$400,6,FALSE)="","",VLOOKUP(A216,'BOY to MOY-Math'!$P$2:$U$400,6,FALSE)),"")</f>
        <v/>
      </c>
      <c r="J216" s="162" t="str">
        <f>IFERROR(IF(VLOOKUP(A216,'BOY to MOY-Math'!$P$2:$AA$400,12,FALSE)="","",VLOOKUP(A216,'BOY to MOY-Math'!$P$2:$AA$400,12,FALSE)),"")</f>
        <v/>
      </c>
      <c r="K216" s="161" t="str">
        <f>IFERROR(IF(VLOOKUP(A216,'BOY to EOY-Math'!$P$2:$AA$400,12,FALSE)="","",VLOOKUP(A216,'BOY to EOY-Math'!$P$2:$AA$400,12,FALSE)),"")</f>
        <v/>
      </c>
      <c r="L216" s="163" t="str">
        <f>IFERROR(IF(VLOOKUP(A216,'BOY to MOY-Math'!$P$2:$AI$400,20,FALSE)="","",VLOOKUP(A216,'BOY to MOY-Math'!$P$2:$AI$400,20,FALSE)),"")</f>
        <v/>
      </c>
      <c r="M216" s="161" t="str">
        <f>IFERROR(IF(VLOOKUP(A216, 'MOY to EOY-Math'!$P$2:$AI$400,20,FALSE)="","",VLOOKUP(A216,'MOY to EOY-Math'!$P$2:$AI$400,20,FALSE)),"")</f>
        <v/>
      </c>
      <c r="N216" s="161" t="str">
        <f>IFERROR(IF(VLOOKUP(A216,'BOY to EOY-Math'!$P$2:$AI$400,20,FALSE)="","",VLOOKUP(A216,'BOY to EOY-Math'!$P$2:$AI$400,20,FALSE)),"")</f>
        <v/>
      </c>
      <c r="O216" s="161" t="str">
        <f>IFERROR(IF(VLOOKUP(A216,'BOY to MOY-Math'!$P$2:$AK$400,22,FALSE)="","",VLOOKUP(A216,'BOY to MOY-Math'!$P$2:$AK$400,22,FALSE)),"")</f>
        <v/>
      </c>
      <c r="P216" s="161" t="str">
        <f>IFERROR(IF(VLOOKUP(A216, 'MOY to EOY-Math'!$P$2:$AK$400,22,FALSE)="","",VLOOKUP(A216,'MOY to EOY-Math'!$P$2:$AK$400,22,FALSE)),"")</f>
        <v/>
      </c>
      <c r="Q216" s="161" t="str">
        <f>IFERROR(IF(VLOOKUP(A216,'BOY to EOY-Math'!$P$2:$AK$400,22,FALSE)="","",VLOOKUP(A216,'BOY to EOY-Math'!$P$2:$AK$400,22,FALSE)),"")</f>
        <v/>
      </c>
      <c r="R216" s="161" t="str" cm="1">
        <f t="array" ref="R216">_xlfn.IFS(AND(NOT(ISNUMBER(I216)),NOT(ISNUMBER(J216)),NOT(ISNUMBER(K216))),"",OR(AND(I216&lt;&gt;"",I216&gt;=40),AND(J216&lt;&gt;"",J216&gt;=40),AND(K216&lt;&gt;"",K216&gt;=40)),"Y",OR(I216&lt;40,J216&lt;40,K216&lt;40),"N")</f>
        <v/>
      </c>
      <c r="S216" s="161" t="str" cm="1">
        <f t="array" ref="S216">_xlfn.IFS(OR(L216="Yes",M216="Yes",N216="Yes"),"Y",OR(L216="No",M216="No",N216="No"),"N",AND(L216="",M216="",N216=""),"")</f>
        <v/>
      </c>
      <c r="T216" s="161" t="str" cm="1">
        <f t="array" ref="T216">_xlfn.IFS(AND(NOT(ISNUMBER(O216)),NOT(ISNUMBER(P216)),NOT(ISNUMBER(Q216))),"",OR(AND(O216&lt;&gt;"",O216&gt;=40),AND(P216&lt;&gt;"",P216&gt;=40),AND(Q216&lt;&gt;"",Q216&gt;=40)),"Y",OR(O216&lt;40,P216&lt;40,Q216&lt;40),"N")</f>
        <v/>
      </c>
      <c r="U216" s="162" t="str" cm="1">
        <f t="array" ref="U216">_xlfn.IFS(OR(R216="Y",S216="Y",T216="Y"),"Y",OR(R216="N",S216="N",T216="N"),"N",OR(R216="",S216="",T216=""),"")</f>
        <v/>
      </c>
      <c r="V216" s="161" t="str">
        <f>IFERROR(IF(VLOOKUP(A216,'BOY to MOY-Reading'!$P$2:$U$400,6,FALSE)="","",VLOOKUP(A216,'BOY to MOY-Reading'!$P$2:$U$400,6,FALSE)),"")</f>
        <v/>
      </c>
      <c r="W216" s="162" t="str">
        <f>IFERROR(IF(VLOOKUP(A216,'BOY to MOY-Reading'!$P$2:$AA$400,12,FALSE)="","",VLOOKUP(A216,'BOY to MOY-Reading'!$P$2:$AA$400,12,FALSE)),"")</f>
        <v/>
      </c>
      <c r="X216" s="161" t="str">
        <f>IFERROR(IF(VLOOKUP(A216,'BOY to EOY-Reading'!$P$2:$AA$400,12,FALSE)="","",VLOOKUP(A216,'BOY to EOY-Reading'!$P$2:$AA$400,12,FALSE)),"")</f>
        <v/>
      </c>
      <c r="Y216" s="163" t="str">
        <f>IFERROR(IF(VLOOKUP(A216,'BOY to MOY-Reading'!$P$2:$AI$400,20,FALSE)="","",VLOOKUP(A216,'BOY to MOY-Reading'!$P$2:$AI$400,20,FALSE)),"")</f>
        <v/>
      </c>
      <c r="Z216" s="161" t="str">
        <f>IFERROR(IF(VLOOKUP(A216, 'MOY to EOY-Reading'!$P$2:$AI$400,20,FALSE)="","",VLOOKUP(A216,'MOY to EOY-Reading'!$P$2:$AI$400,20,FALSE)),"")</f>
        <v/>
      </c>
      <c r="AA216" s="161" t="str">
        <f>IFERROR(IF(VLOOKUP(A216,'BOY to EOY-Reading'!$P$2:$AI$400,20,FALSE)="","",VLOOKUP(A216,'BOY to EOY-Reading'!$P$2:$AI$400,20,FALSE)),"")</f>
        <v/>
      </c>
      <c r="AB216" s="161" t="str">
        <f>IFERROR(IF(VLOOKUP(A216,'BOY to MOY-Reading'!$P$2:$AK$400,22,FALSE)="","",VLOOKUP(A216,'BOY to MOY-Reading'!$P$2:$AK$400,22,FALSE)),"")</f>
        <v/>
      </c>
      <c r="AC216" s="161" t="str">
        <f>IFERROR(IF(VLOOKUP(A216, 'MOY to EOY-Reading'!$P$2:$AK$400,22,FALSE)="","",VLOOKUP(A216,'MOY to EOY-Reading'!$P$2:$AK$400,22,FALSE)),"")</f>
        <v/>
      </c>
      <c r="AD216" s="161" t="str">
        <f>IFERROR(IF(VLOOKUP(A216,'BOY to EOY-Reading'!$P$2:$AK$400,22,FALSE)="","",VLOOKUP(A216,'BOY to EOY-Reading'!$P$2:$AK$400,22,FALSE)),"")</f>
        <v/>
      </c>
      <c r="AE216" s="161" t="str" cm="1">
        <f t="array" ref="AE216">_xlfn.IFS(AND(NOT(ISNUMBER(V216)),NOT(ISNUMBER(W216)),NOT(ISNUMBER(X216))),"",OR(AND(V216&lt;&gt;"",V216&gt;=40),AND(W216&lt;&gt;"",W216&gt;=40),AND(X216&lt;&gt;"",X216&gt;=40)),"Y",OR(V216&lt;40,W216&lt;40,X216&lt;40),"N")</f>
        <v/>
      </c>
      <c r="AF216" s="161" t="str" cm="1">
        <f t="array" ref="AF216">_xlfn.IFS(OR(Y216="Yes",Z216="Yes",AA216="Yes"),"Y",OR(Y216="No",Z216="No",AA216="No"),"N",AND(Y216="",Z216="",AA216=""),"")</f>
        <v/>
      </c>
      <c r="AG216" s="161" t="str" cm="1">
        <f t="array" ref="AG216">_xlfn.IFS(AND(NOT(ISNUMBER(AB216)),NOT(ISNUMBER(AC216)),NOT(ISNUMBER(AD216))),"",OR(AND(AB216&lt;&gt;"",AB216&gt;=40),AND(AC216&lt;&gt;"",AC216&gt;=40),AND(AD216&lt;&gt;"",AD216&gt;=40)),"Y",OR(AB216&lt;40,AC216&lt;40,AD216&lt;40),"N")</f>
        <v/>
      </c>
      <c r="AH216" s="162" t="str" cm="1">
        <f t="array" ref="AH216">_xlfn.IFS(OR(AE216="Y",AF216="Y",AG216="Y"),"Y",OR(AE216="N",AF216="N",AG216="N"),"N",OR(AE216="",AF216="",AG216=""),"")</f>
        <v/>
      </c>
    </row>
    <row r="217" spans="9:34" x14ac:dyDescent="0.25">
      <c r="I217" s="161" t="str">
        <f>IFERROR(IF(VLOOKUP(A217,'BOY to MOY-Math'!$P$2:$U$400,6,FALSE)="","",VLOOKUP(A217,'BOY to MOY-Math'!$P$2:$U$400,6,FALSE)),"")</f>
        <v/>
      </c>
      <c r="J217" s="162" t="str">
        <f>IFERROR(IF(VLOOKUP(A217,'BOY to MOY-Math'!$P$2:$AA$400,12,FALSE)="","",VLOOKUP(A217,'BOY to MOY-Math'!$P$2:$AA$400,12,FALSE)),"")</f>
        <v/>
      </c>
      <c r="K217" s="161" t="str">
        <f>IFERROR(IF(VLOOKUP(A217,'BOY to EOY-Math'!$P$2:$AA$400,12,FALSE)="","",VLOOKUP(A217,'BOY to EOY-Math'!$P$2:$AA$400,12,FALSE)),"")</f>
        <v/>
      </c>
      <c r="L217" s="163" t="str">
        <f>IFERROR(IF(VLOOKUP(A217,'BOY to MOY-Math'!$P$2:$AI$400,20,FALSE)="","",VLOOKUP(A217,'BOY to MOY-Math'!$P$2:$AI$400,20,FALSE)),"")</f>
        <v/>
      </c>
      <c r="M217" s="161" t="str">
        <f>IFERROR(IF(VLOOKUP(A217, 'MOY to EOY-Math'!$P$2:$AI$400,20,FALSE)="","",VLOOKUP(A217,'MOY to EOY-Math'!$P$2:$AI$400,20,FALSE)),"")</f>
        <v/>
      </c>
      <c r="N217" s="161" t="str">
        <f>IFERROR(IF(VLOOKUP(A217,'BOY to EOY-Math'!$P$2:$AI$400,20,FALSE)="","",VLOOKUP(A217,'BOY to EOY-Math'!$P$2:$AI$400,20,FALSE)),"")</f>
        <v/>
      </c>
      <c r="O217" s="161" t="str">
        <f>IFERROR(IF(VLOOKUP(A217,'BOY to MOY-Math'!$P$2:$AK$400,22,FALSE)="","",VLOOKUP(A217,'BOY to MOY-Math'!$P$2:$AK$400,22,FALSE)),"")</f>
        <v/>
      </c>
      <c r="P217" s="161" t="str">
        <f>IFERROR(IF(VLOOKUP(A217, 'MOY to EOY-Math'!$P$2:$AK$400,22,FALSE)="","",VLOOKUP(A217,'MOY to EOY-Math'!$P$2:$AK$400,22,FALSE)),"")</f>
        <v/>
      </c>
      <c r="Q217" s="161" t="str">
        <f>IFERROR(IF(VLOOKUP(A217,'BOY to EOY-Math'!$P$2:$AK$400,22,FALSE)="","",VLOOKUP(A217,'BOY to EOY-Math'!$P$2:$AK$400,22,FALSE)),"")</f>
        <v/>
      </c>
      <c r="R217" s="161" t="str" cm="1">
        <f t="array" ref="R217">_xlfn.IFS(AND(NOT(ISNUMBER(I217)),NOT(ISNUMBER(J217)),NOT(ISNUMBER(K217))),"",OR(AND(I217&lt;&gt;"",I217&gt;=40),AND(J217&lt;&gt;"",J217&gt;=40),AND(K217&lt;&gt;"",K217&gt;=40)),"Y",OR(I217&lt;40,J217&lt;40,K217&lt;40),"N")</f>
        <v/>
      </c>
      <c r="S217" s="161" t="str" cm="1">
        <f t="array" ref="S217">_xlfn.IFS(OR(L217="Yes",M217="Yes",N217="Yes"),"Y",OR(L217="No",M217="No",N217="No"),"N",AND(L217="",M217="",N217=""),"")</f>
        <v/>
      </c>
      <c r="T217" s="161" t="str" cm="1">
        <f t="array" ref="T217">_xlfn.IFS(AND(NOT(ISNUMBER(O217)),NOT(ISNUMBER(P217)),NOT(ISNUMBER(Q217))),"",OR(AND(O217&lt;&gt;"",O217&gt;=40),AND(P217&lt;&gt;"",P217&gt;=40),AND(Q217&lt;&gt;"",Q217&gt;=40)),"Y",OR(O217&lt;40,P217&lt;40,Q217&lt;40),"N")</f>
        <v/>
      </c>
      <c r="U217" s="162" t="str" cm="1">
        <f t="array" ref="U217">_xlfn.IFS(OR(R217="Y",S217="Y",T217="Y"),"Y",OR(R217="N",S217="N",T217="N"),"N",OR(R217="",S217="",T217=""),"")</f>
        <v/>
      </c>
      <c r="V217" s="161" t="str">
        <f>IFERROR(IF(VLOOKUP(A217,'BOY to MOY-Reading'!$P$2:$U$400,6,FALSE)="","",VLOOKUP(A217,'BOY to MOY-Reading'!$P$2:$U$400,6,FALSE)),"")</f>
        <v/>
      </c>
      <c r="W217" s="162" t="str">
        <f>IFERROR(IF(VLOOKUP(A217,'BOY to MOY-Reading'!$P$2:$AA$400,12,FALSE)="","",VLOOKUP(A217,'BOY to MOY-Reading'!$P$2:$AA$400,12,FALSE)),"")</f>
        <v/>
      </c>
      <c r="X217" s="161" t="str">
        <f>IFERROR(IF(VLOOKUP(A217,'BOY to EOY-Reading'!$P$2:$AA$400,12,FALSE)="","",VLOOKUP(A217,'BOY to EOY-Reading'!$P$2:$AA$400,12,FALSE)),"")</f>
        <v/>
      </c>
      <c r="Y217" s="163" t="str">
        <f>IFERROR(IF(VLOOKUP(A217,'BOY to MOY-Reading'!$P$2:$AI$400,20,FALSE)="","",VLOOKUP(A217,'BOY to MOY-Reading'!$P$2:$AI$400,20,FALSE)),"")</f>
        <v/>
      </c>
      <c r="Z217" s="161" t="str">
        <f>IFERROR(IF(VLOOKUP(A217, 'MOY to EOY-Reading'!$P$2:$AI$400,20,FALSE)="","",VLOOKUP(A217,'MOY to EOY-Reading'!$P$2:$AI$400,20,FALSE)),"")</f>
        <v/>
      </c>
      <c r="AA217" s="161" t="str">
        <f>IFERROR(IF(VLOOKUP(A217,'BOY to EOY-Reading'!$P$2:$AI$400,20,FALSE)="","",VLOOKUP(A217,'BOY to EOY-Reading'!$P$2:$AI$400,20,FALSE)),"")</f>
        <v/>
      </c>
      <c r="AB217" s="161" t="str">
        <f>IFERROR(IF(VLOOKUP(A217,'BOY to MOY-Reading'!$P$2:$AK$400,22,FALSE)="","",VLOOKUP(A217,'BOY to MOY-Reading'!$P$2:$AK$400,22,FALSE)),"")</f>
        <v/>
      </c>
      <c r="AC217" s="161" t="str">
        <f>IFERROR(IF(VLOOKUP(A217, 'MOY to EOY-Reading'!$P$2:$AK$400,22,FALSE)="","",VLOOKUP(A217,'MOY to EOY-Reading'!$P$2:$AK$400,22,FALSE)),"")</f>
        <v/>
      </c>
      <c r="AD217" s="161" t="str">
        <f>IFERROR(IF(VLOOKUP(A217,'BOY to EOY-Reading'!$P$2:$AK$400,22,FALSE)="","",VLOOKUP(A217,'BOY to EOY-Reading'!$P$2:$AK$400,22,FALSE)),"")</f>
        <v/>
      </c>
      <c r="AE217" s="161" t="str" cm="1">
        <f t="array" ref="AE217">_xlfn.IFS(AND(NOT(ISNUMBER(V217)),NOT(ISNUMBER(W217)),NOT(ISNUMBER(X217))),"",OR(AND(V217&lt;&gt;"",V217&gt;=40),AND(W217&lt;&gt;"",W217&gt;=40),AND(X217&lt;&gt;"",X217&gt;=40)),"Y",OR(V217&lt;40,W217&lt;40,X217&lt;40),"N")</f>
        <v/>
      </c>
      <c r="AF217" s="161" t="str" cm="1">
        <f t="array" ref="AF217">_xlfn.IFS(OR(Y217="Yes",Z217="Yes",AA217="Yes"),"Y",OR(Y217="No",Z217="No",AA217="No"),"N",AND(Y217="",Z217="",AA217=""),"")</f>
        <v/>
      </c>
      <c r="AG217" s="161" t="str" cm="1">
        <f t="array" ref="AG217">_xlfn.IFS(AND(NOT(ISNUMBER(AB217)),NOT(ISNUMBER(AC217)),NOT(ISNUMBER(AD217))),"",OR(AND(AB217&lt;&gt;"",AB217&gt;=40),AND(AC217&lt;&gt;"",AC217&gt;=40),AND(AD217&lt;&gt;"",AD217&gt;=40)),"Y",OR(AB217&lt;40,AC217&lt;40,AD217&lt;40),"N")</f>
        <v/>
      </c>
      <c r="AH217" s="162" t="str" cm="1">
        <f t="array" ref="AH217">_xlfn.IFS(OR(AE217="Y",AF217="Y",AG217="Y"),"Y",OR(AE217="N",AF217="N",AG217="N"),"N",OR(AE217="",AF217="",AG217=""),"")</f>
        <v/>
      </c>
    </row>
    <row r="218" spans="9:34" x14ac:dyDescent="0.25">
      <c r="I218" s="161" t="str">
        <f>IFERROR(IF(VLOOKUP(A218,'BOY to MOY-Math'!$P$2:$U$400,6,FALSE)="","",VLOOKUP(A218,'BOY to MOY-Math'!$P$2:$U$400,6,FALSE)),"")</f>
        <v/>
      </c>
      <c r="J218" s="162" t="str">
        <f>IFERROR(IF(VLOOKUP(A218,'BOY to MOY-Math'!$P$2:$AA$400,12,FALSE)="","",VLOOKUP(A218,'BOY to MOY-Math'!$P$2:$AA$400,12,FALSE)),"")</f>
        <v/>
      </c>
      <c r="K218" s="161" t="str">
        <f>IFERROR(IF(VLOOKUP(A218,'BOY to EOY-Math'!$P$2:$AA$400,12,FALSE)="","",VLOOKUP(A218,'BOY to EOY-Math'!$P$2:$AA$400,12,FALSE)),"")</f>
        <v/>
      </c>
      <c r="L218" s="163" t="str">
        <f>IFERROR(IF(VLOOKUP(A218,'BOY to MOY-Math'!$P$2:$AI$400,20,FALSE)="","",VLOOKUP(A218,'BOY to MOY-Math'!$P$2:$AI$400,20,FALSE)),"")</f>
        <v/>
      </c>
      <c r="M218" s="161" t="str">
        <f>IFERROR(IF(VLOOKUP(A218, 'MOY to EOY-Math'!$P$2:$AI$400,20,FALSE)="","",VLOOKUP(A218,'MOY to EOY-Math'!$P$2:$AI$400,20,FALSE)),"")</f>
        <v/>
      </c>
      <c r="N218" s="161" t="str">
        <f>IFERROR(IF(VLOOKUP(A218,'BOY to EOY-Math'!$P$2:$AI$400,20,FALSE)="","",VLOOKUP(A218,'BOY to EOY-Math'!$P$2:$AI$400,20,FALSE)),"")</f>
        <v/>
      </c>
      <c r="O218" s="161" t="str">
        <f>IFERROR(IF(VLOOKUP(A218,'BOY to MOY-Math'!$P$2:$AK$400,22,FALSE)="","",VLOOKUP(A218,'BOY to MOY-Math'!$P$2:$AK$400,22,FALSE)),"")</f>
        <v/>
      </c>
      <c r="P218" s="161" t="str">
        <f>IFERROR(IF(VLOOKUP(A218, 'MOY to EOY-Math'!$P$2:$AK$400,22,FALSE)="","",VLOOKUP(A218,'MOY to EOY-Math'!$P$2:$AK$400,22,FALSE)),"")</f>
        <v/>
      </c>
      <c r="Q218" s="161" t="str">
        <f>IFERROR(IF(VLOOKUP(A218,'BOY to EOY-Math'!$P$2:$AK$400,22,FALSE)="","",VLOOKUP(A218,'BOY to EOY-Math'!$P$2:$AK$400,22,FALSE)),"")</f>
        <v/>
      </c>
      <c r="R218" s="161" t="str" cm="1">
        <f t="array" ref="R218">_xlfn.IFS(AND(NOT(ISNUMBER(I218)),NOT(ISNUMBER(J218)),NOT(ISNUMBER(K218))),"",OR(AND(I218&lt;&gt;"",I218&gt;=40),AND(J218&lt;&gt;"",J218&gt;=40),AND(K218&lt;&gt;"",K218&gt;=40)),"Y",OR(I218&lt;40,J218&lt;40,K218&lt;40),"N")</f>
        <v/>
      </c>
      <c r="S218" s="161" t="str" cm="1">
        <f t="array" ref="S218">_xlfn.IFS(OR(L218="Yes",M218="Yes",N218="Yes"),"Y",OR(L218="No",M218="No",N218="No"),"N",AND(L218="",M218="",N218=""),"")</f>
        <v/>
      </c>
      <c r="T218" s="161" t="str" cm="1">
        <f t="array" ref="T218">_xlfn.IFS(AND(NOT(ISNUMBER(O218)),NOT(ISNUMBER(P218)),NOT(ISNUMBER(Q218))),"",OR(AND(O218&lt;&gt;"",O218&gt;=40),AND(P218&lt;&gt;"",P218&gt;=40),AND(Q218&lt;&gt;"",Q218&gt;=40)),"Y",OR(O218&lt;40,P218&lt;40,Q218&lt;40),"N")</f>
        <v/>
      </c>
      <c r="U218" s="162" t="str" cm="1">
        <f t="array" ref="U218">_xlfn.IFS(OR(R218="Y",S218="Y",T218="Y"),"Y",OR(R218="N",S218="N",T218="N"),"N",OR(R218="",S218="",T218=""),"")</f>
        <v/>
      </c>
      <c r="V218" s="161" t="str">
        <f>IFERROR(IF(VLOOKUP(A218,'BOY to MOY-Reading'!$P$2:$U$400,6,FALSE)="","",VLOOKUP(A218,'BOY to MOY-Reading'!$P$2:$U$400,6,FALSE)),"")</f>
        <v/>
      </c>
      <c r="W218" s="162" t="str">
        <f>IFERROR(IF(VLOOKUP(A218,'BOY to MOY-Reading'!$P$2:$AA$400,12,FALSE)="","",VLOOKUP(A218,'BOY to MOY-Reading'!$P$2:$AA$400,12,FALSE)),"")</f>
        <v/>
      </c>
      <c r="X218" s="161" t="str">
        <f>IFERROR(IF(VLOOKUP(A218,'BOY to EOY-Reading'!$P$2:$AA$400,12,FALSE)="","",VLOOKUP(A218,'BOY to EOY-Reading'!$P$2:$AA$400,12,FALSE)),"")</f>
        <v/>
      </c>
      <c r="Y218" s="163" t="str">
        <f>IFERROR(IF(VLOOKUP(A218,'BOY to MOY-Reading'!$P$2:$AI$400,20,FALSE)="","",VLOOKUP(A218,'BOY to MOY-Reading'!$P$2:$AI$400,20,FALSE)),"")</f>
        <v/>
      </c>
      <c r="Z218" s="161" t="str">
        <f>IFERROR(IF(VLOOKUP(A218, 'MOY to EOY-Reading'!$P$2:$AI$400,20,FALSE)="","",VLOOKUP(A218,'MOY to EOY-Reading'!$P$2:$AI$400,20,FALSE)),"")</f>
        <v/>
      </c>
      <c r="AA218" s="161" t="str">
        <f>IFERROR(IF(VLOOKUP(A218,'BOY to EOY-Reading'!$P$2:$AI$400,20,FALSE)="","",VLOOKUP(A218,'BOY to EOY-Reading'!$P$2:$AI$400,20,FALSE)),"")</f>
        <v/>
      </c>
      <c r="AB218" s="161" t="str">
        <f>IFERROR(IF(VLOOKUP(A218,'BOY to MOY-Reading'!$P$2:$AK$400,22,FALSE)="","",VLOOKUP(A218,'BOY to MOY-Reading'!$P$2:$AK$400,22,FALSE)),"")</f>
        <v/>
      </c>
      <c r="AC218" s="161" t="str">
        <f>IFERROR(IF(VLOOKUP(A218, 'MOY to EOY-Reading'!$P$2:$AK$400,22,FALSE)="","",VLOOKUP(A218,'MOY to EOY-Reading'!$P$2:$AK$400,22,FALSE)),"")</f>
        <v/>
      </c>
      <c r="AD218" s="161" t="str">
        <f>IFERROR(IF(VLOOKUP(A218,'BOY to EOY-Reading'!$P$2:$AK$400,22,FALSE)="","",VLOOKUP(A218,'BOY to EOY-Reading'!$P$2:$AK$400,22,FALSE)),"")</f>
        <v/>
      </c>
      <c r="AE218" s="161" t="str" cm="1">
        <f t="array" ref="AE218">_xlfn.IFS(AND(NOT(ISNUMBER(V218)),NOT(ISNUMBER(W218)),NOT(ISNUMBER(X218))),"",OR(AND(V218&lt;&gt;"",V218&gt;=40),AND(W218&lt;&gt;"",W218&gt;=40),AND(X218&lt;&gt;"",X218&gt;=40)),"Y",OR(V218&lt;40,W218&lt;40,X218&lt;40),"N")</f>
        <v/>
      </c>
      <c r="AF218" s="161" t="str" cm="1">
        <f t="array" ref="AF218">_xlfn.IFS(OR(Y218="Yes",Z218="Yes",AA218="Yes"),"Y",OR(Y218="No",Z218="No",AA218="No"),"N",AND(Y218="",Z218="",AA218=""),"")</f>
        <v/>
      </c>
      <c r="AG218" s="161" t="str" cm="1">
        <f t="array" ref="AG218">_xlfn.IFS(AND(NOT(ISNUMBER(AB218)),NOT(ISNUMBER(AC218)),NOT(ISNUMBER(AD218))),"",OR(AND(AB218&lt;&gt;"",AB218&gt;=40),AND(AC218&lt;&gt;"",AC218&gt;=40),AND(AD218&lt;&gt;"",AD218&gt;=40)),"Y",OR(AB218&lt;40,AC218&lt;40,AD218&lt;40),"N")</f>
        <v/>
      </c>
      <c r="AH218" s="162" t="str" cm="1">
        <f t="array" ref="AH218">_xlfn.IFS(OR(AE218="Y",AF218="Y",AG218="Y"),"Y",OR(AE218="N",AF218="N",AG218="N"),"N",OR(AE218="",AF218="",AG218=""),"")</f>
        <v/>
      </c>
    </row>
    <row r="219" spans="9:34" x14ac:dyDescent="0.25">
      <c r="I219" s="161" t="str">
        <f>IFERROR(IF(VLOOKUP(A219,'BOY to MOY-Math'!$P$2:$U$400,6,FALSE)="","",VLOOKUP(A219,'BOY to MOY-Math'!$P$2:$U$400,6,FALSE)),"")</f>
        <v/>
      </c>
      <c r="J219" s="162" t="str">
        <f>IFERROR(IF(VLOOKUP(A219,'BOY to MOY-Math'!$P$2:$AA$400,12,FALSE)="","",VLOOKUP(A219,'BOY to MOY-Math'!$P$2:$AA$400,12,FALSE)),"")</f>
        <v/>
      </c>
      <c r="K219" s="161" t="str">
        <f>IFERROR(IF(VLOOKUP(A219,'BOY to EOY-Math'!$P$2:$AA$400,12,FALSE)="","",VLOOKUP(A219,'BOY to EOY-Math'!$P$2:$AA$400,12,FALSE)),"")</f>
        <v/>
      </c>
      <c r="L219" s="163" t="str">
        <f>IFERROR(IF(VLOOKUP(A219,'BOY to MOY-Math'!$P$2:$AI$400,20,FALSE)="","",VLOOKUP(A219,'BOY to MOY-Math'!$P$2:$AI$400,20,FALSE)),"")</f>
        <v/>
      </c>
      <c r="M219" s="161" t="str">
        <f>IFERROR(IF(VLOOKUP(A219, 'MOY to EOY-Math'!$P$2:$AI$400,20,FALSE)="","",VLOOKUP(A219,'MOY to EOY-Math'!$P$2:$AI$400,20,FALSE)),"")</f>
        <v/>
      </c>
      <c r="N219" s="161" t="str">
        <f>IFERROR(IF(VLOOKUP(A219,'BOY to EOY-Math'!$P$2:$AI$400,20,FALSE)="","",VLOOKUP(A219,'BOY to EOY-Math'!$P$2:$AI$400,20,FALSE)),"")</f>
        <v/>
      </c>
      <c r="O219" s="161" t="str">
        <f>IFERROR(IF(VLOOKUP(A219,'BOY to MOY-Math'!$P$2:$AK$400,22,FALSE)="","",VLOOKUP(A219,'BOY to MOY-Math'!$P$2:$AK$400,22,FALSE)),"")</f>
        <v/>
      </c>
      <c r="P219" s="161" t="str">
        <f>IFERROR(IF(VLOOKUP(A219, 'MOY to EOY-Math'!$P$2:$AK$400,22,FALSE)="","",VLOOKUP(A219,'MOY to EOY-Math'!$P$2:$AK$400,22,FALSE)),"")</f>
        <v/>
      </c>
      <c r="Q219" s="161" t="str">
        <f>IFERROR(IF(VLOOKUP(A219,'BOY to EOY-Math'!$P$2:$AK$400,22,FALSE)="","",VLOOKUP(A219,'BOY to EOY-Math'!$P$2:$AK$400,22,FALSE)),"")</f>
        <v/>
      </c>
      <c r="R219" s="161" t="str" cm="1">
        <f t="array" ref="R219">_xlfn.IFS(AND(NOT(ISNUMBER(I219)),NOT(ISNUMBER(J219)),NOT(ISNUMBER(K219))),"",OR(AND(I219&lt;&gt;"",I219&gt;=40),AND(J219&lt;&gt;"",J219&gt;=40),AND(K219&lt;&gt;"",K219&gt;=40)),"Y",OR(I219&lt;40,J219&lt;40,K219&lt;40),"N")</f>
        <v/>
      </c>
      <c r="S219" s="161" t="str" cm="1">
        <f t="array" ref="S219">_xlfn.IFS(OR(L219="Yes",M219="Yes",N219="Yes"),"Y",OR(L219="No",M219="No",N219="No"),"N",AND(L219="",M219="",N219=""),"")</f>
        <v/>
      </c>
      <c r="T219" s="161" t="str" cm="1">
        <f t="array" ref="T219">_xlfn.IFS(AND(NOT(ISNUMBER(O219)),NOT(ISNUMBER(P219)),NOT(ISNUMBER(Q219))),"",OR(AND(O219&lt;&gt;"",O219&gt;=40),AND(P219&lt;&gt;"",P219&gt;=40),AND(Q219&lt;&gt;"",Q219&gt;=40)),"Y",OR(O219&lt;40,P219&lt;40,Q219&lt;40),"N")</f>
        <v/>
      </c>
      <c r="U219" s="162" t="str" cm="1">
        <f t="array" ref="U219">_xlfn.IFS(OR(R219="Y",S219="Y",T219="Y"),"Y",OR(R219="N",S219="N",T219="N"),"N",OR(R219="",S219="",T219=""),"")</f>
        <v/>
      </c>
      <c r="V219" s="161" t="str">
        <f>IFERROR(IF(VLOOKUP(A219,'BOY to MOY-Reading'!$P$2:$U$400,6,FALSE)="","",VLOOKUP(A219,'BOY to MOY-Reading'!$P$2:$U$400,6,FALSE)),"")</f>
        <v/>
      </c>
      <c r="W219" s="162" t="str">
        <f>IFERROR(IF(VLOOKUP(A219,'BOY to MOY-Reading'!$P$2:$AA$400,12,FALSE)="","",VLOOKUP(A219,'BOY to MOY-Reading'!$P$2:$AA$400,12,FALSE)),"")</f>
        <v/>
      </c>
      <c r="X219" s="161" t="str">
        <f>IFERROR(IF(VLOOKUP(A219,'BOY to EOY-Reading'!$P$2:$AA$400,12,FALSE)="","",VLOOKUP(A219,'BOY to EOY-Reading'!$P$2:$AA$400,12,FALSE)),"")</f>
        <v/>
      </c>
      <c r="Y219" s="163" t="str">
        <f>IFERROR(IF(VLOOKUP(A219,'BOY to MOY-Reading'!$P$2:$AI$400,20,FALSE)="","",VLOOKUP(A219,'BOY to MOY-Reading'!$P$2:$AI$400,20,FALSE)),"")</f>
        <v/>
      </c>
      <c r="Z219" s="161" t="str">
        <f>IFERROR(IF(VLOOKUP(A219, 'MOY to EOY-Reading'!$P$2:$AI$400,20,FALSE)="","",VLOOKUP(A219,'MOY to EOY-Reading'!$P$2:$AI$400,20,FALSE)),"")</f>
        <v/>
      </c>
      <c r="AA219" s="161" t="str">
        <f>IFERROR(IF(VLOOKUP(A219,'BOY to EOY-Reading'!$P$2:$AI$400,20,FALSE)="","",VLOOKUP(A219,'BOY to EOY-Reading'!$P$2:$AI$400,20,FALSE)),"")</f>
        <v/>
      </c>
      <c r="AB219" s="161" t="str">
        <f>IFERROR(IF(VLOOKUP(A219,'BOY to MOY-Reading'!$P$2:$AK$400,22,FALSE)="","",VLOOKUP(A219,'BOY to MOY-Reading'!$P$2:$AK$400,22,FALSE)),"")</f>
        <v/>
      </c>
      <c r="AC219" s="161" t="str">
        <f>IFERROR(IF(VLOOKUP(A219, 'MOY to EOY-Reading'!$P$2:$AK$400,22,FALSE)="","",VLOOKUP(A219,'MOY to EOY-Reading'!$P$2:$AK$400,22,FALSE)),"")</f>
        <v/>
      </c>
      <c r="AD219" s="161" t="str">
        <f>IFERROR(IF(VLOOKUP(A219,'BOY to EOY-Reading'!$P$2:$AK$400,22,FALSE)="","",VLOOKUP(A219,'BOY to EOY-Reading'!$P$2:$AK$400,22,FALSE)),"")</f>
        <v/>
      </c>
      <c r="AE219" s="161" t="str" cm="1">
        <f t="array" ref="AE219">_xlfn.IFS(AND(NOT(ISNUMBER(V219)),NOT(ISNUMBER(W219)),NOT(ISNUMBER(X219))),"",OR(AND(V219&lt;&gt;"",V219&gt;=40),AND(W219&lt;&gt;"",W219&gt;=40),AND(X219&lt;&gt;"",X219&gt;=40)),"Y",OR(V219&lt;40,W219&lt;40,X219&lt;40),"N")</f>
        <v/>
      </c>
      <c r="AF219" s="161" t="str" cm="1">
        <f t="array" ref="AF219">_xlfn.IFS(OR(Y219="Yes",Z219="Yes",AA219="Yes"),"Y",OR(Y219="No",Z219="No",AA219="No"),"N",AND(Y219="",Z219="",AA219=""),"")</f>
        <v/>
      </c>
      <c r="AG219" s="161" t="str" cm="1">
        <f t="array" ref="AG219">_xlfn.IFS(AND(NOT(ISNUMBER(AB219)),NOT(ISNUMBER(AC219)),NOT(ISNUMBER(AD219))),"",OR(AND(AB219&lt;&gt;"",AB219&gt;=40),AND(AC219&lt;&gt;"",AC219&gt;=40),AND(AD219&lt;&gt;"",AD219&gt;=40)),"Y",OR(AB219&lt;40,AC219&lt;40,AD219&lt;40),"N")</f>
        <v/>
      </c>
      <c r="AH219" s="162" t="str" cm="1">
        <f t="array" ref="AH219">_xlfn.IFS(OR(AE219="Y",AF219="Y",AG219="Y"),"Y",OR(AE219="N",AF219="N",AG219="N"),"N",OR(AE219="",AF219="",AG219=""),"")</f>
        <v/>
      </c>
    </row>
    <row r="220" spans="9:34" x14ac:dyDescent="0.25">
      <c r="I220" s="161" t="str">
        <f>IFERROR(IF(VLOOKUP(A220,'BOY to MOY-Math'!$P$2:$U$400,6,FALSE)="","",VLOOKUP(A220,'BOY to MOY-Math'!$P$2:$U$400,6,FALSE)),"")</f>
        <v/>
      </c>
      <c r="J220" s="162" t="str">
        <f>IFERROR(IF(VLOOKUP(A220,'BOY to MOY-Math'!$P$2:$AA$400,12,FALSE)="","",VLOOKUP(A220,'BOY to MOY-Math'!$P$2:$AA$400,12,FALSE)),"")</f>
        <v/>
      </c>
      <c r="K220" s="161" t="str">
        <f>IFERROR(IF(VLOOKUP(A220,'BOY to EOY-Math'!$P$2:$AA$400,12,FALSE)="","",VLOOKUP(A220,'BOY to EOY-Math'!$P$2:$AA$400,12,FALSE)),"")</f>
        <v/>
      </c>
      <c r="L220" s="163" t="str">
        <f>IFERROR(IF(VLOOKUP(A220,'BOY to MOY-Math'!$P$2:$AI$400,20,FALSE)="","",VLOOKUP(A220,'BOY to MOY-Math'!$P$2:$AI$400,20,FALSE)),"")</f>
        <v/>
      </c>
      <c r="M220" s="161" t="str">
        <f>IFERROR(IF(VLOOKUP(A220, 'MOY to EOY-Math'!$P$2:$AI$400,20,FALSE)="","",VLOOKUP(A220,'MOY to EOY-Math'!$P$2:$AI$400,20,FALSE)),"")</f>
        <v/>
      </c>
      <c r="N220" s="161" t="str">
        <f>IFERROR(IF(VLOOKUP(A220,'BOY to EOY-Math'!$P$2:$AI$400,20,FALSE)="","",VLOOKUP(A220,'BOY to EOY-Math'!$P$2:$AI$400,20,FALSE)),"")</f>
        <v/>
      </c>
      <c r="O220" s="161" t="str">
        <f>IFERROR(IF(VLOOKUP(A220,'BOY to MOY-Math'!$P$2:$AK$400,22,FALSE)="","",VLOOKUP(A220,'BOY to MOY-Math'!$P$2:$AK$400,22,FALSE)),"")</f>
        <v/>
      </c>
      <c r="P220" s="161" t="str">
        <f>IFERROR(IF(VLOOKUP(A220, 'MOY to EOY-Math'!$P$2:$AK$400,22,FALSE)="","",VLOOKUP(A220,'MOY to EOY-Math'!$P$2:$AK$400,22,FALSE)),"")</f>
        <v/>
      </c>
      <c r="Q220" s="161" t="str">
        <f>IFERROR(IF(VLOOKUP(A220,'BOY to EOY-Math'!$P$2:$AK$400,22,FALSE)="","",VLOOKUP(A220,'BOY to EOY-Math'!$P$2:$AK$400,22,FALSE)),"")</f>
        <v/>
      </c>
      <c r="R220" s="161" t="str" cm="1">
        <f t="array" ref="R220">_xlfn.IFS(AND(NOT(ISNUMBER(I220)),NOT(ISNUMBER(J220)),NOT(ISNUMBER(K220))),"",OR(AND(I220&lt;&gt;"",I220&gt;=40),AND(J220&lt;&gt;"",J220&gt;=40),AND(K220&lt;&gt;"",K220&gt;=40)),"Y",OR(I220&lt;40,J220&lt;40,K220&lt;40),"N")</f>
        <v/>
      </c>
      <c r="S220" s="161" t="str" cm="1">
        <f t="array" ref="S220">_xlfn.IFS(OR(L220="Yes",M220="Yes",N220="Yes"),"Y",OR(L220="No",M220="No",N220="No"),"N",AND(L220="",M220="",N220=""),"")</f>
        <v/>
      </c>
      <c r="T220" s="161" t="str" cm="1">
        <f t="array" ref="T220">_xlfn.IFS(AND(NOT(ISNUMBER(O220)),NOT(ISNUMBER(P220)),NOT(ISNUMBER(Q220))),"",OR(AND(O220&lt;&gt;"",O220&gt;=40),AND(P220&lt;&gt;"",P220&gt;=40),AND(Q220&lt;&gt;"",Q220&gt;=40)),"Y",OR(O220&lt;40,P220&lt;40,Q220&lt;40),"N")</f>
        <v/>
      </c>
      <c r="U220" s="162" t="str" cm="1">
        <f t="array" ref="U220">_xlfn.IFS(OR(R220="Y",S220="Y",T220="Y"),"Y",OR(R220="N",S220="N",T220="N"),"N",OR(R220="",S220="",T220=""),"")</f>
        <v/>
      </c>
      <c r="V220" s="161" t="str">
        <f>IFERROR(IF(VLOOKUP(A220,'BOY to MOY-Reading'!$P$2:$U$400,6,FALSE)="","",VLOOKUP(A220,'BOY to MOY-Reading'!$P$2:$U$400,6,FALSE)),"")</f>
        <v/>
      </c>
      <c r="W220" s="162" t="str">
        <f>IFERROR(IF(VLOOKUP(A220,'BOY to MOY-Reading'!$P$2:$AA$400,12,FALSE)="","",VLOOKUP(A220,'BOY to MOY-Reading'!$P$2:$AA$400,12,FALSE)),"")</f>
        <v/>
      </c>
      <c r="X220" s="161" t="str">
        <f>IFERROR(IF(VLOOKUP(A220,'BOY to EOY-Reading'!$P$2:$AA$400,12,FALSE)="","",VLOOKUP(A220,'BOY to EOY-Reading'!$P$2:$AA$400,12,FALSE)),"")</f>
        <v/>
      </c>
      <c r="Y220" s="163" t="str">
        <f>IFERROR(IF(VLOOKUP(A220,'BOY to MOY-Reading'!$P$2:$AI$400,20,FALSE)="","",VLOOKUP(A220,'BOY to MOY-Reading'!$P$2:$AI$400,20,FALSE)),"")</f>
        <v/>
      </c>
      <c r="Z220" s="161" t="str">
        <f>IFERROR(IF(VLOOKUP(A220, 'MOY to EOY-Reading'!$P$2:$AI$400,20,FALSE)="","",VLOOKUP(A220,'MOY to EOY-Reading'!$P$2:$AI$400,20,FALSE)),"")</f>
        <v/>
      </c>
      <c r="AA220" s="161" t="str">
        <f>IFERROR(IF(VLOOKUP(A220,'BOY to EOY-Reading'!$P$2:$AI$400,20,FALSE)="","",VLOOKUP(A220,'BOY to EOY-Reading'!$P$2:$AI$400,20,FALSE)),"")</f>
        <v/>
      </c>
      <c r="AB220" s="161" t="str">
        <f>IFERROR(IF(VLOOKUP(A220,'BOY to MOY-Reading'!$P$2:$AK$400,22,FALSE)="","",VLOOKUP(A220,'BOY to MOY-Reading'!$P$2:$AK$400,22,FALSE)),"")</f>
        <v/>
      </c>
      <c r="AC220" s="161" t="str">
        <f>IFERROR(IF(VLOOKUP(A220, 'MOY to EOY-Reading'!$P$2:$AK$400,22,FALSE)="","",VLOOKUP(A220,'MOY to EOY-Reading'!$P$2:$AK$400,22,FALSE)),"")</f>
        <v/>
      </c>
      <c r="AD220" s="161" t="str">
        <f>IFERROR(IF(VLOOKUP(A220,'BOY to EOY-Reading'!$P$2:$AK$400,22,FALSE)="","",VLOOKUP(A220,'BOY to EOY-Reading'!$P$2:$AK$400,22,FALSE)),"")</f>
        <v/>
      </c>
      <c r="AE220" s="161" t="str" cm="1">
        <f t="array" ref="AE220">_xlfn.IFS(AND(NOT(ISNUMBER(V220)),NOT(ISNUMBER(W220)),NOT(ISNUMBER(X220))),"",OR(AND(V220&lt;&gt;"",V220&gt;=40),AND(W220&lt;&gt;"",W220&gt;=40),AND(X220&lt;&gt;"",X220&gt;=40)),"Y",OR(V220&lt;40,W220&lt;40,X220&lt;40),"N")</f>
        <v/>
      </c>
      <c r="AF220" s="161" t="str" cm="1">
        <f t="array" ref="AF220">_xlfn.IFS(OR(Y220="Yes",Z220="Yes",AA220="Yes"),"Y",OR(Y220="No",Z220="No",AA220="No"),"N",AND(Y220="",Z220="",AA220=""),"")</f>
        <v/>
      </c>
      <c r="AG220" s="161" t="str" cm="1">
        <f t="array" ref="AG220">_xlfn.IFS(AND(NOT(ISNUMBER(AB220)),NOT(ISNUMBER(AC220)),NOT(ISNUMBER(AD220))),"",OR(AND(AB220&lt;&gt;"",AB220&gt;=40),AND(AC220&lt;&gt;"",AC220&gt;=40),AND(AD220&lt;&gt;"",AD220&gt;=40)),"Y",OR(AB220&lt;40,AC220&lt;40,AD220&lt;40),"N")</f>
        <v/>
      </c>
      <c r="AH220" s="162" t="str" cm="1">
        <f t="array" ref="AH220">_xlfn.IFS(OR(AE220="Y",AF220="Y",AG220="Y"),"Y",OR(AE220="N",AF220="N",AG220="N"),"N",OR(AE220="",AF220="",AG220=""),"")</f>
        <v/>
      </c>
    </row>
    <row r="221" spans="9:34" x14ac:dyDescent="0.25">
      <c r="I221" s="161" t="str">
        <f>IFERROR(IF(VLOOKUP(A221,'BOY to MOY-Math'!$P$2:$U$400,6,FALSE)="","",VLOOKUP(A221,'BOY to MOY-Math'!$P$2:$U$400,6,FALSE)),"")</f>
        <v/>
      </c>
      <c r="J221" s="162" t="str">
        <f>IFERROR(IF(VLOOKUP(A221,'BOY to MOY-Math'!$P$2:$AA$400,12,FALSE)="","",VLOOKUP(A221,'BOY to MOY-Math'!$P$2:$AA$400,12,FALSE)),"")</f>
        <v/>
      </c>
      <c r="K221" s="161" t="str">
        <f>IFERROR(IF(VLOOKUP(A221,'BOY to EOY-Math'!$P$2:$AA$400,12,FALSE)="","",VLOOKUP(A221,'BOY to EOY-Math'!$P$2:$AA$400,12,FALSE)),"")</f>
        <v/>
      </c>
      <c r="L221" s="163" t="str">
        <f>IFERROR(IF(VLOOKUP(A221,'BOY to MOY-Math'!$P$2:$AI$400,20,FALSE)="","",VLOOKUP(A221,'BOY to MOY-Math'!$P$2:$AI$400,20,FALSE)),"")</f>
        <v/>
      </c>
      <c r="M221" s="161" t="str">
        <f>IFERROR(IF(VLOOKUP(A221, 'MOY to EOY-Math'!$P$2:$AI$400,20,FALSE)="","",VLOOKUP(A221,'MOY to EOY-Math'!$P$2:$AI$400,20,FALSE)),"")</f>
        <v/>
      </c>
      <c r="N221" s="161" t="str">
        <f>IFERROR(IF(VLOOKUP(A221,'BOY to EOY-Math'!$P$2:$AI$400,20,FALSE)="","",VLOOKUP(A221,'BOY to EOY-Math'!$P$2:$AI$400,20,FALSE)),"")</f>
        <v/>
      </c>
      <c r="O221" s="161" t="str">
        <f>IFERROR(IF(VLOOKUP(A221,'BOY to MOY-Math'!$P$2:$AK$400,22,FALSE)="","",VLOOKUP(A221,'BOY to MOY-Math'!$P$2:$AK$400,22,FALSE)),"")</f>
        <v/>
      </c>
      <c r="P221" s="161" t="str">
        <f>IFERROR(IF(VLOOKUP(A221, 'MOY to EOY-Math'!$P$2:$AK$400,22,FALSE)="","",VLOOKUP(A221,'MOY to EOY-Math'!$P$2:$AK$400,22,FALSE)),"")</f>
        <v/>
      </c>
      <c r="Q221" s="161" t="str">
        <f>IFERROR(IF(VLOOKUP(A221,'BOY to EOY-Math'!$P$2:$AK$400,22,FALSE)="","",VLOOKUP(A221,'BOY to EOY-Math'!$P$2:$AK$400,22,FALSE)),"")</f>
        <v/>
      </c>
      <c r="R221" s="161" t="str" cm="1">
        <f t="array" ref="R221">_xlfn.IFS(AND(NOT(ISNUMBER(I221)),NOT(ISNUMBER(J221)),NOT(ISNUMBER(K221))),"",OR(AND(I221&lt;&gt;"",I221&gt;=40),AND(J221&lt;&gt;"",J221&gt;=40),AND(K221&lt;&gt;"",K221&gt;=40)),"Y",OR(I221&lt;40,J221&lt;40,K221&lt;40),"N")</f>
        <v/>
      </c>
      <c r="S221" s="161" t="str" cm="1">
        <f t="array" ref="S221">_xlfn.IFS(OR(L221="Yes",M221="Yes",N221="Yes"),"Y",OR(L221="No",M221="No",N221="No"),"N",AND(L221="",M221="",N221=""),"")</f>
        <v/>
      </c>
      <c r="T221" s="161" t="str" cm="1">
        <f t="array" ref="T221">_xlfn.IFS(AND(NOT(ISNUMBER(O221)),NOT(ISNUMBER(P221)),NOT(ISNUMBER(Q221))),"",OR(AND(O221&lt;&gt;"",O221&gt;=40),AND(P221&lt;&gt;"",P221&gt;=40),AND(Q221&lt;&gt;"",Q221&gt;=40)),"Y",OR(O221&lt;40,P221&lt;40,Q221&lt;40),"N")</f>
        <v/>
      </c>
      <c r="U221" s="162" t="str" cm="1">
        <f t="array" ref="U221">_xlfn.IFS(OR(R221="Y",S221="Y",T221="Y"),"Y",OR(R221="N",S221="N",T221="N"),"N",OR(R221="",S221="",T221=""),"")</f>
        <v/>
      </c>
      <c r="V221" s="161" t="str">
        <f>IFERROR(IF(VLOOKUP(A221,'BOY to MOY-Reading'!$P$2:$U$400,6,FALSE)="","",VLOOKUP(A221,'BOY to MOY-Reading'!$P$2:$U$400,6,FALSE)),"")</f>
        <v/>
      </c>
      <c r="W221" s="162" t="str">
        <f>IFERROR(IF(VLOOKUP(A221,'BOY to MOY-Reading'!$P$2:$AA$400,12,FALSE)="","",VLOOKUP(A221,'BOY to MOY-Reading'!$P$2:$AA$400,12,FALSE)),"")</f>
        <v/>
      </c>
      <c r="X221" s="161" t="str">
        <f>IFERROR(IF(VLOOKUP(A221,'BOY to EOY-Reading'!$P$2:$AA$400,12,FALSE)="","",VLOOKUP(A221,'BOY to EOY-Reading'!$P$2:$AA$400,12,FALSE)),"")</f>
        <v/>
      </c>
      <c r="Y221" s="163" t="str">
        <f>IFERROR(IF(VLOOKUP(A221,'BOY to MOY-Reading'!$P$2:$AI$400,20,FALSE)="","",VLOOKUP(A221,'BOY to MOY-Reading'!$P$2:$AI$400,20,FALSE)),"")</f>
        <v/>
      </c>
      <c r="Z221" s="161" t="str">
        <f>IFERROR(IF(VLOOKUP(A221, 'MOY to EOY-Reading'!$P$2:$AI$400,20,FALSE)="","",VLOOKUP(A221,'MOY to EOY-Reading'!$P$2:$AI$400,20,FALSE)),"")</f>
        <v/>
      </c>
      <c r="AA221" s="161" t="str">
        <f>IFERROR(IF(VLOOKUP(A221,'BOY to EOY-Reading'!$P$2:$AI$400,20,FALSE)="","",VLOOKUP(A221,'BOY to EOY-Reading'!$P$2:$AI$400,20,FALSE)),"")</f>
        <v/>
      </c>
      <c r="AB221" s="161" t="str">
        <f>IFERROR(IF(VLOOKUP(A221,'BOY to MOY-Reading'!$P$2:$AK$400,22,FALSE)="","",VLOOKUP(A221,'BOY to MOY-Reading'!$P$2:$AK$400,22,FALSE)),"")</f>
        <v/>
      </c>
      <c r="AC221" s="161" t="str">
        <f>IFERROR(IF(VLOOKUP(A221, 'MOY to EOY-Reading'!$P$2:$AK$400,22,FALSE)="","",VLOOKUP(A221,'MOY to EOY-Reading'!$P$2:$AK$400,22,FALSE)),"")</f>
        <v/>
      </c>
      <c r="AD221" s="161" t="str">
        <f>IFERROR(IF(VLOOKUP(A221,'BOY to EOY-Reading'!$P$2:$AK$400,22,FALSE)="","",VLOOKUP(A221,'BOY to EOY-Reading'!$P$2:$AK$400,22,FALSE)),"")</f>
        <v/>
      </c>
      <c r="AE221" s="161" t="str" cm="1">
        <f t="array" ref="AE221">_xlfn.IFS(AND(NOT(ISNUMBER(V221)),NOT(ISNUMBER(W221)),NOT(ISNUMBER(X221))),"",OR(AND(V221&lt;&gt;"",V221&gt;=40),AND(W221&lt;&gt;"",W221&gt;=40),AND(X221&lt;&gt;"",X221&gt;=40)),"Y",OR(V221&lt;40,W221&lt;40,X221&lt;40),"N")</f>
        <v/>
      </c>
      <c r="AF221" s="161" t="str" cm="1">
        <f t="array" ref="AF221">_xlfn.IFS(OR(Y221="Yes",Z221="Yes",AA221="Yes"),"Y",OR(Y221="No",Z221="No",AA221="No"),"N",AND(Y221="",Z221="",AA221=""),"")</f>
        <v/>
      </c>
      <c r="AG221" s="161" t="str" cm="1">
        <f t="array" ref="AG221">_xlfn.IFS(AND(NOT(ISNUMBER(AB221)),NOT(ISNUMBER(AC221)),NOT(ISNUMBER(AD221))),"",OR(AND(AB221&lt;&gt;"",AB221&gt;=40),AND(AC221&lt;&gt;"",AC221&gt;=40),AND(AD221&lt;&gt;"",AD221&gt;=40)),"Y",OR(AB221&lt;40,AC221&lt;40,AD221&lt;40),"N")</f>
        <v/>
      </c>
      <c r="AH221" s="162" t="str" cm="1">
        <f t="array" ref="AH221">_xlfn.IFS(OR(AE221="Y",AF221="Y",AG221="Y"),"Y",OR(AE221="N",AF221="N",AG221="N"),"N",OR(AE221="",AF221="",AG221=""),"")</f>
        <v/>
      </c>
    </row>
    <row r="222" spans="9:34" x14ac:dyDescent="0.25">
      <c r="I222" s="161" t="str">
        <f>IFERROR(IF(VLOOKUP(A222,'BOY to MOY-Math'!$P$2:$U$400,6,FALSE)="","",VLOOKUP(A222,'BOY to MOY-Math'!$P$2:$U$400,6,FALSE)),"")</f>
        <v/>
      </c>
      <c r="J222" s="162" t="str">
        <f>IFERROR(IF(VLOOKUP(A222,'BOY to MOY-Math'!$P$2:$AA$400,12,FALSE)="","",VLOOKUP(A222,'BOY to MOY-Math'!$P$2:$AA$400,12,FALSE)),"")</f>
        <v/>
      </c>
      <c r="K222" s="161" t="str">
        <f>IFERROR(IF(VLOOKUP(A222,'BOY to EOY-Math'!$P$2:$AA$400,12,FALSE)="","",VLOOKUP(A222,'BOY to EOY-Math'!$P$2:$AA$400,12,FALSE)),"")</f>
        <v/>
      </c>
      <c r="L222" s="163" t="str">
        <f>IFERROR(IF(VLOOKUP(A222,'BOY to MOY-Math'!$P$2:$AI$400,20,FALSE)="","",VLOOKUP(A222,'BOY to MOY-Math'!$P$2:$AI$400,20,FALSE)),"")</f>
        <v/>
      </c>
      <c r="M222" s="161" t="str">
        <f>IFERROR(IF(VLOOKUP(A222, 'MOY to EOY-Math'!$P$2:$AI$400,20,FALSE)="","",VLOOKUP(A222,'MOY to EOY-Math'!$P$2:$AI$400,20,FALSE)),"")</f>
        <v/>
      </c>
      <c r="N222" s="161" t="str">
        <f>IFERROR(IF(VLOOKUP(A222,'BOY to EOY-Math'!$P$2:$AI$400,20,FALSE)="","",VLOOKUP(A222,'BOY to EOY-Math'!$P$2:$AI$400,20,FALSE)),"")</f>
        <v/>
      </c>
      <c r="O222" s="161" t="str">
        <f>IFERROR(IF(VLOOKUP(A222,'BOY to MOY-Math'!$P$2:$AK$400,22,FALSE)="","",VLOOKUP(A222,'BOY to MOY-Math'!$P$2:$AK$400,22,FALSE)),"")</f>
        <v/>
      </c>
      <c r="P222" s="161" t="str">
        <f>IFERROR(IF(VLOOKUP(A222, 'MOY to EOY-Math'!$P$2:$AK$400,22,FALSE)="","",VLOOKUP(A222,'MOY to EOY-Math'!$P$2:$AK$400,22,FALSE)),"")</f>
        <v/>
      </c>
      <c r="Q222" s="161" t="str">
        <f>IFERROR(IF(VLOOKUP(A222,'BOY to EOY-Math'!$P$2:$AK$400,22,FALSE)="","",VLOOKUP(A222,'BOY to EOY-Math'!$P$2:$AK$400,22,FALSE)),"")</f>
        <v/>
      </c>
      <c r="R222" s="161" t="str" cm="1">
        <f t="array" ref="R222">_xlfn.IFS(AND(NOT(ISNUMBER(I222)),NOT(ISNUMBER(J222)),NOT(ISNUMBER(K222))),"",OR(AND(I222&lt;&gt;"",I222&gt;=40),AND(J222&lt;&gt;"",J222&gt;=40),AND(K222&lt;&gt;"",K222&gt;=40)),"Y",OR(I222&lt;40,J222&lt;40,K222&lt;40),"N")</f>
        <v/>
      </c>
      <c r="S222" s="161" t="str" cm="1">
        <f t="array" ref="S222">_xlfn.IFS(OR(L222="Yes",M222="Yes",N222="Yes"),"Y",OR(L222="No",M222="No",N222="No"),"N",AND(L222="",M222="",N222=""),"")</f>
        <v/>
      </c>
      <c r="T222" s="161" t="str" cm="1">
        <f t="array" ref="T222">_xlfn.IFS(AND(NOT(ISNUMBER(O222)),NOT(ISNUMBER(P222)),NOT(ISNUMBER(Q222))),"",OR(AND(O222&lt;&gt;"",O222&gt;=40),AND(P222&lt;&gt;"",P222&gt;=40),AND(Q222&lt;&gt;"",Q222&gt;=40)),"Y",OR(O222&lt;40,P222&lt;40,Q222&lt;40),"N")</f>
        <v/>
      </c>
      <c r="U222" s="162" t="str" cm="1">
        <f t="array" ref="U222">_xlfn.IFS(OR(R222="Y",S222="Y",T222="Y"),"Y",OR(R222="N",S222="N",T222="N"),"N",OR(R222="",S222="",T222=""),"")</f>
        <v/>
      </c>
      <c r="V222" s="161" t="str">
        <f>IFERROR(IF(VLOOKUP(A222,'BOY to MOY-Reading'!$P$2:$U$400,6,FALSE)="","",VLOOKUP(A222,'BOY to MOY-Reading'!$P$2:$U$400,6,FALSE)),"")</f>
        <v/>
      </c>
      <c r="W222" s="162" t="str">
        <f>IFERROR(IF(VLOOKUP(A222,'BOY to MOY-Reading'!$P$2:$AA$400,12,FALSE)="","",VLOOKUP(A222,'BOY to MOY-Reading'!$P$2:$AA$400,12,FALSE)),"")</f>
        <v/>
      </c>
      <c r="X222" s="161" t="str">
        <f>IFERROR(IF(VLOOKUP(A222,'BOY to EOY-Reading'!$P$2:$AA$400,12,FALSE)="","",VLOOKUP(A222,'BOY to EOY-Reading'!$P$2:$AA$400,12,FALSE)),"")</f>
        <v/>
      </c>
      <c r="Y222" s="163" t="str">
        <f>IFERROR(IF(VLOOKUP(A222,'BOY to MOY-Reading'!$P$2:$AI$400,20,FALSE)="","",VLOOKUP(A222,'BOY to MOY-Reading'!$P$2:$AI$400,20,FALSE)),"")</f>
        <v/>
      </c>
      <c r="Z222" s="161" t="str">
        <f>IFERROR(IF(VLOOKUP(A222, 'MOY to EOY-Reading'!$P$2:$AI$400,20,FALSE)="","",VLOOKUP(A222,'MOY to EOY-Reading'!$P$2:$AI$400,20,FALSE)),"")</f>
        <v/>
      </c>
      <c r="AA222" s="161" t="str">
        <f>IFERROR(IF(VLOOKUP(A222,'BOY to EOY-Reading'!$P$2:$AI$400,20,FALSE)="","",VLOOKUP(A222,'BOY to EOY-Reading'!$P$2:$AI$400,20,FALSE)),"")</f>
        <v/>
      </c>
      <c r="AB222" s="161" t="str">
        <f>IFERROR(IF(VLOOKUP(A222,'BOY to MOY-Reading'!$P$2:$AK$400,22,FALSE)="","",VLOOKUP(A222,'BOY to MOY-Reading'!$P$2:$AK$400,22,FALSE)),"")</f>
        <v/>
      </c>
      <c r="AC222" s="161" t="str">
        <f>IFERROR(IF(VLOOKUP(A222, 'MOY to EOY-Reading'!$P$2:$AK$400,22,FALSE)="","",VLOOKUP(A222,'MOY to EOY-Reading'!$P$2:$AK$400,22,FALSE)),"")</f>
        <v/>
      </c>
      <c r="AD222" s="161" t="str">
        <f>IFERROR(IF(VLOOKUP(A222,'BOY to EOY-Reading'!$P$2:$AK$400,22,FALSE)="","",VLOOKUP(A222,'BOY to EOY-Reading'!$P$2:$AK$400,22,FALSE)),"")</f>
        <v/>
      </c>
      <c r="AE222" s="161" t="str" cm="1">
        <f t="array" ref="AE222">_xlfn.IFS(AND(NOT(ISNUMBER(V222)),NOT(ISNUMBER(W222)),NOT(ISNUMBER(X222))),"",OR(AND(V222&lt;&gt;"",V222&gt;=40),AND(W222&lt;&gt;"",W222&gt;=40),AND(X222&lt;&gt;"",X222&gt;=40)),"Y",OR(V222&lt;40,W222&lt;40,X222&lt;40),"N")</f>
        <v/>
      </c>
      <c r="AF222" s="161" t="str" cm="1">
        <f t="array" ref="AF222">_xlfn.IFS(OR(Y222="Yes",Z222="Yes",AA222="Yes"),"Y",OR(Y222="No",Z222="No",AA222="No"),"N",AND(Y222="",Z222="",AA222=""),"")</f>
        <v/>
      </c>
      <c r="AG222" s="161" t="str" cm="1">
        <f t="array" ref="AG222">_xlfn.IFS(AND(NOT(ISNUMBER(AB222)),NOT(ISNUMBER(AC222)),NOT(ISNUMBER(AD222))),"",OR(AND(AB222&lt;&gt;"",AB222&gt;=40),AND(AC222&lt;&gt;"",AC222&gt;=40),AND(AD222&lt;&gt;"",AD222&gt;=40)),"Y",OR(AB222&lt;40,AC222&lt;40,AD222&lt;40),"N")</f>
        <v/>
      </c>
      <c r="AH222" s="162" t="str" cm="1">
        <f t="array" ref="AH222">_xlfn.IFS(OR(AE222="Y",AF222="Y",AG222="Y"),"Y",OR(AE222="N",AF222="N",AG222="N"),"N",OR(AE222="",AF222="",AG222=""),"")</f>
        <v/>
      </c>
    </row>
    <row r="223" spans="9:34" x14ac:dyDescent="0.25">
      <c r="I223" s="161" t="str">
        <f>IFERROR(IF(VLOOKUP(A223,'BOY to MOY-Math'!$P$2:$U$400,6,FALSE)="","",VLOOKUP(A223,'BOY to MOY-Math'!$P$2:$U$400,6,FALSE)),"")</f>
        <v/>
      </c>
      <c r="J223" s="162" t="str">
        <f>IFERROR(IF(VLOOKUP(A223,'BOY to MOY-Math'!$P$2:$AA$400,12,FALSE)="","",VLOOKUP(A223,'BOY to MOY-Math'!$P$2:$AA$400,12,FALSE)),"")</f>
        <v/>
      </c>
      <c r="K223" s="161" t="str">
        <f>IFERROR(IF(VLOOKUP(A223,'BOY to EOY-Math'!$P$2:$AA$400,12,FALSE)="","",VLOOKUP(A223,'BOY to EOY-Math'!$P$2:$AA$400,12,FALSE)),"")</f>
        <v/>
      </c>
      <c r="L223" s="163" t="str">
        <f>IFERROR(IF(VLOOKUP(A223,'BOY to MOY-Math'!$P$2:$AI$400,20,FALSE)="","",VLOOKUP(A223,'BOY to MOY-Math'!$P$2:$AI$400,20,FALSE)),"")</f>
        <v/>
      </c>
      <c r="M223" s="161" t="str">
        <f>IFERROR(IF(VLOOKUP(A223, 'MOY to EOY-Math'!$P$2:$AI$400,20,FALSE)="","",VLOOKUP(A223,'MOY to EOY-Math'!$P$2:$AI$400,20,FALSE)),"")</f>
        <v/>
      </c>
      <c r="N223" s="161" t="str">
        <f>IFERROR(IF(VLOOKUP(A223,'BOY to EOY-Math'!$P$2:$AI$400,20,FALSE)="","",VLOOKUP(A223,'BOY to EOY-Math'!$P$2:$AI$400,20,FALSE)),"")</f>
        <v/>
      </c>
      <c r="O223" s="161" t="str">
        <f>IFERROR(IF(VLOOKUP(A223,'BOY to MOY-Math'!$P$2:$AK$400,22,FALSE)="","",VLOOKUP(A223,'BOY to MOY-Math'!$P$2:$AK$400,22,FALSE)),"")</f>
        <v/>
      </c>
      <c r="P223" s="161" t="str">
        <f>IFERROR(IF(VLOOKUP(A223, 'MOY to EOY-Math'!$P$2:$AK$400,22,FALSE)="","",VLOOKUP(A223,'MOY to EOY-Math'!$P$2:$AK$400,22,FALSE)),"")</f>
        <v/>
      </c>
      <c r="Q223" s="161" t="str">
        <f>IFERROR(IF(VLOOKUP(A223,'BOY to EOY-Math'!$P$2:$AK$400,22,FALSE)="","",VLOOKUP(A223,'BOY to EOY-Math'!$P$2:$AK$400,22,FALSE)),"")</f>
        <v/>
      </c>
      <c r="R223" s="161" t="str" cm="1">
        <f t="array" ref="R223">_xlfn.IFS(AND(NOT(ISNUMBER(I223)),NOT(ISNUMBER(J223)),NOT(ISNUMBER(K223))),"",OR(AND(I223&lt;&gt;"",I223&gt;=40),AND(J223&lt;&gt;"",J223&gt;=40),AND(K223&lt;&gt;"",K223&gt;=40)),"Y",OR(I223&lt;40,J223&lt;40,K223&lt;40),"N")</f>
        <v/>
      </c>
      <c r="S223" s="161" t="str" cm="1">
        <f t="array" ref="S223">_xlfn.IFS(OR(L223="Yes",M223="Yes",N223="Yes"),"Y",OR(L223="No",M223="No",N223="No"),"N",AND(L223="",M223="",N223=""),"")</f>
        <v/>
      </c>
      <c r="T223" s="161" t="str" cm="1">
        <f t="array" ref="T223">_xlfn.IFS(AND(NOT(ISNUMBER(O223)),NOT(ISNUMBER(P223)),NOT(ISNUMBER(Q223))),"",OR(AND(O223&lt;&gt;"",O223&gt;=40),AND(P223&lt;&gt;"",P223&gt;=40),AND(Q223&lt;&gt;"",Q223&gt;=40)),"Y",OR(O223&lt;40,P223&lt;40,Q223&lt;40),"N")</f>
        <v/>
      </c>
      <c r="U223" s="162" t="str" cm="1">
        <f t="array" ref="U223">_xlfn.IFS(OR(R223="Y",S223="Y",T223="Y"),"Y",OR(R223="N",S223="N",T223="N"),"N",OR(R223="",S223="",T223=""),"")</f>
        <v/>
      </c>
      <c r="V223" s="161" t="str">
        <f>IFERROR(IF(VLOOKUP(A223,'BOY to MOY-Reading'!$P$2:$U$400,6,FALSE)="","",VLOOKUP(A223,'BOY to MOY-Reading'!$P$2:$U$400,6,FALSE)),"")</f>
        <v/>
      </c>
      <c r="W223" s="162" t="str">
        <f>IFERROR(IF(VLOOKUP(A223,'BOY to MOY-Reading'!$P$2:$AA$400,12,FALSE)="","",VLOOKUP(A223,'BOY to MOY-Reading'!$P$2:$AA$400,12,FALSE)),"")</f>
        <v/>
      </c>
      <c r="X223" s="161" t="str">
        <f>IFERROR(IF(VLOOKUP(A223,'BOY to EOY-Reading'!$P$2:$AA$400,12,FALSE)="","",VLOOKUP(A223,'BOY to EOY-Reading'!$P$2:$AA$400,12,FALSE)),"")</f>
        <v/>
      </c>
      <c r="Y223" s="163" t="str">
        <f>IFERROR(IF(VLOOKUP(A223,'BOY to MOY-Reading'!$P$2:$AI$400,20,FALSE)="","",VLOOKUP(A223,'BOY to MOY-Reading'!$P$2:$AI$400,20,FALSE)),"")</f>
        <v/>
      </c>
      <c r="Z223" s="161" t="str">
        <f>IFERROR(IF(VLOOKUP(A223, 'MOY to EOY-Reading'!$P$2:$AI$400,20,FALSE)="","",VLOOKUP(A223,'MOY to EOY-Reading'!$P$2:$AI$400,20,FALSE)),"")</f>
        <v/>
      </c>
      <c r="AA223" s="161" t="str">
        <f>IFERROR(IF(VLOOKUP(A223,'BOY to EOY-Reading'!$P$2:$AI$400,20,FALSE)="","",VLOOKUP(A223,'BOY to EOY-Reading'!$P$2:$AI$400,20,FALSE)),"")</f>
        <v/>
      </c>
      <c r="AB223" s="161" t="str">
        <f>IFERROR(IF(VLOOKUP(A223,'BOY to MOY-Reading'!$P$2:$AK$400,22,FALSE)="","",VLOOKUP(A223,'BOY to MOY-Reading'!$P$2:$AK$400,22,FALSE)),"")</f>
        <v/>
      </c>
      <c r="AC223" s="161" t="str">
        <f>IFERROR(IF(VLOOKUP(A223, 'MOY to EOY-Reading'!$P$2:$AK$400,22,FALSE)="","",VLOOKUP(A223,'MOY to EOY-Reading'!$P$2:$AK$400,22,FALSE)),"")</f>
        <v/>
      </c>
      <c r="AD223" s="161" t="str">
        <f>IFERROR(IF(VLOOKUP(A223,'BOY to EOY-Reading'!$P$2:$AK$400,22,FALSE)="","",VLOOKUP(A223,'BOY to EOY-Reading'!$P$2:$AK$400,22,FALSE)),"")</f>
        <v/>
      </c>
      <c r="AE223" s="161" t="str" cm="1">
        <f t="array" ref="AE223">_xlfn.IFS(AND(NOT(ISNUMBER(V223)),NOT(ISNUMBER(W223)),NOT(ISNUMBER(X223))),"",OR(AND(V223&lt;&gt;"",V223&gt;=40),AND(W223&lt;&gt;"",W223&gt;=40),AND(X223&lt;&gt;"",X223&gt;=40)),"Y",OR(V223&lt;40,W223&lt;40,X223&lt;40),"N")</f>
        <v/>
      </c>
      <c r="AF223" s="161" t="str" cm="1">
        <f t="array" ref="AF223">_xlfn.IFS(OR(Y223="Yes",Z223="Yes",AA223="Yes"),"Y",OR(Y223="No",Z223="No",AA223="No"),"N",AND(Y223="",Z223="",AA223=""),"")</f>
        <v/>
      </c>
      <c r="AG223" s="161" t="str" cm="1">
        <f t="array" ref="AG223">_xlfn.IFS(AND(NOT(ISNUMBER(AB223)),NOT(ISNUMBER(AC223)),NOT(ISNUMBER(AD223))),"",OR(AND(AB223&lt;&gt;"",AB223&gt;=40),AND(AC223&lt;&gt;"",AC223&gt;=40),AND(AD223&lt;&gt;"",AD223&gt;=40)),"Y",OR(AB223&lt;40,AC223&lt;40,AD223&lt;40),"N")</f>
        <v/>
      </c>
      <c r="AH223" s="162" t="str" cm="1">
        <f t="array" ref="AH223">_xlfn.IFS(OR(AE223="Y",AF223="Y",AG223="Y"),"Y",OR(AE223="N",AF223="N",AG223="N"),"N",OR(AE223="",AF223="",AG223=""),"")</f>
        <v/>
      </c>
    </row>
    <row r="224" spans="9:34" x14ac:dyDescent="0.25">
      <c r="I224" s="161" t="str">
        <f>IFERROR(IF(VLOOKUP(A224,'BOY to MOY-Math'!$P$2:$U$400,6,FALSE)="","",VLOOKUP(A224,'BOY to MOY-Math'!$P$2:$U$400,6,FALSE)),"")</f>
        <v/>
      </c>
      <c r="J224" s="162" t="str">
        <f>IFERROR(IF(VLOOKUP(A224,'BOY to MOY-Math'!$P$2:$AA$400,12,FALSE)="","",VLOOKUP(A224,'BOY to MOY-Math'!$P$2:$AA$400,12,FALSE)),"")</f>
        <v/>
      </c>
      <c r="K224" s="161" t="str">
        <f>IFERROR(IF(VLOOKUP(A224,'BOY to EOY-Math'!$P$2:$AA$400,12,FALSE)="","",VLOOKUP(A224,'BOY to EOY-Math'!$P$2:$AA$400,12,FALSE)),"")</f>
        <v/>
      </c>
      <c r="L224" s="163" t="str">
        <f>IFERROR(IF(VLOOKUP(A224,'BOY to MOY-Math'!$P$2:$AI$400,20,FALSE)="","",VLOOKUP(A224,'BOY to MOY-Math'!$P$2:$AI$400,20,FALSE)),"")</f>
        <v/>
      </c>
      <c r="M224" s="161" t="str">
        <f>IFERROR(IF(VLOOKUP(A224, 'MOY to EOY-Math'!$P$2:$AI$400,20,FALSE)="","",VLOOKUP(A224,'MOY to EOY-Math'!$P$2:$AI$400,20,FALSE)),"")</f>
        <v/>
      </c>
      <c r="N224" s="161" t="str">
        <f>IFERROR(IF(VLOOKUP(A224,'BOY to EOY-Math'!$P$2:$AI$400,20,FALSE)="","",VLOOKUP(A224,'BOY to EOY-Math'!$P$2:$AI$400,20,FALSE)),"")</f>
        <v/>
      </c>
      <c r="O224" s="161" t="str">
        <f>IFERROR(IF(VLOOKUP(A224,'BOY to MOY-Math'!$P$2:$AK$400,22,FALSE)="","",VLOOKUP(A224,'BOY to MOY-Math'!$P$2:$AK$400,22,FALSE)),"")</f>
        <v/>
      </c>
      <c r="P224" s="161" t="str">
        <f>IFERROR(IF(VLOOKUP(A224, 'MOY to EOY-Math'!$P$2:$AK$400,22,FALSE)="","",VLOOKUP(A224,'MOY to EOY-Math'!$P$2:$AK$400,22,FALSE)),"")</f>
        <v/>
      </c>
      <c r="Q224" s="161" t="str">
        <f>IFERROR(IF(VLOOKUP(A224,'BOY to EOY-Math'!$P$2:$AK$400,22,FALSE)="","",VLOOKUP(A224,'BOY to EOY-Math'!$P$2:$AK$400,22,FALSE)),"")</f>
        <v/>
      </c>
      <c r="R224" s="161" t="str" cm="1">
        <f t="array" ref="R224">_xlfn.IFS(AND(NOT(ISNUMBER(I224)),NOT(ISNUMBER(J224)),NOT(ISNUMBER(K224))),"",OR(AND(I224&lt;&gt;"",I224&gt;=40),AND(J224&lt;&gt;"",J224&gt;=40),AND(K224&lt;&gt;"",K224&gt;=40)),"Y",OR(I224&lt;40,J224&lt;40,K224&lt;40),"N")</f>
        <v/>
      </c>
      <c r="S224" s="161" t="str" cm="1">
        <f t="array" ref="S224">_xlfn.IFS(OR(L224="Yes",M224="Yes",N224="Yes"),"Y",OR(L224="No",M224="No",N224="No"),"N",AND(L224="",M224="",N224=""),"")</f>
        <v/>
      </c>
      <c r="T224" s="161" t="str" cm="1">
        <f t="array" ref="T224">_xlfn.IFS(AND(NOT(ISNUMBER(O224)),NOT(ISNUMBER(P224)),NOT(ISNUMBER(Q224))),"",OR(AND(O224&lt;&gt;"",O224&gt;=40),AND(P224&lt;&gt;"",P224&gt;=40),AND(Q224&lt;&gt;"",Q224&gt;=40)),"Y",OR(O224&lt;40,P224&lt;40,Q224&lt;40),"N")</f>
        <v/>
      </c>
      <c r="U224" s="162" t="str" cm="1">
        <f t="array" ref="U224">_xlfn.IFS(OR(R224="Y",S224="Y",T224="Y"),"Y",OR(R224="N",S224="N",T224="N"),"N",OR(R224="",S224="",T224=""),"")</f>
        <v/>
      </c>
      <c r="V224" s="161" t="str">
        <f>IFERROR(IF(VLOOKUP(A224,'BOY to MOY-Reading'!$P$2:$U$400,6,FALSE)="","",VLOOKUP(A224,'BOY to MOY-Reading'!$P$2:$U$400,6,FALSE)),"")</f>
        <v/>
      </c>
      <c r="W224" s="162" t="str">
        <f>IFERROR(IF(VLOOKUP(A224,'BOY to MOY-Reading'!$P$2:$AA$400,12,FALSE)="","",VLOOKUP(A224,'BOY to MOY-Reading'!$P$2:$AA$400,12,FALSE)),"")</f>
        <v/>
      </c>
      <c r="X224" s="161" t="str">
        <f>IFERROR(IF(VLOOKUP(A224,'BOY to EOY-Reading'!$P$2:$AA$400,12,FALSE)="","",VLOOKUP(A224,'BOY to EOY-Reading'!$P$2:$AA$400,12,FALSE)),"")</f>
        <v/>
      </c>
      <c r="Y224" s="163" t="str">
        <f>IFERROR(IF(VLOOKUP(A224,'BOY to MOY-Reading'!$P$2:$AI$400,20,FALSE)="","",VLOOKUP(A224,'BOY to MOY-Reading'!$P$2:$AI$400,20,FALSE)),"")</f>
        <v/>
      </c>
      <c r="Z224" s="161" t="str">
        <f>IFERROR(IF(VLOOKUP(A224, 'MOY to EOY-Reading'!$P$2:$AI$400,20,FALSE)="","",VLOOKUP(A224,'MOY to EOY-Reading'!$P$2:$AI$400,20,FALSE)),"")</f>
        <v/>
      </c>
      <c r="AA224" s="161" t="str">
        <f>IFERROR(IF(VLOOKUP(A224,'BOY to EOY-Reading'!$P$2:$AI$400,20,FALSE)="","",VLOOKUP(A224,'BOY to EOY-Reading'!$P$2:$AI$400,20,FALSE)),"")</f>
        <v/>
      </c>
      <c r="AB224" s="161" t="str">
        <f>IFERROR(IF(VLOOKUP(A224,'BOY to MOY-Reading'!$P$2:$AK$400,22,FALSE)="","",VLOOKUP(A224,'BOY to MOY-Reading'!$P$2:$AK$400,22,FALSE)),"")</f>
        <v/>
      </c>
      <c r="AC224" s="161" t="str">
        <f>IFERROR(IF(VLOOKUP(A224, 'MOY to EOY-Reading'!$P$2:$AK$400,22,FALSE)="","",VLOOKUP(A224,'MOY to EOY-Reading'!$P$2:$AK$400,22,FALSE)),"")</f>
        <v/>
      </c>
      <c r="AD224" s="161" t="str">
        <f>IFERROR(IF(VLOOKUP(A224,'BOY to EOY-Reading'!$P$2:$AK$400,22,FALSE)="","",VLOOKUP(A224,'BOY to EOY-Reading'!$P$2:$AK$400,22,FALSE)),"")</f>
        <v/>
      </c>
      <c r="AE224" s="161" t="str" cm="1">
        <f t="array" ref="AE224">_xlfn.IFS(AND(NOT(ISNUMBER(V224)),NOT(ISNUMBER(W224)),NOT(ISNUMBER(X224))),"",OR(AND(V224&lt;&gt;"",V224&gt;=40),AND(W224&lt;&gt;"",W224&gt;=40),AND(X224&lt;&gt;"",X224&gt;=40)),"Y",OR(V224&lt;40,W224&lt;40,X224&lt;40),"N")</f>
        <v/>
      </c>
      <c r="AF224" s="161" t="str" cm="1">
        <f t="array" ref="AF224">_xlfn.IFS(OR(Y224="Yes",Z224="Yes",AA224="Yes"),"Y",OR(Y224="No",Z224="No",AA224="No"),"N",AND(Y224="",Z224="",AA224=""),"")</f>
        <v/>
      </c>
      <c r="AG224" s="161" t="str" cm="1">
        <f t="array" ref="AG224">_xlfn.IFS(AND(NOT(ISNUMBER(AB224)),NOT(ISNUMBER(AC224)),NOT(ISNUMBER(AD224))),"",OR(AND(AB224&lt;&gt;"",AB224&gt;=40),AND(AC224&lt;&gt;"",AC224&gt;=40),AND(AD224&lt;&gt;"",AD224&gt;=40)),"Y",OR(AB224&lt;40,AC224&lt;40,AD224&lt;40),"N")</f>
        <v/>
      </c>
      <c r="AH224" s="162" t="str" cm="1">
        <f t="array" ref="AH224">_xlfn.IFS(OR(AE224="Y",AF224="Y",AG224="Y"),"Y",OR(AE224="N",AF224="N",AG224="N"),"N",OR(AE224="",AF224="",AG224=""),"")</f>
        <v/>
      </c>
    </row>
    <row r="225" spans="9:34" x14ac:dyDescent="0.25">
      <c r="I225" s="161" t="str">
        <f>IFERROR(IF(VLOOKUP(A225,'BOY to MOY-Math'!$P$2:$U$400,6,FALSE)="","",VLOOKUP(A225,'BOY to MOY-Math'!$P$2:$U$400,6,FALSE)),"")</f>
        <v/>
      </c>
      <c r="J225" s="162" t="str">
        <f>IFERROR(IF(VLOOKUP(A225,'BOY to MOY-Math'!$P$2:$AA$400,12,FALSE)="","",VLOOKUP(A225,'BOY to MOY-Math'!$P$2:$AA$400,12,FALSE)),"")</f>
        <v/>
      </c>
      <c r="K225" s="161" t="str">
        <f>IFERROR(IF(VLOOKUP(A225,'BOY to EOY-Math'!$P$2:$AA$400,12,FALSE)="","",VLOOKUP(A225,'BOY to EOY-Math'!$P$2:$AA$400,12,FALSE)),"")</f>
        <v/>
      </c>
      <c r="L225" s="163" t="str">
        <f>IFERROR(IF(VLOOKUP(A225,'BOY to MOY-Math'!$P$2:$AI$400,20,FALSE)="","",VLOOKUP(A225,'BOY to MOY-Math'!$P$2:$AI$400,20,FALSE)),"")</f>
        <v/>
      </c>
      <c r="M225" s="161" t="str">
        <f>IFERROR(IF(VLOOKUP(A225, 'MOY to EOY-Math'!$P$2:$AI$400,20,FALSE)="","",VLOOKUP(A225,'MOY to EOY-Math'!$P$2:$AI$400,20,FALSE)),"")</f>
        <v/>
      </c>
      <c r="N225" s="161" t="str">
        <f>IFERROR(IF(VLOOKUP(A225,'BOY to EOY-Math'!$P$2:$AI$400,20,FALSE)="","",VLOOKUP(A225,'BOY to EOY-Math'!$P$2:$AI$400,20,FALSE)),"")</f>
        <v/>
      </c>
      <c r="O225" s="161" t="str">
        <f>IFERROR(IF(VLOOKUP(A225,'BOY to MOY-Math'!$P$2:$AK$400,22,FALSE)="","",VLOOKUP(A225,'BOY to MOY-Math'!$P$2:$AK$400,22,FALSE)),"")</f>
        <v/>
      </c>
      <c r="P225" s="161" t="str">
        <f>IFERROR(IF(VLOOKUP(A225, 'MOY to EOY-Math'!$P$2:$AK$400,22,FALSE)="","",VLOOKUP(A225,'MOY to EOY-Math'!$P$2:$AK$400,22,FALSE)),"")</f>
        <v/>
      </c>
      <c r="Q225" s="161" t="str">
        <f>IFERROR(IF(VLOOKUP(A225,'BOY to EOY-Math'!$P$2:$AK$400,22,FALSE)="","",VLOOKUP(A225,'BOY to EOY-Math'!$P$2:$AK$400,22,FALSE)),"")</f>
        <v/>
      </c>
      <c r="R225" s="161" t="str" cm="1">
        <f t="array" ref="R225">_xlfn.IFS(AND(NOT(ISNUMBER(I225)),NOT(ISNUMBER(J225)),NOT(ISNUMBER(K225))),"",OR(AND(I225&lt;&gt;"",I225&gt;=40),AND(J225&lt;&gt;"",J225&gt;=40),AND(K225&lt;&gt;"",K225&gt;=40)),"Y",OR(I225&lt;40,J225&lt;40,K225&lt;40),"N")</f>
        <v/>
      </c>
      <c r="S225" s="161" t="str" cm="1">
        <f t="array" ref="S225">_xlfn.IFS(OR(L225="Yes",M225="Yes",N225="Yes"),"Y",OR(L225="No",M225="No",N225="No"),"N",AND(L225="",M225="",N225=""),"")</f>
        <v/>
      </c>
      <c r="T225" s="161" t="str" cm="1">
        <f t="array" ref="T225">_xlfn.IFS(AND(NOT(ISNUMBER(O225)),NOT(ISNUMBER(P225)),NOT(ISNUMBER(Q225))),"",OR(AND(O225&lt;&gt;"",O225&gt;=40),AND(P225&lt;&gt;"",P225&gt;=40),AND(Q225&lt;&gt;"",Q225&gt;=40)),"Y",OR(O225&lt;40,P225&lt;40,Q225&lt;40),"N")</f>
        <v/>
      </c>
      <c r="U225" s="162" t="str" cm="1">
        <f t="array" ref="U225">_xlfn.IFS(OR(R225="Y",S225="Y",T225="Y"),"Y",OR(R225="N",S225="N",T225="N"),"N",OR(R225="",S225="",T225=""),"")</f>
        <v/>
      </c>
      <c r="V225" s="161" t="str">
        <f>IFERROR(IF(VLOOKUP(A225,'BOY to MOY-Reading'!$P$2:$U$400,6,FALSE)="","",VLOOKUP(A225,'BOY to MOY-Reading'!$P$2:$U$400,6,FALSE)),"")</f>
        <v/>
      </c>
      <c r="W225" s="162" t="str">
        <f>IFERROR(IF(VLOOKUP(A225,'BOY to MOY-Reading'!$P$2:$AA$400,12,FALSE)="","",VLOOKUP(A225,'BOY to MOY-Reading'!$P$2:$AA$400,12,FALSE)),"")</f>
        <v/>
      </c>
      <c r="X225" s="161" t="str">
        <f>IFERROR(IF(VLOOKUP(A225,'BOY to EOY-Reading'!$P$2:$AA$400,12,FALSE)="","",VLOOKUP(A225,'BOY to EOY-Reading'!$P$2:$AA$400,12,FALSE)),"")</f>
        <v/>
      </c>
      <c r="Y225" s="163" t="str">
        <f>IFERROR(IF(VLOOKUP(A225,'BOY to MOY-Reading'!$P$2:$AI$400,20,FALSE)="","",VLOOKUP(A225,'BOY to MOY-Reading'!$P$2:$AI$400,20,FALSE)),"")</f>
        <v/>
      </c>
      <c r="Z225" s="161" t="str">
        <f>IFERROR(IF(VLOOKUP(A225, 'MOY to EOY-Reading'!$P$2:$AI$400,20,FALSE)="","",VLOOKUP(A225,'MOY to EOY-Reading'!$P$2:$AI$400,20,FALSE)),"")</f>
        <v/>
      </c>
      <c r="AA225" s="161" t="str">
        <f>IFERROR(IF(VLOOKUP(A225,'BOY to EOY-Reading'!$P$2:$AI$400,20,FALSE)="","",VLOOKUP(A225,'BOY to EOY-Reading'!$P$2:$AI$400,20,FALSE)),"")</f>
        <v/>
      </c>
      <c r="AB225" s="161" t="str">
        <f>IFERROR(IF(VLOOKUP(A225,'BOY to MOY-Reading'!$P$2:$AK$400,22,FALSE)="","",VLOOKUP(A225,'BOY to MOY-Reading'!$P$2:$AK$400,22,FALSE)),"")</f>
        <v/>
      </c>
      <c r="AC225" s="161" t="str">
        <f>IFERROR(IF(VLOOKUP(A225, 'MOY to EOY-Reading'!$P$2:$AK$400,22,FALSE)="","",VLOOKUP(A225,'MOY to EOY-Reading'!$P$2:$AK$400,22,FALSE)),"")</f>
        <v/>
      </c>
      <c r="AD225" s="161" t="str">
        <f>IFERROR(IF(VLOOKUP(A225,'BOY to EOY-Reading'!$P$2:$AK$400,22,FALSE)="","",VLOOKUP(A225,'BOY to EOY-Reading'!$P$2:$AK$400,22,FALSE)),"")</f>
        <v/>
      </c>
      <c r="AE225" s="161" t="str" cm="1">
        <f t="array" ref="AE225">_xlfn.IFS(AND(NOT(ISNUMBER(V225)),NOT(ISNUMBER(W225)),NOT(ISNUMBER(X225))),"",OR(AND(V225&lt;&gt;"",V225&gt;=40),AND(W225&lt;&gt;"",W225&gt;=40),AND(X225&lt;&gt;"",X225&gt;=40)),"Y",OR(V225&lt;40,W225&lt;40,X225&lt;40),"N")</f>
        <v/>
      </c>
      <c r="AF225" s="161" t="str" cm="1">
        <f t="array" ref="AF225">_xlfn.IFS(OR(Y225="Yes",Z225="Yes",AA225="Yes"),"Y",OR(Y225="No",Z225="No",AA225="No"),"N",AND(Y225="",Z225="",AA225=""),"")</f>
        <v/>
      </c>
      <c r="AG225" s="161" t="str" cm="1">
        <f t="array" ref="AG225">_xlfn.IFS(AND(NOT(ISNUMBER(AB225)),NOT(ISNUMBER(AC225)),NOT(ISNUMBER(AD225))),"",OR(AND(AB225&lt;&gt;"",AB225&gt;=40),AND(AC225&lt;&gt;"",AC225&gt;=40),AND(AD225&lt;&gt;"",AD225&gt;=40)),"Y",OR(AB225&lt;40,AC225&lt;40,AD225&lt;40),"N")</f>
        <v/>
      </c>
      <c r="AH225" s="162" t="str" cm="1">
        <f t="array" ref="AH225">_xlfn.IFS(OR(AE225="Y",AF225="Y",AG225="Y"),"Y",OR(AE225="N",AF225="N",AG225="N"),"N",OR(AE225="",AF225="",AG225=""),"")</f>
        <v/>
      </c>
    </row>
    <row r="226" spans="9:34" x14ac:dyDescent="0.25">
      <c r="I226" s="161" t="str">
        <f>IFERROR(IF(VLOOKUP(A226,'BOY to MOY-Math'!$P$2:$U$400,6,FALSE)="","",VLOOKUP(A226,'BOY to MOY-Math'!$P$2:$U$400,6,FALSE)),"")</f>
        <v/>
      </c>
      <c r="J226" s="162" t="str">
        <f>IFERROR(IF(VLOOKUP(A226,'BOY to MOY-Math'!$P$2:$AA$400,12,FALSE)="","",VLOOKUP(A226,'BOY to MOY-Math'!$P$2:$AA$400,12,FALSE)),"")</f>
        <v/>
      </c>
      <c r="K226" s="161" t="str">
        <f>IFERROR(IF(VLOOKUP(A226,'BOY to EOY-Math'!$P$2:$AA$400,12,FALSE)="","",VLOOKUP(A226,'BOY to EOY-Math'!$P$2:$AA$400,12,FALSE)),"")</f>
        <v/>
      </c>
      <c r="L226" s="163" t="str">
        <f>IFERROR(IF(VLOOKUP(A226,'BOY to MOY-Math'!$P$2:$AI$400,20,FALSE)="","",VLOOKUP(A226,'BOY to MOY-Math'!$P$2:$AI$400,20,FALSE)),"")</f>
        <v/>
      </c>
      <c r="M226" s="161" t="str">
        <f>IFERROR(IF(VLOOKUP(A226, 'MOY to EOY-Math'!$P$2:$AI$400,20,FALSE)="","",VLOOKUP(A226,'MOY to EOY-Math'!$P$2:$AI$400,20,FALSE)),"")</f>
        <v/>
      </c>
      <c r="N226" s="161" t="str">
        <f>IFERROR(IF(VLOOKUP(A226,'BOY to EOY-Math'!$P$2:$AI$400,20,FALSE)="","",VLOOKUP(A226,'BOY to EOY-Math'!$P$2:$AI$400,20,FALSE)),"")</f>
        <v/>
      </c>
      <c r="O226" s="161" t="str">
        <f>IFERROR(IF(VLOOKUP(A226,'BOY to MOY-Math'!$P$2:$AK$400,22,FALSE)="","",VLOOKUP(A226,'BOY to MOY-Math'!$P$2:$AK$400,22,FALSE)),"")</f>
        <v/>
      </c>
      <c r="P226" s="161" t="str">
        <f>IFERROR(IF(VLOOKUP(A226, 'MOY to EOY-Math'!$P$2:$AK$400,22,FALSE)="","",VLOOKUP(A226,'MOY to EOY-Math'!$P$2:$AK$400,22,FALSE)),"")</f>
        <v/>
      </c>
      <c r="Q226" s="161" t="str">
        <f>IFERROR(IF(VLOOKUP(A226,'BOY to EOY-Math'!$P$2:$AK$400,22,FALSE)="","",VLOOKUP(A226,'BOY to EOY-Math'!$P$2:$AK$400,22,FALSE)),"")</f>
        <v/>
      </c>
      <c r="R226" s="161" t="str" cm="1">
        <f t="array" ref="R226">_xlfn.IFS(AND(NOT(ISNUMBER(I226)),NOT(ISNUMBER(J226)),NOT(ISNUMBER(K226))),"",OR(AND(I226&lt;&gt;"",I226&gt;=40),AND(J226&lt;&gt;"",J226&gt;=40),AND(K226&lt;&gt;"",K226&gt;=40)),"Y",OR(I226&lt;40,J226&lt;40,K226&lt;40),"N")</f>
        <v/>
      </c>
      <c r="S226" s="161" t="str" cm="1">
        <f t="array" ref="S226">_xlfn.IFS(OR(L226="Yes",M226="Yes",N226="Yes"),"Y",OR(L226="No",M226="No",N226="No"),"N",AND(L226="",M226="",N226=""),"")</f>
        <v/>
      </c>
      <c r="T226" s="161" t="str" cm="1">
        <f t="array" ref="T226">_xlfn.IFS(AND(NOT(ISNUMBER(O226)),NOT(ISNUMBER(P226)),NOT(ISNUMBER(Q226))),"",OR(AND(O226&lt;&gt;"",O226&gt;=40),AND(P226&lt;&gt;"",P226&gt;=40),AND(Q226&lt;&gt;"",Q226&gt;=40)),"Y",OR(O226&lt;40,P226&lt;40,Q226&lt;40),"N")</f>
        <v/>
      </c>
      <c r="U226" s="162" t="str" cm="1">
        <f t="array" ref="U226">_xlfn.IFS(OR(R226="Y",S226="Y",T226="Y"),"Y",OR(R226="N",S226="N",T226="N"),"N",OR(R226="",S226="",T226=""),"")</f>
        <v/>
      </c>
      <c r="V226" s="161" t="str">
        <f>IFERROR(IF(VLOOKUP(A226,'BOY to MOY-Reading'!$P$2:$U$400,6,FALSE)="","",VLOOKUP(A226,'BOY to MOY-Reading'!$P$2:$U$400,6,FALSE)),"")</f>
        <v/>
      </c>
      <c r="W226" s="162" t="str">
        <f>IFERROR(IF(VLOOKUP(A226,'BOY to MOY-Reading'!$P$2:$AA$400,12,FALSE)="","",VLOOKUP(A226,'BOY to MOY-Reading'!$P$2:$AA$400,12,FALSE)),"")</f>
        <v/>
      </c>
      <c r="X226" s="161" t="str">
        <f>IFERROR(IF(VLOOKUP(A226,'BOY to EOY-Reading'!$P$2:$AA$400,12,FALSE)="","",VLOOKUP(A226,'BOY to EOY-Reading'!$P$2:$AA$400,12,FALSE)),"")</f>
        <v/>
      </c>
      <c r="Y226" s="163" t="str">
        <f>IFERROR(IF(VLOOKUP(A226,'BOY to MOY-Reading'!$P$2:$AI$400,20,FALSE)="","",VLOOKUP(A226,'BOY to MOY-Reading'!$P$2:$AI$400,20,FALSE)),"")</f>
        <v/>
      </c>
      <c r="Z226" s="161" t="str">
        <f>IFERROR(IF(VLOOKUP(A226, 'MOY to EOY-Reading'!$P$2:$AI$400,20,FALSE)="","",VLOOKUP(A226,'MOY to EOY-Reading'!$P$2:$AI$400,20,FALSE)),"")</f>
        <v/>
      </c>
      <c r="AA226" s="161" t="str">
        <f>IFERROR(IF(VLOOKUP(A226,'BOY to EOY-Reading'!$P$2:$AI$400,20,FALSE)="","",VLOOKUP(A226,'BOY to EOY-Reading'!$P$2:$AI$400,20,FALSE)),"")</f>
        <v/>
      </c>
      <c r="AB226" s="161" t="str">
        <f>IFERROR(IF(VLOOKUP(A226,'BOY to MOY-Reading'!$P$2:$AK$400,22,FALSE)="","",VLOOKUP(A226,'BOY to MOY-Reading'!$P$2:$AK$400,22,FALSE)),"")</f>
        <v/>
      </c>
      <c r="AC226" s="161" t="str">
        <f>IFERROR(IF(VLOOKUP(A226, 'MOY to EOY-Reading'!$P$2:$AK$400,22,FALSE)="","",VLOOKUP(A226,'MOY to EOY-Reading'!$P$2:$AK$400,22,FALSE)),"")</f>
        <v/>
      </c>
      <c r="AD226" s="161" t="str">
        <f>IFERROR(IF(VLOOKUP(A226,'BOY to EOY-Reading'!$P$2:$AK$400,22,FALSE)="","",VLOOKUP(A226,'BOY to EOY-Reading'!$P$2:$AK$400,22,FALSE)),"")</f>
        <v/>
      </c>
      <c r="AE226" s="161" t="str" cm="1">
        <f t="array" ref="AE226">_xlfn.IFS(AND(NOT(ISNUMBER(V226)),NOT(ISNUMBER(W226)),NOT(ISNUMBER(X226))),"",OR(AND(V226&lt;&gt;"",V226&gt;=40),AND(W226&lt;&gt;"",W226&gt;=40),AND(X226&lt;&gt;"",X226&gt;=40)),"Y",OR(V226&lt;40,W226&lt;40,X226&lt;40),"N")</f>
        <v/>
      </c>
      <c r="AF226" s="161" t="str" cm="1">
        <f t="array" ref="AF226">_xlfn.IFS(OR(Y226="Yes",Z226="Yes",AA226="Yes"),"Y",OR(Y226="No",Z226="No",AA226="No"),"N",AND(Y226="",Z226="",AA226=""),"")</f>
        <v/>
      </c>
      <c r="AG226" s="161" t="str" cm="1">
        <f t="array" ref="AG226">_xlfn.IFS(AND(NOT(ISNUMBER(AB226)),NOT(ISNUMBER(AC226)),NOT(ISNUMBER(AD226))),"",OR(AND(AB226&lt;&gt;"",AB226&gt;=40),AND(AC226&lt;&gt;"",AC226&gt;=40),AND(AD226&lt;&gt;"",AD226&gt;=40)),"Y",OR(AB226&lt;40,AC226&lt;40,AD226&lt;40),"N")</f>
        <v/>
      </c>
      <c r="AH226" s="162" t="str" cm="1">
        <f t="array" ref="AH226">_xlfn.IFS(OR(AE226="Y",AF226="Y",AG226="Y"),"Y",OR(AE226="N",AF226="N",AG226="N"),"N",OR(AE226="",AF226="",AG226=""),"")</f>
        <v/>
      </c>
    </row>
    <row r="227" spans="9:34" x14ac:dyDescent="0.25">
      <c r="I227" s="161" t="str">
        <f>IFERROR(IF(VLOOKUP(A227,'BOY to MOY-Math'!$P$2:$U$400,6,FALSE)="","",VLOOKUP(A227,'BOY to MOY-Math'!$P$2:$U$400,6,FALSE)),"")</f>
        <v/>
      </c>
      <c r="J227" s="162" t="str">
        <f>IFERROR(IF(VLOOKUP(A227,'BOY to MOY-Math'!$P$2:$AA$400,12,FALSE)="","",VLOOKUP(A227,'BOY to MOY-Math'!$P$2:$AA$400,12,FALSE)),"")</f>
        <v/>
      </c>
      <c r="K227" s="161" t="str">
        <f>IFERROR(IF(VLOOKUP(A227,'BOY to EOY-Math'!$P$2:$AA$400,12,FALSE)="","",VLOOKUP(A227,'BOY to EOY-Math'!$P$2:$AA$400,12,FALSE)),"")</f>
        <v/>
      </c>
      <c r="L227" s="163" t="str">
        <f>IFERROR(IF(VLOOKUP(A227,'BOY to MOY-Math'!$P$2:$AI$400,20,FALSE)="","",VLOOKUP(A227,'BOY to MOY-Math'!$P$2:$AI$400,20,FALSE)),"")</f>
        <v/>
      </c>
      <c r="M227" s="161" t="str">
        <f>IFERROR(IF(VLOOKUP(A227, 'MOY to EOY-Math'!$P$2:$AI$400,20,FALSE)="","",VLOOKUP(A227,'MOY to EOY-Math'!$P$2:$AI$400,20,FALSE)),"")</f>
        <v/>
      </c>
      <c r="N227" s="161" t="str">
        <f>IFERROR(IF(VLOOKUP(A227,'BOY to EOY-Math'!$P$2:$AI$400,20,FALSE)="","",VLOOKUP(A227,'BOY to EOY-Math'!$P$2:$AI$400,20,FALSE)),"")</f>
        <v/>
      </c>
      <c r="O227" s="161" t="str">
        <f>IFERROR(IF(VLOOKUP(A227,'BOY to MOY-Math'!$P$2:$AK$400,22,FALSE)="","",VLOOKUP(A227,'BOY to MOY-Math'!$P$2:$AK$400,22,FALSE)),"")</f>
        <v/>
      </c>
      <c r="P227" s="161" t="str">
        <f>IFERROR(IF(VLOOKUP(A227, 'MOY to EOY-Math'!$P$2:$AK$400,22,FALSE)="","",VLOOKUP(A227,'MOY to EOY-Math'!$P$2:$AK$400,22,FALSE)),"")</f>
        <v/>
      </c>
      <c r="Q227" s="161" t="str">
        <f>IFERROR(IF(VLOOKUP(A227,'BOY to EOY-Math'!$P$2:$AK$400,22,FALSE)="","",VLOOKUP(A227,'BOY to EOY-Math'!$P$2:$AK$400,22,FALSE)),"")</f>
        <v/>
      </c>
      <c r="R227" s="161" t="str" cm="1">
        <f t="array" ref="R227">_xlfn.IFS(AND(NOT(ISNUMBER(I227)),NOT(ISNUMBER(J227)),NOT(ISNUMBER(K227))),"",OR(AND(I227&lt;&gt;"",I227&gt;=40),AND(J227&lt;&gt;"",J227&gt;=40),AND(K227&lt;&gt;"",K227&gt;=40)),"Y",OR(I227&lt;40,J227&lt;40,K227&lt;40),"N")</f>
        <v/>
      </c>
      <c r="S227" s="161" t="str" cm="1">
        <f t="array" ref="S227">_xlfn.IFS(OR(L227="Yes",M227="Yes",N227="Yes"),"Y",OR(L227="No",M227="No",N227="No"),"N",AND(L227="",M227="",N227=""),"")</f>
        <v/>
      </c>
      <c r="T227" s="161" t="str" cm="1">
        <f t="array" ref="T227">_xlfn.IFS(AND(NOT(ISNUMBER(O227)),NOT(ISNUMBER(P227)),NOT(ISNUMBER(Q227))),"",OR(AND(O227&lt;&gt;"",O227&gt;=40),AND(P227&lt;&gt;"",P227&gt;=40),AND(Q227&lt;&gt;"",Q227&gt;=40)),"Y",OR(O227&lt;40,P227&lt;40,Q227&lt;40),"N")</f>
        <v/>
      </c>
      <c r="U227" s="162" t="str" cm="1">
        <f t="array" ref="U227">_xlfn.IFS(OR(R227="Y",S227="Y",T227="Y"),"Y",OR(R227="N",S227="N",T227="N"),"N",OR(R227="",S227="",T227=""),"")</f>
        <v/>
      </c>
      <c r="V227" s="161" t="str">
        <f>IFERROR(IF(VLOOKUP(A227,'BOY to MOY-Reading'!$P$2:$U$400,6,FALSE)="","",VLOOKUP(A227,'BOY to MOY-Reading'!$P$2:$U$400,6,FALSE)),"")</f>
        <v/>
      </c>
      <c r="W227" s="162" t="str">
        <f>IFERROR(IF(VLOOKUP(A227,'BOY to MOY-Reading'!$P$2:$AA$400,12,FALSE)="","",VLOOKUP(A227,'BOY to MOY-Reading'!$P$2:$AA$400,12,FALSE)),"")</f>
        <v/>
      </c>
      <c r="X227" s="161" t="str">
        <f>IFERROR(IF(VLOOKUP(A227,'BOY to EOY-Reading'!$P$2:$AA$400,12,FALSE)="","",VLOOKUP(A227,'BOY to EOY-Reading'!$P$2:$AA$400,12,FALSE)),"")</f>
        <v/>
      </c>
      <c r="Y227" s="163" t="str">
        <f>IFERROR(IF(VLOOKUP(A227,'BOY to MOY-Reading'!$P$2:$AI$400,20,FALSE)="","",VLOOKUP(A227,'BOY to MOY-Reading'!$P$2:$AI$400,20,FALSE)),"")</f>
        <v/>
      </c>
      <c r="Z227" s="161" t="str">
        <f>IFERROR(IF(VLOOKUP(A227, 'MOY to EOY-Reading'!$P$2:$AI$400,20,FALSE)="","",VLOOKUP(A227,'MOY to EOY-Reading'!$P$2:$AI$400,20,FALSE)),"")</f>
        <v/>
      </c>
      <c r="AA227" s="161" t="str">
        <f>IFERROR(IF(VLOOKUP(A227,'BOY to EOY-Reading'!$P$2:$AI$400,20,FALSE)="","",VLOOKUP(A227,'BOY to EOY-Reading'!$P$2:$AI$400,20,FALSE)),"")</f>
        <v/>
      </c>
      <c r="AB227" s="161" t="str">
        <f>IFERROR(IF(VLOOKUP(A227,'BOY to MOY-Reading'!$P$2:$AK$400,22,FALSE)="","",VLOOKUP(A227,'BOY to MOY-Reading'!$P$2:$AK$400,22,FALSE)),"")</f>
        <v/>
      </c>
      <c r="AC227" s="161" t="str">
        <f>IFERROR(IF(VLOOKUP(A227, 'MOY to EOY-Reading'!$P$2:$AK$400,22,FALSE)="","",VLOOKUP(A227,'MOY to EOY-Reading'!$P$2:$AK$400,22,FALSE)),"")</f>
        <v/>
      </c>
      <c r="AD227" s="161" t="str">
        <f>IFERROR(IF(VLOOKUP(A227,'BOY to EOY-Reading'!$P$2:$AK$400,22,FALSE)="","",VLOOKUP(A227,'BOY to EOY-Reading'!$P$2:$AK$400,22,FALSE)),"")</f>
        <v/>
      </c>
      <c r="AE227" s="161" t="str" cm="1">
        <f t="array" ref="AE227">_xlfn.IFS(AND(NOT(ISNUMBER(V227)),NOT(ISNUMBER(W227)),NOT(ISNUMBER(X227))),"",OR(AND(V227&lt;&gt;"",V227&gt;=40),AND(W227&lt;&gt;"",W227&gt;=40),AND(X227&lt;&gt;"",X227&gt;=40)),"Y",OR(V227&lt;40,W227&lt;40,X227&lt;40),"N")</f>
        <v/>
      </c>
      <c r="AF227" s="161" t="str" cm="1">
        <f t="array" ref="AF227">_xlfn.IFS(OR(Y227="Yes",Z227="Yes",AA227="Yes"),"Y",OR(Y227="No",Z227="No",AA227="No"),"N",AND(Y227="",Z227="",AA227=""),"")</f>
        <v/>
      </c>
      <c r="AG227" s="161" t="str" cm="1">
        <f t="array" ref="AG227">_xlfn.IFS(AND(NOT(ISNUMBER(AB227)),NOT(ISNUMBER(AC227)),NOT(ISNUMBER(AD227))),"",OR(AND(AB227&lt;&gt;"",AB227&gt;=40),AND(AC227&lt;&gt;"",AC227&gt;=40),AND(AD227&lt;&gt;"",AD227&gt;=40)),"Y",OR(AB227&lt;40,AC227&lt;40,AD227&lt;40),"N")</f>
        <v/>
      </c>
      <c r="AH227" s="162" t="str" cm="1">
        <f t="array" ref="AH227">_xlfn.IFS(OR(AE227="Y",AF227="Y",AG227="Y"),"Y",OR(AE227="N",AF227="N",AG227="N"),"N",OR(AE227="",AF227="",AG227=""),"")</f>
        <v/>
      </c>
    </row>
    <row r="228" spans="9:34" x14ac:dyDescent="0.25">
      <c r="I228" s="161" t="str">
        <f>IFERROR(IF(VLOOKUP(A228,'BOY to MOY-Math'!$P$2:$U$400,6,FALSE)="","",VLOOKUP(A228,'BOY to MOY-Math'!$P$2:$U$400,6,FALSE)),"")</f>
        <v/>
      </c>
      <c r="J228" s="162" t="str">
        <f>IFERROR(IF(VLOOKUP(A228,'BOY to MOY-Math'!$P$2:$AA$400,12,FALSE)="","",VLOOKUP(A228,'BOY to MOY-Math'!$P$2:$AA$400,12,FALSE)),"")</f>
        <v/>
      </c>
      <c r="K228" s="161" t="str">
        <f>IFERROR(IF(VLOOKUP(A228,'BOY to EOY-Math'!$P$2:$AA$400,12,FALSE)="","",VLOOKUP(A228,'BOY to EOY-Math'!$P$2:$AA$400,12,FALSE)),"")</f>
        <v/>
      </c>
      <c r="L228" s="163" t="str">
        <f>IFERROR(IF(VLOOKUP(A228,'BOY to MOY-Math'!$P$2:$AI$400,20,FALSE)="","",VLOOKUP(A228,'BOY to MOY-Math'!$P$2:$AI$400,20,FALSE)),"")</f>
        <v/>
      </c>
      <c r="M228" s="161" t="str">
        <f>IFERROR(IF(VLOOKUP(A228, 'MOY to EOY-Math'!$P$2:$AI$400,20,FALSE)="","",VLOOKUP(A228,'MOY to EOY-Math'!$P$2:$AI$400,20,FALSE)),"")</f>
        <v/>
      </c>
      <c r="N228" s="161" t="str">
        <f>IFERROR(IF(VLOOKUP(A228,'BOY to EOY-Math'!$P$2:$AI$400,20,FALSE)="","",VLOOKUP(A228,'BOY to EOY-Math'!$P$2:$AI$400,20,FALSE)),"")</f>
        <v/>
      </c>
      <c r="O228" s="161" t="str">
        <f>IFERROR(IF(VLOOKUP(A228,'BOY to MOY-Math'!$P$2:$AK$400,22,FALSE)="","",VLOOKUP(A228,'BOY to MOY-Math'!$P$2:$AK$400,22,FALSE)),"")</f>
        <v/>
      </c>
      <c r="P228" s="161" t="str">
        <f>IFERROR(IF(VLOOKUP(A228, 'MOY to EOY-Math'!$P$2:$AK$400,22,FALSE)="","",VLOOKUP(A228,'MOY to EOY-Math'!$P$2:$AK$400,22,FALSE)),"")</f>
        <v/>
      </c>
      <c r="Q228" s="161" t="str">
        <f>IFERROR(IF(VLOOKUP(A228,'BOY to EOY-Math'!$P$2:$AK$400,22,FALSE)="","",VLOOKUP(A228,'BOY to EOY-Math'!$P$2:$AK$400,22,FALSE)),"")</f>
        <v/>
      </c>
      <c r="R228" s="161" t="str" cm="1">
        <f t="array" ref="R228">_xlfn.IFS(AND(NOT(ISNUMBER(I228)),NOT(ISNUMBER(J228)),NOT(ISNUMBER(K228))),"",OR(AND(I228&lt;&gt;"",I228&gt;=40),AND(J228&lt;&gt;"",J228&gt;=40),AND(K228&lt;&gt;"",K228&gt;=40)),"Y",OR(I228&lt;40,J228&lt;40,K228&lt;40),"N")</f>
        <v/>
      </c>
      <c r="S228" s="161" t="str" cm="1">
        <f t="array" ref="S228">_xlfn.IFS(OR(L228="Yes",M228="Yes",N228="Yes"),"Y",OR(L228="No",M228="No",N228="No"),"N",AND(L228="",M228="",N228=""),"")</f>
        <v/>
      </c>
      <c r="T228" s="161" t="str" cm="1">
        <f t="array" ref="T228">_xlfn.IFS(AND(NOT(ISNUMBER(O228)),NOT(ISNUMBER(P228)),NOT(ISNUMBER(Q228))),"",OR(AND(O228&lt;&gt;"",O228&gt;=40),AND(P228&lt;&gt;"",P228&gt;=40),AND(Q228&lt;&gt;"",Q228&gt;=40)),"Y",OR(O228&lt;40,P228&lt;40,Q228&lt;40),"N")</f>
        <v/>
      </c>
      <c r="U228" s="162" t="str" cm="1">
        <f t="array" ref="U228">_xlfn.IFS(OR(R228="Y",S228="Y",T228="Y"),"Y",OR(R228="N",S228="N",T228="N"),"N",OR(R228="",S228="",T228=""),"")</f>
        <v/>
      </c>
      <c r="V228" s="161" t="str">
        <f>IFERROR(IF(VLOOKUP(A228,'BOY to MOY-Reading'!$P$2:$U$400,6,FALSE)="","",VLOOKUP(A228,'BOY to MOY-Reading'!$P$2:$U$400,6,FALSE)),"")</f>
        <v/>
      </c>
      <c r="W228" s="162" t="str">
        <f>IFERROR(IF(VLOOKUP(A228,'BOY to MOY-Reading'!$P$2:$AA$400,12,FALSE)="","",VLOOKUP(A228,'BOY to MOY-Reading'!$P$2:$AA$400,12,FALSE)),"")</f>
        <v/>
      </c>
      <c r="X228" s="161" t="str">
        <f>IFERROR(IF(VLOOKUP(A228,'BOY to EOY-Reading'!$P$2:$AA$400,12,FALSE)="","",VLOOKUP(A228,'BOY to EOY-Reading'!$P$2:$AA$400,12,FALSE)),"")</f>
        <v/>
      </c>
      <c r="Y228" s="163" t="str">
        <f>IFERROR(IF(VLOOKUP(A228,'BOY to MOY-Reading'!$P$2:$AI$400,20,FALSE)="","",VLOOKUP(A228,'BOY to MOY-Reading'!$P$2:$AI$400,20,FALSE)),"")</f>
        <v/>
      </c>
      <c r="Z228" s="161" t="str">
        <f>IFERROR(IF(VLOOKUP(A228, 'MOY to EOY-Reading'!$P$2:$AI$400,20,FALSE)="","",VLOOKUP(A228,'MOY to EOY-Reading'!$P$2:$AI$400,20,FALSE)),"")</f>
        <v/>
      </c>
      <c r="AA228" s="161" t="str">
        <f>IFERROR(IF(VLOOKUP(A228,'BOY to EOY-Reading'!$P$2:$AI$400,20,FALSE)="","",VLOOKUP(A228,'BOY to EOY-Reading'!$P$2:$AI$400,20,FALSE)),"")</f>
        <v/>
      </c>
      <c r="AB228" s="161" t="str">
        <f>IFERROR(IF(VLOOKUP(A228,'BOY to MOY-Reading'!$P$2:$AK$400,22,FALSE)="","",VLOOKUP(A228,'BOY to MOY-Reading'!$P$2:$AK$400,22,FALSE)),"")</f>
        <v/>
      </c>
      <c r="AC228" s="161" t="str">
        <f>IFERROR(IF(VLOOKUP(A228, 'MOY to EOY-Reading'!$P$2:$AK$400,22,FALSE)="","",VLOOKUP(A228,'MOY to EOY-Reading'!$P$2:$AK$400,22,FALSE)),"")</f>
        <v/>
      </c>
      <c r="AD228" s="161" t="str">
        <f>IFERROR(IF(VLOOKUP(A228,'BOY to EOY-Reading'!$P$2:$AK$400,22,FALSE)="","",VLOOKUP(A228,'BOY to EOY-Reading'!$P$2:$AK$400,22,FALSE)),"")</f>
        <v/>
      </c>
      <c r="AE228" s="161" t="str" cm="1">
        <f t="array" ref="AE228">_xlfn.IFS(AND(NOT(ISNUMBER(V228)),NOT(ISNUMBER(W228)),NOT(ISNUMBER(X228))),"",OR(AND(V228&lt;&gt;"",V228&gt;=40),AND(W228&lt;&gt;"",W228&gt;=40),AND(X228&lt;&gt;"",X228&gt;=40)),"Y",OR(V228&lt;40,W228&lt;40,X228&lt;40),"N")</f>
        <v/>
      </c>
      <c r="AF228" s="161" t="str" cm="1">
        <f t="array" ref="AF228">_xlfn.IFS(OR(Y228="Yes",Z228="Yes",AA228="Yes"),"Y",OR(Y228="No",Z228="No",AA228="No"),"N",AND(Y228="",Z228="",AA228=""),"")</f>
        <v/>
      </c>
      <c r="AG228" s="161" t="str" cm="1">
        <f t="array" ref="AG228">_xlfn.IFS(AND(NOT(ISNUMBER(AB228)),NOT(ISNUMBER(AC228)),NOT(ISNUMBER(AD228))),"",OR(AND(AB228&lt;&gt;"",AB228&gt;=40),AND(AC228&lt;&gt;"",AC228&gt;=40),AND(AD228&lt;&gt;"",AD228&gt;=40)),"Y",OR(AB228&lt;40,AC228&lt;40,AD228&lt;40),"N")</f>
        <v/>
      </c>
      <c r="AH228" s="162" t="str" cm="1">
        <f t="array" ref="AH228">_xlfn.IFS(OR(AE228="Y",AF228="Y",AG228="Y"),"Y",OR(AE228="N",AF228="N",AG228="N"),"N",OR(AE228="",AF228="",AG228=""),"")</f>
        <v/>
      </c>
    </row>
    <row r="229" spans="9:34" x14ac:dyDescent="0.25">
      <c r="I229" s="161" t="str">
        <f>IFERROR(IF(VLOOKUP(A229,'BOY to MOY-Math'!$P$2:$U$400,6,FALSE)="","",VLOOKUP(A229,'BOY to MOY-Math'!$P$2:$U$400,6,FALSE)),"")</f>
        <v/>
      </c>
      <c r="J229" s="162" t="str">
        <f>IFERROR(IF(VLOOKUP(A229,'BOY to MOY-Math'!$P$2:$AA$400,12,FALSE)="","",VLOOKUP(A229,'BOY to MOY-Math'!$P$2:$AA$400,12,FALSE)),"")</f>
        <v/>
      </c>
      <c r="K229" s="161" t="str">
        <f>IFERROR(IF(VLOOKUP(A229,'BOY to EOY-Math'!$P$2:$AA$400,12,FALSE)="","",VLOOKUP(A229,'BOY to EOY-Math'!$P$2:$AA$400,12,FALSE)),"")</f>
        <v/>
      </c>
      <c r="L229" s="163" t="str">
        <f>IFERROR(IF(VLOOKUP(A229,'BOY to MOY-Math'!$P$2:$AI$400,20,FALSE)="","",VLOOKUP(A229,'BOY to MOY-Math'!$P$2:$AI$400,20,FALSE)),"")</f>
        <v/>
      </c>
      <c r="M229" s="161" t="str">
        <f>IFERROR(IF(VLOOKUP(A229, 'MOY to EOY-Math'!$P$2:$AI$400,20,FALSE)="","",VLOOKUP(A229,'MOY to EOY-Math'!$P$2:$AI$400,20,FALSE)),"")</f>
        <v/>
      </c>
      <c r="N229" s="161" t="str">
        <f>IFERROR(IF(VLOOKUP(A229,'BOY to EOY-Math'!$P$2:$AI$400,20,FALSE)="","",VLOOKUP(A229,'BOY to EOY-Math'!$P$2:$AI$400,20,FALSE)),"")</f>
        <v/>
      </c>
      <c r="O229" s="161" t="str">
        <f>IFERROR(IF(VLOOKUP(A229,'BOY to MOY-Math'!$P$2:$AK$400,22,FALSE)="","",VLOOKUP(A229,'BOY to MOY-Math'!$P$2:$AK$400,22,FALSE)),"")</f>
        <v/>
      </c>
      <c r="P229" s="161" t="str">
        <f>IFERROR(IF(VLOOKUP(A229, 'MOY to EOY-Math'!$P$2:$AK$400,22,FALSE)="","",VLOOKUP(A229,'MOY to EOY-Math'!$P$2:$AK$400,22,FALSE)),"")</f>
        <v/>
      </c>
      <c r="Q229" s="161" t="str">
        <f>IFERROR(IF(VLOOKUP(A229,'BOY to EOY-Math'!$P$2:$AK$400,22,FALSE)="","",VLOOKUP(A229,'BOY to EOY-Math'!$P$2:$AK$400,22,FALSE)),"")</f>
        <v/>
      </c>
      <c r="R229" s="161" t="str" cm="1">
        <f t="array" ref="R229">_xlfn.IFS(AND(NOT(ISNUMBER(I229)),NOT(ISNUMBER(J229)),NOT(ISNUMBER(K229))),"",OR(AND(I229&lt;&gt;"",I229&gt;=40),AND(J229&lt;&gt;"",J229&gt;=40),AND(K229&lt;&gt;"",K229&gt;=40)),"Y",OR(I229&lt;40,J229&lt;40,K229&lt;40),"N")</f>
        <v/>
      </c>
      <c r="S229" s="161" t="str" cm="1">
        <f t="array" ref="S229">_xlfn.IFS(OR(L229="Yes",M229="Yes",N229="Yes"),"Y",OR(L229="No",M229="No",N229="No"),"N",AND(L229="",M229="",N229=""),"")</f>
        <v/>
      </c>
      <c r="T229" s="161" t="str" cm="1">
        <f t="array" ref="T229">_xlfn.IFS(AND(NOT(ISNUMBER(O229)),NOT(ISNUMBER(P229)),NOT(ISNUMBER(Q229))),"",OR(AND(O229&lt;&gt;"",O229&gt;=40),AND(P229&lt;&gt;"",P229&gt;=40),AND(Q229&lt;&gt;"",Q229&gt;=40)),"Y",OR(O229&lt;40,P229&lt;40,Q229&lt;40),"N")</f>
        <v/>
      </c>
      <c r="U229" s="162" t="str" cm="1">
        <f t="array" ref="U229">_xlfn.IFS(OR(R229="Y",S229="Y",T229="Y"),"Y",OR(R229="N",S229="N",T229="N"),"N",OR(R229="",S229="",T229=""),"")</f>
        <v/>
      </c>
      <c r="V229" s="161" t="str">
        <f>IFERROR(IF(VLOOKUP(A229,'BOY to MOY-Reading'!$P$2:$U$400,6,FALSE)="","",VLOOKUP(A229,'BOY to MOY-Reading'!$P$2:$U$400,6,FALSE)),"")</f>
        <v/>
      </c>
      <c r="W229" s="162" t="str">
        <f>IFERROR(IF(VLOOKUP(A229,'BOY to MOY-Reading'!$P$2:$AA$400,12,FALSE)="","",VLOOKUP(A229,'BOY to MOY-Reading'!$P$2:$AA$400,12,FALSE)),"")</f>
        <v/>
      </c>
      <c r="X229" s="161" t="str">
        <f>IFERROR(IF(VLOOKUP(A229,'BOY to EOY-Reading'!$P$2:$AA$400,12,FALSE)="","",VLOOKUP(A229,'BOY to EOY-Reading'!$P$2:$AA$400,12,FALSE)),"")</f>
        <v/>
      </c>
      <c r="Y229" s="163" t="str">
        <f>IFERROR(IF(VLOOKUP(A229,'BOY to MOY-Reading'!$P$2:$AI$400,20,FALSE)="","",VLOOKUP(A229,'BOY to MOY-Reading'!$P$2:$AI$400,20,FALSE)),"")</f>
        <v/>
      </c>
      <c r="Z229" s="161" t="str">
        <f>IFERROR(IF(VLOOKUP(A229, 'MOY to EOY-Reading'!$P$2:$AI$400,20,FALSE)="","",VLOOKUP(A229,'MOY to EOY-Reading'!$P$2:$AI$400,20,FALSE)),"")</f>
        <v/>
      </c>
      <c r="AA229" s="161" t="str">
        <f>IFERROR(IF(VLOOKUP(A229,'BOY to EOY-Reading'!$P$2:$AI$400,20,FALSE)="","",VLOOKUP(A229,'BOY to EOY-Reading'!$P$2:$AI$400,20,FALSE)),"")</f>
        <v/>
      </c>
      <c r="AB229" s="161" t="str">
        <f>IFERROR(IF(VLOOKUP(A229,'BOY to MOY-Reading'!$P$2:$AK$400,22,FALSE)="","",VLOOKUP(A229,'BOY to MOY-Reading'!$P$2:$AK$400,22,FALSE)),"")</f>
        <v/>
      </c>
      <c r="AC229" s="161" t="str">
        <f>IFERROR(IF(VLOOKUP(A229, 'MOY to EOY-Reading'!$P$2:$AK$400,22,FALSE)="","",VLOOKUP(A229,'MOY to EOY-Reading'!$P$2:$AK$400,22,FALSE)),"")</f>
        <v/>
      </c>
      <c r="AD229" s="161" t="str">
        <f>IFERROR(IF(VLOOKUP(A229,'BOY to EOY-Reading'!$P$2:$AK$400,22,FALSE)="","",VLOOKUP(A229,'BOY to EOY-Reading'!$P$2:$AK$400,22,FALSE)),"")</f>
        <v/>
      </c>
      <c r="AE229" s="161" t="str" cm="1">
        <f t="array" ref="AE229">_xlfn.IFS(AND(NOT(ISNUMBER(V229)),NOT(ISNUMBER(W229)),NOT(ISNUMBER(X229))),"",OR(AND(V229&lt;&gt;"",V229&gt;=40),AND(W229&lt;&gt;"",W229&gt;=40),AND(X229&lt;&gt;"",X229&gt;=40)),"Y",OR(V229&lt;40,W229&lt;40,X229&lt;40),"N")</f>
        <v/>
      </c>
      <c r="AF229" s="161" t="str" cm="1">
        <f t="array" ref="AF229">_xlfn.IFS(OR(Y229="Yes",Z229="Yes",AA229="Yes"),"Y",OR(Y229="No",Z229="No",AA229="No"),"N",AND(Y229="",Z229="",AA229=""),"")</f>
        <v/>
      </c>
      <c r="AG229" s="161" t="str" cm="1">
        <f t="array" ref="AG229">_xlfn.IFS(AND(NOT(ISNUMBER(AB229)),NOT(ISNUMBER(AC229)),NOT(ISNUMBER(AD229))),"",OR(AND(AB229&lt;&gt;"",AB229&gt;=40),AND(AC229&lt;&gt;"",AC229&gt;=40),AND(AD229&lt;&gt;"",AD229&gt;=40)),"Y",OR(AB229&lt;40,AC229&lt;40,AD229&lt;40),"N")</f>
        <v/>
      </c>
      <c r="AH229" s="162" t="str" cm="1">
        <f t="array" ref="AH229">_xlfn.IFS(OR(AE229="Y",AF229="Y",AG229="Y"),"Y",OR(AE229="N",AF229="N",AG229="N"),"N",OR(AE229="",AF229="",AG229=""),"")</f>
        <v/>
      </c>
    </row>
    <row r="230" spans="9:34" x14ac:dyDescent="0.25">
      <c r="I230" s="161" t="str">
        <f>IFERROR(IF(VLOOKUP(A230,'BOY to MOY-Math'!$P$2:$U$400,6,FALSE)="","",VLOOKUP(A230,'BOY to MOY-Math'!$P$2:$U$400,6,FALSE)),"")</f>
        <v/>
      </c>
      <c r="J230" s="162" t="str">
        <f>IFERROR(IF(VLOOKUP(A230,'BOY to MOY-Math'!$P$2:$AA$400,12,FALSE)="","",VLOOKUP(A230,'BOY to MOY-Math'!$P$2:$AA$400,12,FALSE)),"")</f>
        <v/>
      </c>
      <c r="K230" s="161" t="str">
        <f>IFERROR(IF(VLOOKUP(A230,'BOY to EOY-Math'!$P$2:$AA$400,12,FALSE)="","",VLOOKUP(A230,'BOY to EOY-Math'!$P$2:$AA$400,12,FALSE)),"")</f>
        <v/>
      </c>
      <c r="L230" s="163" t="str">
        <f>IFERROR(IF(VLOOKUP(A230,'BOY to MOY-Math'!$P$2:$AI$400,20,FALSE)="","",VLOOKUP(A230,'BOY to MOY-Math'!$P$2:$AI$400,20,FALSE)),"")</f>
        <v/>
      </c>
      <c r="M230" s="161" t="str">
        <f>IFERROR(IF(VLOOKUP(A230, 'MOY to EOY-Math'!$P$2:$AI$400,20,FALSE)="","",VLOOKUP(A230,'MOY to EOY-Math'!$P$2:$AI$400,20,FALSE)),"")</f>
        <v/>
      </c>
      <c r="N230" s="161" t="str">
        <f>IFERROR(IF(VLOOKUP(A230,'BOY to EOY-Math'!$P$2:$AI$400,20,FALSE)="","",VLOOKUP(A230,'BOY to EOY-Math'!$P$2:$AI$400,20,FALSE)),"")</f>
        <v/>
      </c>
      <c r="O230" s="161" t="str">
        <f>IFERROR(IF(VLOOKUP(A230,'BOY to MOY-Math'!$P$2:$AK$400,22,FALSE)="","",VLOOKUP(A230,'BOY to MOY-Math'!$P$2:$AK$400,22,FALSE)),"")</f>
        <v/>
      </c>
      <c r="P230" s="161" t="str">
        <f>IFERROR(IF(VLOOKUP(A230, 'MOY to EOY-Math'!$P$2:$AK$400,22,FALSE)="","",VLOOKUP(A230,'MOY to EOY-Math'!$P$2:$AK$400,22,FALSE)),"")</f>
        <v/>
      </c>
      <c r="Q230" s="161" t="str">
        <f>IFERROR(IF(VLOOKUP(A230,'BOY to EOY-Math'!$P$2:$AK$400,22,FALSE)="","",VLOOKUP(A230,'BOY to EOY-Math'!$P$2:$AK$400,22,FALSE)),"")</f>
        <v/>
      </c>
      <c r="R230" s="161" t="str" cm="1">
        <f t="array" ref="R230">_xlfn.IFS(AND(NOT(ISNUMBER(I230)),NOT(ISNUMBER(J230)),NOT(ISNUMBER(K230))),"",OR(AND(I230&lt;&gt;"",I230&gt;=40),AND(J230&lt;&gt;"",J230&gt;=40),AND(K230&lt;&gt;"",K230&gt;=40)),"Y",OR(I230&lt;40,J230&lt;40,K230&lt;40),"N")</f>
        <v/>
      </c>
      <c r="S230" s="161" t="str" cm="1">
        <f t="array" ref="S230">_xlfn.IFS(OR(L230="Yes",M230="Yes",N230="Yes"),"Y",OR(L230="No",M230="No",N230="No"),"N",AND(L230="",M230="",N230=""),"")</f>
        <v/>
      </c>
      <c r="T230" s="161" t="str" cm="1">
        <f t="array" ref="T230">_xlfn.IFS(AND(NOT(ISNUMBER(O230)),NOT(ISNUMBER(P230)),NOT(ISNUMBER(Q230))),"",OR(AND(O230&lt;&gt;"",O230&gt;=40),AND(P230&lt;&gt;"",P230&gt;=40),AND(Q230&lt;&gt;"",Q230&gt;=40)),"Y",OR(O230&lt;40,P230&lt;40,Q230&lt;40),"N")</f>
        <v/>
      </c>
      <c r="U230" s="162" t="str" cm="1">
        <f t="array" ref="U230">_xlfn.IFS(OR(R230="Y",S230="Y",T230="Y"),"Y",OR(R230="N",S230="N",T230="N"),"N",OR(R230="",S230="",T230=""),"")</f>
        <v/>
      </c>
      <c r="V230" s="161" t="str">
        <f>IFERROR(IF(VLOOKUP(A230,'BOY to MOY-Reading'!$P$2:$U$400,6,FALSE)="","",VLOOKUP(A230,'BOY to MOY-Reading'!$P$2:$U$400,6,FALSE)),"")</f>
        <v/>
      </c>
      <c r="W230" s="162" t="str">
        <f>IFERROR(IF(VLOOKUP(A230,'BOY to MOY-Reading'!$P$2:$AA$400,12,FALSE)="","",VLOOKUP(A230,'BOY to MOY-Reading'!$P$2:$AA$400,12,FALSE)),"")</f>
        <v/>
      </c>
      <c r="X230" s="161" t="str">
        <f>IFERROR(IF(VLOOKUP(A230,'BOY to EOY-Reading'!$P$2:$AA$400,12,FALSE)="","",VLOOKUP(A230,'BOY to EOY-Reading'!$P$2:$AA$400,12,FALSE)),"")</f>
        <v/>
      </c>
      <c r="Y230" s="163" t="str">
        <f>IFERROR(IF(VLOOKUP(A230,'BOY to MOY-Reading'!$P$2:$AI$400,20,FALSE)="","",VLOOKUP(A230,'BOY to MOY-Reading'!$P$2:$AI$400,20,FALSE)),"")</f>
        <v/>
      </c>
      <c r="Z230" s="161" t="str">
        <f>IFERROR(IF(VLOOKUP(A230, 'MOY to EOY-Reading'!$P$2:$AI$400,20,FALSE)="","",VLOOKUP(A230,'MOY to EOY-Reading'!$P$2:$AI$400,20,FALSE)),"")</f>
        <v/>
      </c>
      <c r="AA230" s="161" t="str">
        <f>IFERROR(IF(VLOOKUP(A230,'BOY to EOY-Reading'!$P$2:$AI$400,20,FALSE)="","",VLOOKUP(A230,'BOY to EOY-Reading'!$P$2:$AI$400,20,FALSE)),"")</f>
        <v/>
      </c>
      <c r="AB230" s="161" t="str">
        <f>IFERROR(IF(VLOOKUP(A230,'BOY to MOY-Reading'!$P$2:$AK$400,22,FALSE)="","",VLOOKUP(A230,'BOY to MOY-Reading'!$P$2:$AK$400,22,FALSE)),"")</f>
        <v/>
      </c>
      <c r="AC230" s="161" t="str">
        <f>IFERROR(IF(VLOOKUP(A230, 'MOY to EOY-Reading'!$P$2:$AK$400,22,FALSE)="","",VLOOKUP(A230,'MOY to EOY-Reading'!$P$2:$AK$400,22,FALSE)),"")</f>
        <v/>
      </c>
      <c r="AD230" s="161" t="str">
        <f>IFERROR(IF(VLOOKUP(A230,'BOY to EOY-Reading'!$P$2:$AK$400,22,FALSE)="","",VLOOKUP(A230,'BOY to EOY-Reading'!$P$2:$AK$400,22,FALSE)),"")</f>
        <v/>
      </c>
      <c r="AE230" s="161" t="str" cm="1">
        <f t="array" ref="AE230">_xlfn.IFS(AND(NOT(ISNUMBER(V230)),NOT(ISNUMBER(W230)),NOT(ISNUMBER(X230))),"",OR(AND(V230&lt;&gt;"",V230&gt;=40),AND(W230&lt;&gt;"",W230&gt;=40),AND(X230&lt;&gt;"",X230&gt;=40)),"Y",OR(V230&lt;40,W230&lt;40,X230&lt;40),"N")</f>
        <v/>
      </c>
      <c r="AF230" s="161" t="str" cm="1">
        <f t="array" ref="AF230">_xlfn.IFS(OR(Y230="Yes",Z230="Yes",AA230="Yes"),"Y",OR(Y230="No",Z230="No",AA230="No"),"N",AND(Y230="",Z230="",AA230=""),"")</f>
        <v/>
      </c>
      <c r="AG230" s="161" t="str" cm="1">
        <f t="array" ref="AG230">_xlfn.IFS(AND(NOT(ISNUMBER(AB230)),NOT(ISNUMBER(AC230)),NOT(ISNUMBER(AD230))),"",OR(AND(AB230&lt;&gt;"",AB230&gt;=40),AND(AC230&lt;&gt;"",AC230&gt;=40),AND(AD230&lt;&gt;"",AD230&gt;=40)),"Y",OR(AB230&lt;40,AC230&lt;40,AD230&lt;40),"N")</f>
        <v/>
      </c>
      <c r="AH230" s="162" t="str" cm="1">
        <f t="array" ref="AH230">_xlfn.IFS(OR(AE230="Y",AF230="Y",AG230="Y"),"Y",OR(AE230="N",AF230="N",AG230="N"),"N",OR(AE230="",AF230="",AG230=""),"")</f>
        <v/>
      </c>
    </row>
    <row r="231" spans="9:34" x14ac:dyDescent="0.25">
      <c r="I231" s="161" t="str">
        <f>IFERROR(IF(VLOOKUP(A231,'BOY to MOY-Math'!$P$2:$U$400,6,FALSE)="","",VLOOKUP(A231,'BOY to MOY-Math'!$P$2:$U$400,6,FALSE)),"")</f>
        <v/>
      </c>
      <c r="J231" s="162" t="str">
        <f>IFERROR(IF(VLOOKUP(A231,'BOY to MOY-Math'!$P$2:$AA$400,12,FALSE)="","",VLOOKUP(A231,'BOY to MOY-Math'!$P$2:$AA$400,12,FALSE)),"")</f>
        <v/>
      </c>
      <c r="K231" s="161" t="str">
        <f>IFERROR(IF(VLOOKUP(A231,'BOY to EOY-Math'!$P$2:$AA$400,12,FALSE)="","",VLOOKUP(A231,'BOY to EOY-Math'!$P$2:$AA$400,12,FALSE)),"")</f>
        <v/>
      </c>
      <c r="L231" s="163" t="str">
        <f>IFERROR(IF(VLOOKUP(A231,'BOY to MOY-Math'!$P$2:$AI$400,20,FALSE)="","",VLOOKUP(A231,'BOY to MOY-Math'!$P$2:$AI$400,20,FALSE)),"")</f>
        <v/>
      </c>
      <c r="M231" s="161" t="str">
        <f>IFERROR(IF(VLOOKUP(A231, 'MOY to EOY-Math'!$P$2:$AI$400,20,FALSE)="","",VLOOKUP(A231,'MOY to EOY-Math'!$P$2:$AI$400,20,FALSE)),"")</f>
        <v/>
      </c>
      <c r="N231" s="161" t="str">
        <f>IFERROR(IF(VLOOKUP(A231,'BOY to EOY-Math'!$P$2:$AI$400,20,FALSE)="","",VLOOKUP(A231,'BOY to EOY-Math'!$P$2:$AI$400,20,FALSE)),"")</f>
        <v/>
      </c>
      <c r="O231" s="161" t="str">
        <f>IFERROR(IF(VLOOKUP(A231,'BOY to MOY-Math'!$P$2:$AK$400,22,FALSE)="","",VLOOKUP(A231,'BOY to MOY-Math'!$P$2:$AK$400,22,FALSE)),"")</f>
        <v/>
      </c>
      <c r="P231" s="161" t="str">
        <f>IFERROR(IF(VLOOKUP(A231, 'MOY to EOY-Math'!$P$2:$AK$400,22,FALSE)="","",VLOOKUP(A231,'MOY to EOY-Math'!$P$2:$AK$400,22,FALSE)),"")</f>
        <v/>
      </c>
      <c r="Q231" s="161" t="str">
        <f>IFERROR(IF(VLOOKUP(A231,'BOY to EOY-Math'!$P$2:$AK$400,22,FALSE)="","",VLOOKUP(A231,'BOY to EOY-Math'!$P$2:$AK$400,22,FALSE)),"")</f>
        <v/>
      </c>
      <c r="R231" s="161" t="str" cm="1">
        <f t="array" ref="R231">_xlfn.IFS(AND(NOT(ISNUMBER(I231)),NOT(ISNUMBER(J231)),NOT(ISNUMBER(K231))),"",OR(AND(I231&lt;&gt;"",I231&gt;=40),AND(J231&lt;&gt;"",J231&gt;=40),AND(K231&lt;&gt;"",K231&gt;=40)),"Y",OR(I231&lt;40,J231&lt;40,K231&lt;40),"N")</f>
        <v/>
      </c>
      <c r="S231" s="161" t="str" cm="1">
        <f t="array" ref="S231">_xlfn.IFS(OR(L231="Yes",M231="Yes",N231="Yes"),"Y",OR(L231="No",M231="No",N231="No"),"N",AND(L231="",M231="",N231=""),"")</f>
        <v/>
      </c>
      <c r="T231" s="161" t="str" cm="1">
        <f t="array" ref="T231">_xlfn.IFS(AND(NOT(ISNUMBER(O231)),NOT(ISNUMBER(P231)),NOT(ISNUMBER(Q231))),"",OR(AND(O231&lt;&gt;"",O231&gt;=40),AND(P231&lt;&gt;"",P231&gt;=40),AND(Q231&lt;&gt;"",Q231&gt;=40)),"Y",OR(O231&lt;40,P231&lt;40,Q231&lt;40),"N")</f>
        <v/>
      </c>
      <c r="U231" s="162" t="str" cm="1">
        <f t="array" ref="U231">_xlfn.IFS(OR(R231="Y",S231="Y",T231="Y"),"Y",OR(R231="N",S231="N",T231="N"),"N",OR(R231="",S231="",T231=""),"")</f>
        <v/>
      </c>
      <c r="V231" s="161" t="str">
        <f>IFERROR(IF(VLOOKUP(A231,'BOY to MOY-Reading'!$P$2:$U$400,6,FALSE)="","",VLOOKUP(A231,'BOY to MOY-Reading'!$P$2:$U$400,6,FALSE)),"")</f>
        <v/>
      </c>
      <c r="W231" s="162" t="str">
        <f>IFERROR(IF(VLOOKUP(A231,'BOY to MOY-Reading'!$P$2:$AA$400,12,FALSE)="","",VLOOKUP(A231,'BOY to MOY-Reading'!$P$2:$AA$400,12,FALSE)),"")</f>
        <v/>
      </c>
      <c r="X231" s="161" t="str">
        <f>IFERROR(IF(VLOOKUP(A231,'BOY to EOY-Reading'!$P$2:$AA$400,12,FALSE)="","",VLOOKUP(A231,'BOY to EOY-Reading'!$P$2:$AA$400,12,FALSE)),"")</f>
        <v/>
      </c>
      <c r="Y231" s="163" t="str">
        <f>IFERROR(IF(VLOOKUP(A231,'BOY to MOY-Reading'!$P$2:$AI$400,20,FALSE)="","",VLOOKUP(A231,'BOY to MOY-Reading'!$P$2:$AI$400,20,FALSE)),"")</f>
        <v/>
      </c>
      <c r="Z231" s="161" t="str">
        <f>IFERROR(IF(VLOOKUP(A231, 'MOY to EOY-Reading'!$P$2:$AI$400,20,FALSE)="","",VLOOKUP(A231,'MOY to EOY-Reading'!$P$2:$AI$400,20,FALSE)),"")</f>
        <v/>
      </c>
      <c r="AA231" s="161" t="str">
        <f>IFERROR(IF(VLOOKUP(A231,'BOY to EOY-Reading'!$P$2:$AI$400,20,FALSE)="","",VLOOKUP(A231,'BOY to EOY-Reading'!$P$2:$AI$400,20,FALSE)),"")</f>
        <v/>
      </c>
      <c r="AB231" s="161" t="str">
        <f>IFERROR(IF(VLOOKUP(A231,'BOY to MOY-Reading'!$P$2:$AK$400,22,FALSE)="","",VLOOKUP(A231,'BOY to MOY-Reading'!$P$2:$AK$400,22,FALSE)),"")</f>
        <v/>
      </c>
      <c r="AC231" s="161" t="str">
        <f>IFERROR(IF(VLOOKUP(A231, 'MOY to EOY-Reading'!$P$2:$AK$400,22,FALSE)="","",VLOOKUP(A231,'MOY to EOY-Reading'!$P$2:$AK$400,22,FALSE)),"")</f>
        <v/>
      </c>
      <c r="AD231" s="161" t="str">
        <f>IFERROR(IF(VLOOKUP(A231,'BOY to EOY-Reading'!$P$2:$AK$400,22,FALSE)="","",VLOOKUP(A231,'BOY to EOY-Reading'!$P$2:$AK$400,22,FALSE)),"")</f>
        <v/>
      </c>
      <c r="AE231" s="161" t="str" cm="1">
        <f t="array" ref="AE231">_xlfn.IFS(AND(NOT(ISNUMBER(V231)),NOT(ISNUMBER(W231)),NOT(ISNUMBER(X231))),"",OR(AND(V231&lt;&gt;"",V231&gt;=40),AND(W231&lt;&gt;"",W231&gt;=40),AND(X231&lt;&gt;"",X231&gt;=40)),"Y",OR(V231&lt;40,W231&lt;40,X231&lt;40),"N")</f>
        <v/>
      </c>
      <c r="AF231" s="161" t="str" cm="1">
        <f t="array" ref="AF231">_xlfn.IFS(OR(Y231="Yes",Z231="Yes",AA231="Yes"),"Y",OR(Y231="No",Z231="No",AA231="No"),"N",AND(Y231="",Z231="",AA231=""),"")</f>
        <v/>
      </c>
      <c r="AG231" s="161" t="str" cm="1">
        <f t="array" ref="AG231">_xlfn.IFS(AND(NOT(ISNUMBER(AB231)),NOT(ISNUMBER(AC231)),NOT(ISNUMBER(AD231))),"",OR(AND(AB231&lt;&gt;"",AB231&gt;=40),AND(AC231&lt;&gt;"",AC231&gt;=40),AND(AD231&lt;&gt;"",AD231&gt;=40)),"Y",OR(AB231&lt;40,AC231&lt;40,AD231&lt;40),"N")</f>
        <v/>
      </c>
      <c r="AH231" s="162" t="str" cm="1">
        <f t="array" ref="AH231">_xlfn.IFS(OR(AE231="Y",AF231="Y",AG231="Y"),"Y",OR(AE231="N",AF231="N",AG231="N"),"N",OR(AE231="",AF231="",AG231=""),"")</f>
        <v/>
      </c>
    </row>
    <row r="232" spans="9:34" x14ac:dyDescent="0.25">
      <c r="I232" s="161" t="str">
        <f>IFERROR(IF(VLOOKUP(A232,'BOY to MOY-Math'!$P$2:$U$400,6,FALSE)="","",VLOOKUP(A232,'BOY to MOY-Math'!$P$2:$U$400,6,FALSE)),"")</f>
        <v/>
      </c>
      <c r="J232" s="162" t="str">
        <f>IFERROR(IF(VLOOKUP(A232,'BOY to MOY-Math'!$P$2:$AA$400,12,FALSE)="","",VLOOKUP(A232,'BOY to MOY-Math'!$P$2:$AA$400,12,FALSE)),"")</f>
        <v/>
      </c>
      <c r="K232" s="161" t="str">
        <f>IFERROR(IF(VLOOKUP(A232,'BOY to EOY-Math'!$P$2:$AA$400,12,FALSE)="","",VLOOKUP(A232,'BOY to EOY-Math'!$P$2:$AA$400,12,FALSE)),"")</f>
        <v/>
      </c>
      <c r="L232" s="163" t="str">
        <f>IFERROR(IF(VLOOKUP(A232,'BOY to MOY-Math'!$P$2:$AI$400,20,FALSE)="","",VLOOKUP(A232,'BOY to MOY-Math'!$P$2:$AI$400,20,FALSE)),"")</f>
        <v/>
      </c>
      <c r="M232" s="161" t="str">
        <f>IFERROR(IF(VLOOKUP(A232, 'MOY to EOY-Math'!$P$2:$AI$400,20,FALSE)="","",VLOOKUP(A232,'MOY to EOY-Math'!$P$2:$AI$400,20,FALSE)),"")</f>
        <v/>
      </c>
      <c r="N232" s="161" t="str">
        <f>IFERROR(IF(VLOOKUP(A232,'BOY to EOY-Math'!$P$2:$AI$400,20,FALSE)="","",VLOOKUP(A232,'BOY to EOY-Math'!$P$2:$AI$400,20,FALSE)),"")</f>
        <v/>
      </c>
      <c r="O232" s="161" t="str">
        <f>IFERROR(IF(VLOOKUP(A232,'BOY to MOY-Math'!$P$2:$AK$400,22,FALSE)="","",VLOOKUP(A232,'BOY to MOY-Math'!$P$2:$AK$400,22,FALSE)),"")</f>
        <v/>
      </c>
      <c r="P232" s="161" t="str">
        <f>IFERROR(IF(VLOOKUP(A232, 'MOY to EOY-Math'!$P$2:$AK$400,22,FALSE)="","",VLOOKUP(A232,'MOY to EOY-Math'!$P$2:$AK$400,22,FALSE)),"")</f>
        <v/>
      </c>
      <c r="Q232" s="161" t="str">
        <f>IFERROR(IF(VLOOKUP(A232,'BOY to EOY-Math'!$P$2:$AK$400,22,FALSE)="","",VLOOKUP(A232,'BOY to EOY-Math'!$P$2:$AK$400,22,FALSE)),"")</f>
        <v/>
      </c>
      <c r="R232" s="161" t="str" cm="1">
        <f t="array" ref="R232">_xlfn.IFS(AND(NOT(ISNUMBER(I232)),NOT(ISNUMBER(J232)),NOT(ISNUMBER(K232))),"",OR(AND(I232&lt;&gt;"",I232&gt;=40),AND(J232&lt;&gt;"",J232&gt;=40),AND(K232&lt;&gt;"",K232&gt;=40)),"Y",OR(I232&lt;40,J232&lt;40,K232&lt;40),"N")</f>
        <v/>
      </c>
      <c r="S232" s="161" t="str" cm="1">
        <f t="array" ref="S232">_xlfn.IFS(OR(L232="Yes",M232="Yes",N232="Yes"),"Y",OR(L232="No",M232="No",N232="No"),"N",AND(L232="",M232="",N232=""),"")</f>
        <v/>
      </c>
      <c r="T232" s="161" t="str" cm="1">
        <f t="array" ref="T232">_xlfn.IFS(AND(NOT(ISNUMBER(O232)),NOT(ISNUMBER(P232)),NOT(ISNUMBER(Q232))),"",OR(AND(O232&lt;&gt;"",O232&gt;=40),AND(P232&lt;&gt;"",P232&gt;=40),AND(Q232&lt;&gt;"",Q232&gt;=40)),"Y",OR(O232&lt;40,P232&lt;40,Q232&lt;40),"N")</f>
        <v/>
      </c>
      <c r="U232" s="162" t="str" cm="1">
        <f t="array" ref="U232">_xlfn.IFS(OR(R232="Y",S232="Y",T232="Y"),"Y",OR(R232="N",S232="N",T232="N"),"N",OR(R232="",S232="",T232=""),"")</f>
        <v/>
      </c>
      <c r="V232" s="161" t="str">
        <f>IFERROR(IF(VLOOKUP(A232,'BOY to MOY-Reading'!$P$2:$U$400,6,FALSE)="","",VLOOKUP(A232,'BOY to MOY-Reading'!$P$2:$U$400,6,FALSE)),"")</f>
        <v/>
      </c>
      <c r="W232" s="162" t="str">
        <f>IFERROR(IF(VLOOKUP(A232,'BOY to MOY-Reading'!$P$2:$AA$400,12,FALSE)="","",VLOOKUP(A232,'BOY to MOY-Reading'!$P$2:$AA$400,12,FALSE)),"")</f>
        <v/>
      </c>
      <c r="X232" s="161" t="str">
        <f>IFERROR(IF(VLOOKUP(A232,'BOY to EOY-Reading'!$P$2:$AA$400,12,FALSE)="","",VLOOKUP(A232,'BOY to EOY-Reading'!$P$2:$AA$400,12,FALSE)),"")</f>
        <v/>
      </c>
      <c r="Y232" s="163" t="str">
        <f>IFERROR(IF(VLOOKUP(A232,'BOY to MOY-Reading'!$P$2:$AI$400,20,FALSE)="","",VLOOKUP(A232,'BOY to MOY-Reading'!$P$2:$AI$400,20,FALSE)),"")</f>
        <v/>
      </c>
      <c r="Z232" s="161" t="str">
        <f>IFERROR(IF(VLOOKUP(A232, 'MOY to EOY-Reading'!$P$2:$AI$400,20,FALSE)="","",VLOOKUP(A232,'MOY to EOY-Reading'!$P$2:$AI$400,20,FALSE)),"")</f>
        <v/>
      </c>
      <c r="AA232" s="161" t="str">
        <f>IFERROR(IF(VLOOKUP(A232,'BOY to EOY-Reading'!$P$2:$AI$400,20,FALSE)="","",VLOOKUP(A232,'BOY to EOY-Reading'!$P$2:$AI$400,20,FALSE)),"")</f>
        <v/>
      </c>
      <c r="AB232" s="161" t="str">
        <f>IFERROR(IF(VLOOKUP(A232,'BOY to MOY-Reading'!$P$2:$AK$400,22,FALSE)="","",VLOOKUP(A232,'BOY to MOY-Reading'!$P$2:$AK$400,22,FALSE)),"")</f>
        <v/>
      </c>
      <c r="AC232" s="161" t="str">
        <f>IFERROR(IF(VLOOKUP(A232, 'MOY to EOY-Reading'!$P$2:$AK$400,22,FALSE)="","",VLOOKUP(A232,'MOY to EOY-Reading'!$P$2:$AK$400,22,FALSE)),"")</f>
        <v/>
      </c>
      <c r="AD232" s="161" t="str">
        <f>IFERROR(IF(VLOOKUP(A232,'BOY to EOY-Reading'!$P$2:$AK$400,22,FALSE)="","",VLOOKUP(A232,'BOY to EOY-Reading'!$P$2:$AK$400,22,FALSE)),"")</f>
        <v/>
      </c>
      <c r="AE232" s="161" t="str" cm="1">
        <f t="array" ref="AE232">_xlfn.IFS(AND(NOT(ISNUMBER(V232)),NOT(ISNUMBER(W232)),NOT(ISNUMBER(X232))),"",OR(AND(V232&lt;&gt;"",V232&gt;=40),AND(W232&lt;&gt;"",W232&gt;=40),AND(X232&lt;&gt;"",X232&gt;=40)),"Y",OR(V232&lt;40,W232&lt;40,X232&lt;40),"N")</f>
        <v/>
      </c>
      <c r="AF232" s="161" t="str" cm="1">
        <f t="array" ref="AF232">_xlfn.IFS(OR(Y232="Yes",Z232="Yes",AA232="Yes"),"Y",OR(Y232="No",Z232="No",AA232="No"),"N",AND(Y232="",Z232="",AA232=""),"")</f>
        <v/>
      </c>
      <c r="AG232" s="161" t="str" cm="1">
        <f t="array" ref="AG232">_xlfn.IFS(AND(NOT(ISNUMBER(AB232)),NOT(ISNUMBER(AC232)),NOT(ISNUMBER(AD232))),"",OR(AND(AB232&lt;&gt;"",AB232&gt;=40),AND(AC232&lt;&gt;"",AC232&gt;=40),AND(AD232&lt;&gt;"",AD232&gt;=40)),"Y",OR(AB232&lt;40,AC232&lt;40,AD232&lt;40),"N")</f>
        <v/>
      </c>
      <c r="AH232" s="162" t="str" cm="1">
        <f t="array" ref="AH232">_xlfn.IFS(OR(AE232="Y",AF232="Y",AG232="Y"),"Y",OR(AE232="N",AF232="N",AG232="N"),"N",OR(AE232="",AF232="",AG232=""),"")</f>
        <v/>
      </c>
    </row>
    <row r="233" spans="9:34" x14ac:dyDescent="0.25">
      <c r="I233" s="161" t="str">
        <f>IFERROR(IF(VLOOKUP(A233,'BOY to MOY-Math'!$P$2:$U$400,6,FALSE)="","",VLOOKUP(A233,'BOY to MOY-Math'!$P$2:$U$400,6,FALSE)),"")</f>
        <v/>
      </c>
      <c r="J233" s="162" t="str">
        <f>IFERROR(IF(VLOOKUP(A233,'BOY to MOY-Math'!$P$2:$AA$400,12,FALSE)="","",VLOOKUP(A233,'BOY to MOY-Math'!$P$2:$AA$400,12,FALSE)),"")</f>
        <v/>
      </c>
      <c r="K233" s="161" t="str">
        <f>IFERROR(IF(VLOOKUP(A233,'BOY to EOY-Math'!$P$2:$AA$400,12,FALSE)="","",VLOOKUP(A233,'BOY to EOY-Math'!$P$2:$AA$400,12,FALSE)),"")</f>
        <v/>
      </c>
      <c r="L233" s="163" t="str">
        <f>IFERROR(IF(VLOOKUP(A233,'BOY to MOY-Math'!$P$2:$AI$400,20,FALSE)="","",VLOOKUP(A233,'BOY to MOY-Math'!$P$2:$AI$400,20,FALSE)),"")</f>
        <v/>
      </c>
      <c r="M233" s="161" t="str">
        <f>IFERROR(IF(VLOOKUP(A233, 'MOY to EOY-Math'!$P$2:$AI$400,20,FALSE)="","",VLOOKUP(A233,'MOY to EOY-Math'!$P$2:$AI$400,20,FALSE)),"")</f>
        <v/>
      </c>
      <c r="N233" s="161" t="str">
        <f>IFERROR(IF(VLOOKUP(A233,'BOY to EOY-Math'!$P$2:$AI$400,20,FALSE)="","",VLOOKUP(A233,'BOY to EOY-Math'!$P$2:$AI$400,20,FALSE)),"")</f>
        <v/>
      </c>
      <c r="O233" s="161" t="str">
        <f>IFERROR(IF(VLOOKUP(A233,'BOY to MOY-Math'!$P$2:$AK$400,22,FALSE)="","",VLOOKUP(A233,'BOY to MOY-Math'!$P$2:$AK$400,22,FALSE)),"")</f>
        <v/>
      </c>
      <c r="P233" s="161" t="str">
        <f>IFERROR(IF(VLOOKUP(A233, 'MOY to EOY-Math'!$P$2:$AK$400,22,FALSE)="","",VLOOKUP(A233,'MOY to EOY-Math'!$P$2:$AK$400,22,FALSE)),"")</f>
        <v/>
      </c>
      <c r="Q233" s="161" t="str">
        <f>IFERROR(IF(VLOOKUP(A233,'BOY to EOY-Math'!$P$2:$AK$400,22,FALSE)="","",VLOOKUP(A233,'BOY to EOY-Math'!$P$2:$AK$400,22,FALSE)),"")</f>
        <v/>
      </c>
      <c r="R233" s="161" t="str" cm="1">
        <f t="array" ref="R233">_xlfn.IFS(AND(NOT(ISNUMBER(I233)),NOT(ISNUMBER(J233)),NOT(ISNUMBER(K233))),"",OR(AND(I233&lt;&gt;"",I233&gt;=40),AND(J233&lt;&gt;"",J233&gt;=40),AND(K233&lt;&gt;"",K233&gt;=40)),"Y",OR(I233&lt;40,J233&lt;40,K233&lt;40),"N")</f>
        <v/>
      </c>
      <c r="S233" s="161" t="str" cm="1">
        <f t="array" ref="S233">_xlfn.IFS(OR(L233="Yes",M233="Yes",N233="Yes"),"Y",OR(L233="No",M233="No",N233="No"),"N",AND(L233="",M233="",N233=""),"")</f>
        <v/>
      </c>
      <c r="T233" s="161" t="str" cm="1">
        <f t="array" ref="T233">_xlfn.IFS(AND(NOT(ISNUMBER(O233)),NOT(ISNUMBER(P233)),NOT(ISNUMBER(Q233))),"",OR(AND(O233&lt;&gt;"",O233&gt;=40),AND(P233&lt;&gt;"",P233&gt;=40),AND(Q233&lt;&gt;"",Q233&gt;=40)),"Y",OR(O233&lt;40,P233&lt;40,Q233&lt;40),"N")</f>
        <v/>
      </c>
      <c r="U233" s="162" t="str" cm="1">
        <f t="array" ref="U233">_xlfn.IFS(OR(R233="Y",S233="Y",T233="Y"),"Y",OR(R233="N",S233="N",T233="N"),"N",OR(R233="",S233="",T233=""),"")</f>
        <v/>
      </c>
      <c r="V233" s="161" t="str">
        <f>IFERROR(IF(VLOOKUP(A233,'BOY to MOY-Reading'!$P$2:$U$400,6,FALSE)="","",VLOOKUP(A233,'BOY to MOY-Reading'!$P$2:$U$400,6,FALSE)),"")</f>
        <v/>
      </c>
      <c r="W233" s="162" t="str">
        <f>IFERROR(IF(VLOOKUP(A233,'BOY to MOY-Reading'!$P$2:$AA$400,12,FALSE)="","",VLOOKUP(A233,'BOY to MOY-Reading'!$P$2:$AA$400,12,FALSE)),"")</f>
        <v/>
      </c>
      <c r="X233" s="161" t="str">
        <f>IFERROR(IF(VLOOKUP(A233,'BOY to EOY-Reading'!$P$2:$AA$400,12,FALSE)="","",VLOOKUP(A233,'BOY to EOY-Reading'!$P$2:$AA$400,12,FALSE)),"")</f>
        <v/>
      </c>
      <c r="Y233" s="163" t="str">
        <f>IFERROR(IF(VLOOKUP(A233,'BOY to MOY-Reading'!$P$2:$AI$400,20,FALSE)="","",VLOOKUP(A233,'BOY to MOY-Reading'!$P$2:$AI$400,20,FALSE)),"")</f>
        <v/>
      </c>
      <c r="Z233" s="161" t="str">
        <f>IFERROR(IF(VLOOKUP(A233, 'MOY to EOY-Reading'!$P$2:$AI$400,20,FALSE)="","",VLOOKUP(A233,'MOY to EOY-Reading'!$P$2:$AI$400,20,FALSE)),"")</f>
        <v/>
      </c>
      <c r="AA233" s="161" t="str">
        <f>IFERROR(IF(VLOOKUP(A233,'BOY to EOY-Reading'!$P$2:$AI$400,20,FALSE)="","",VLOOKUP(A233,'BOY to EOY-Reading'!$P$2:$AI$400,20,FALSE)),"")</f>
        <v/>
      </c>
      <c r="AB233" s="161" t="str">
        <f>IFERROR(IF(VLOOKUP(A233,'BOY to MOY-Reading'!$P$2:$AK$400,22,FALSE)="","",VLOOKUP(A233,'BOY to MOY-Reading'!$P$2:$AK$400,22,FALSE)),"")</f>
        <v/>
      </c>
      <c r="AC233" s="161" t="str">
        <f>IFERROR(IF(VLOOKUP(A233, 'MOY to EOY-Reading'!$P$2:$AK$400,22,FALSE)="","",VLOOKUP(A233,'MOY to EOY-Reading'!$P$2:$AK$400,22,FALSE)),"")</f>
        <v/>
      </c>
      <c r="AD233" s="161" t="str">
        <f>IFERROR(IF(VLOOKUP(A233,'BOY to EOY-Reading'!$P$2:$AK$400,22,FALSE)="","",VLOOKUP(A233,'BOY to EOY-Reading'!$P$2:$AK$400,22,FALSE)),"")</f>
        <v/>
      </c>
      <c r="AE233" s="161" t="str" cm="1">
        <f t="array" ref="AE233">_xlfn.IFS(AND(NOT(ISNUMBER(V233)),NOT(ISNUMBER(W233)),NOT(ISNUMBER(X233))),"",OR(AND(V233&lt;&gt;"",V233&gt;=40),AND(W233&lt;&gt;"",W233&gt;=40),AND(X233&lt;&gt;"",X233&gt;=40)),"Y",OR(V233&lt;40,W233&lt;40,X233&lt;40),"N")</f>
        <v/>
      </c>
      <c r="AF233" s="161" t="str" cm="1">
        <f t="array" ref="AF233">_xlfn.IFS(OR(Y233="Yes",Z233="Yes",AA233="Yes"),"Y",OR(Y233="No",Z233="No",AA233="No"),"N",AND(Y233="",Z233="",AA233=""),"")</f>
        <v/>
      </c>
      <c r="AG233" s="161" t="str" cm="1">
        <f t="array" ref="AG233">_xlfn.IFS(AND(NOT(ISNUMBER(AB233)),NOT(ISNUMBER(AC233)),NOT(ISNUMBER(AD233))),"",OR(AND(AB233&lt;&gt;"",AB233&gt;=40),AND(AC233&lt;&gt;"",AC233&gt;=40),AND(AD233&lt;&gt;"",AD233&gt;=40)),"Y",OR(AB233&lt;40,AC233&lt;40,AD233&lt;40),"N")</f>
        <v/>
      </c>
      <c r="AH233" s="162" t="str" cm="1">
        <f t="array" ref="AH233">_xlfn.IFS(OR(AE233="Y",AF233="Y",AG233="Y"),"Y",OR(AE233="N",AF233="N",AG233="N"),"N",OR(AE233="",AF233="",AG233=""),"")</f>
        <v/>
      </c>
    </row>
    <row r="234" spans="9:34" x14ac:dyDescent="0.25">
      <c r="I234" s="161" t="str">
        <f>IFERROR(IF(VLOOKUP(A234,'BOY to MOY-Math'!$P$2:$U$400,6,FALSE)="","",VLOOKUP(A234,'BOY to MOY-Math'!$P$2:$U$400,6,FALSE)),"")</f>
        <v/>
      </c>
      <c r="J234" s="162" t="str">
        <f>IFERROR(IF(VLOOKUP(A234,'BOY to MOY-Math'!$P$2:$AA$400,12,FALSE)="","",VLOOKUP(A234,'BOY to MOY-Math'!$P$2:$AA$400,12,FALSE)),"")</f>
        <v/>
      </c>
      <c r="K234" s="161" t="str">
        <f>IFERROR(IF(VLOOKUP(A234,'BOY to EOY-Math'!$P$2:$AA$400,12,FALSE)="","",VLOOKUP(A234,'BOY to EOY-Math'!$P$2:$AA$400,12,FALSE)),"")</f>
        <v/>
      </c>
      <c r="L234" s="163" t="str">
        <f>IFERROR(IF(VLOOKUP(A234,'BOY to MOY-Math'!$P$2:$AI$400,20,FALSE)="","",VLOOKUP(A234,'BOY to MOY-Math'!$P$2:$AI$400,20,FALSE)),"")</f>
        <v/>
      </c>
      <c r="M234" s="161" t="str">
        <f>IFERROR(IF(VLOOKUP(A234, 'MOY to EOY-Math'!$P$2:$AI$400,20,FALSE)="","",VLOOKUP(A234,'MOY to EOY-Math'!$P$2:$AI$400,20,FALSE)),"")</f>
        <v/>
      </c>
      <c r="N234" s="161" t="str">
        <f>IFERROR(IF(VLOOKUP(A234,'BOY to EOY-Math'!$P$2:$AI$400,20,FALSE)="","",VLOOKUP(A234,'BOY to EOY-Math'!$P$2:$AI$400,20,FALSE)),"")</f>
        <v/>
      </c>
      <c r="O234" s="161" t="str">
        <f>IFERROR(IF(VLOOKUP(A234,'BOY to MOY-Math'!$P$2:$AK$400,22,FALSE)="","",VLOOKUP(A234,'BOY to MOY-Math'!$P$2:$AK$400,22,FALSE)),"")</f>
        <v/>
      </c>
      <c r="P234" s="161" t="str">
        <f>IFERROR(IF(VLOOKUP(A234, 'MOY to EOY-Math'!$P$2:$AK$400,22,FALSE)="","",VLOOKUP(A234,'MOY to EOY-Math'!$P$2:$AK$400,22,FALSE)),"")</f>
        <v/>
      </c>
      <c r="Q234" s="161" t="str">
        <f>IFERROR(IF(VLOOKUP(A234,'BOY to EOY-Math'!$P$2:$AK$400,22,FALSE)="","",VLOOKUP(A234,'BOY to EOY-Math'!$P$2:$AK$400,22,FALSE)),"")</f>
        <v/>
      </c>
      <c r="R234" s="161" t="str" cm="1">
        <f t="array" ref="R234">_xlfn.IFS(AND(NOT(ISNUMBER(I234)),NOT(ISNUMBER(J234)),NOT(ISNUMBER(K234))),"",OR(AND(I234&lt;&gt;"",I234&gt;=40),AND(J234&lt;&gt;"",J234&gt;=40),AND(K234&lt;&gt;"",K234&gt;=40)),"Y",OR(I234&lt;40,J234&lt;40,K234&lt;40),"N")</f>
        <v/>
      </c>
      <c r="S234" s="161" t="str" cm="1">
        <f t="array" ref="S234">_xlfn.IFS(OR(L234="Yes",M234="Yes",N234="Yes"),"Y",OR(L234="No",M234="No",N234="No"),"N",AND(L234="",M234="",N234=""),"")</f>
        <v/>
      </c>
      <c r="T234" s="161" t="str" cm="1">
        <f t="array" ref="T234">_xlfn.IFS(AND(NOT(ISNUMBER(O234)),NOT(ISNUMBER(P234)),NOT(ISNUMBER(Q234))),"",OR(AND(O234&lt;&gt;"",O234&gt;=40),AND(P234&lt;&gt;"",P234&gt;=40),AND(Q234&lt;&gt;"",Q234&gt;=40)),"Y",OR(O234&lt;40,P234&lt;40,Q234&lt;40),"N")</f>
        <v/>
      </c>
      <c r="U234" s="162" t="str" cm="1">
        <f t="array" ref="U234">_xlfn.IFS(OR(R234="Y",S234="Y",T234="Y"),"Y",OR(R234="N",S234="N",T234="N"),"N",OR(R234="",S234="",T234=""),"")</f>
        <v/>
      </c>
      <c r="V234" s="161" t="str">
        <f>IFERROR(IF(VLOOKUP(A234,'BOY to MOY-Reading'!$P$2:$U$400,6,FALSE)="","",VLOOKUP(A234,'BOY to MOY-Reading'!$P$2:$U$400,6,FALSE)),"")</f>
        <v/>
      </c>
      <c r="W234" s="162" t="str">
        <f>IFERROR(IF(VLOOKUP(A234,'BOY to MOY-Reading'!$P$2:$AA$400,12,FALSE)="","",VLOOKUP(A234,'BOY to MOY-Reading'!$P$2:$AA$400,12,FALSE)),"")</f>
        <v/>
      </c>
      <c r="X234" s="161" t="str">
        <f>IFERROR(IF(VLOOKUP(A234,'BOY to EOY-Reading'!$P$2:$AA$400,12,FALSE)="","",VLOOKUP(A234,'BOY to EOY-Reading'!$P$2:$AA$400,12,FALSE)),"")</f>
        <v/>
      </c>
      <c r="Y234" s="163" t="str">
        <f>IFERROR(IF(VLOOKUP(A234,'BOY to MOY-Reading'!$P$2:$AI$400,20,FALSE)="","",VLOOKUP(A234,'BOY to MOY-Reading'!$P$2:$AI$400,20,FALSE)),"")</f>
        <v/>
      </c>
      <c r="Z234" s="161" t="str">
        <f>IFERROR(IF(VLOOKUP(A234, 'MOY to EOY-Reading'!$P$2:$AI$400,20,FALSE)="","",VLOOKUP(A234,'MOY to EOY-Reading'!$P$2:$AI$400,20,FALSE)),"")</f>
        <v/>
      </c>
      <c r="AA234" s="161" t="str">
        <f>IFERROR(IF(VLOOKUP(A234,'BOY to EOY-Reading'!$P$2:$AI$400,20,FALSE)="","",VLOOKUP(A234,'BOY to EOY-Reading'!$P$2:$AI$400,20,FALSE)),"")</f>
        <v/>
      </c>
      <c r="AB234" s="161" t="str">
        <f>IFERROR(IF(VLOOKUP(A234,'BOY to MOY-Reading'!$P$2:$AK$400,22,FALSE)="","",VLOOKUP(A234,'BOY to MOY-Reading'!$P$2:$AK$400,22,FALSE)),"")</f>
        <v/>
      </c>
      <c r="AC234" s="161" t="str">
        <f>IFERROR(IF(VLOOKUP(A234, 'MOY to EOY-Reading'!$P$2:$AK$400,22,FALSE)="","",VLOOKUP(A234,'MOY to EOY-Reading'!$P$2:$AK$400,22,FALSE)),"")</f>
        <v/>
      </c>
      <c r="AD234" s="161" t="str">
        <f>IFERROR(IF(VLOOKUP(A234,'BOY to EOY-Reading'!$P$2:$AK$400,22,FALSE)="","",VLOOKUP(A234,'BOY to EOY-Reading'!$P$2:$AK$400,22,FALSE)),"")</f>
        <v/>
      </c>
      <c r="AE234" s="161" t="str" cm="1">
        <f t="array" ref="AE234">_xlfn.IFS(AND(NOT(ISNUMBER(V234)),NOT(ISNUMBER(W234)),NOT(ISNUMBER(X234))),"",OR(AND(V234&lt;&gt;"",V234&gt;=40),AND(W234&lt;&gt;"",W234&gt;=40),AND(X234&lt;&gt;"",X234&gt;=40)),"Y",OR(V234&lt;40,W234&lt;40,X234&lt;40),"N")</f>
        <v/>
      </c>
      <c r="AF234" s="161" t="str" cm="1">
        <f t="array" ref="AF234">_xlfn.IFS(OR(Y234="Yes",Z234="Yes",AA234="Yes"),"Y",OR(Y234="No",Z234="No",AA234="No"),"N",AND(Y234="",Z234="",AA234=""),"")</f>
        <v/>
      </c>
      <c r="AG234" s="161" t="str" cm="1">
        <f t="array" ref="AG234">_xlfn.IFS(AND(NOT(ISNUMBER(AB234)),NOT(ISNUMBER(AC234)),NOT(ISNUMBER(AD234))),"",OR(AND(AB234&lt;&gt;"",AB234&gt;=40),AND(AC234&lt;&gt;"",AC234&gt;=40),AND(AD234&lt;&gt;"",AD234&gt;=40)),"Y",OR(AB234&lt;40,AC234&lt;40,AD234&lt;40),"N")</f>
        <v/>
      </c>
      <c r="AH234" s="162" t="str" cm="1">
        <f t="array" ref="AH234">_xlfn.IFS(OR(AE234="Y",AF234="Y",AG234="Y"),"Y",OR(AE234="N",AF234="N",AG234="N"),"N",OR(AE234="",AF234="",AG234=""),"")</f>
        <v/>
      </c>
    </row>
    <row r="235" spans="9:34" x14ac:dyDescent="0.25">
      <c r="I235" s="161" t="str">
        <f>IFERROR(IF(VLOOKUP(A235,'BOY to MOY-Math'!$P$2:$U$400,6,FALSE)="","",VLOOKUP(A235,'BOY to MOY-Math'!$P$2:$U$400,6,FALSE)),"")</f>
        <v/>
      </c>
      <c r="J235" s="162" t="str">
        <f>IFERROR(IF(VLOOKUP(A235,'BOY to MOY-Math'!$P$2:$AA$400,12,FALSE)="","",VLOOKUP(A235,'BOY to MOY-Math'!$P$2:$AA$400,12,FALSE)),"")</f>
        <v/>
      </c>
      <c r="K235" s="161" t="str">
        <f>IFERROR(IF(VLOOKUP(A235,'BOY to EOY-Math'!$P$2:$AA$400,12,FALSE)="","",VLOOKUP(A235,'BOY to EOY-Math'!$P$2:$AA$400,12,FALSE)),"")</f>
        <v/>
      </c>
      <c r="L235" s="163" t="str">
        <f>IFERROR(IF(VLOOKUP(A235,'BOY to MOY-Math'!$P$2:$AI$400,20,FALSE)="","",VLOOKUP(A235,'BOY to MOY-Math'!$P$2:$AI$400,20,FALSE)),"")</f>
        <v/>
      </c>
      <c r="M235" s="161" t="str">
        <f>IFERROR(IF(VLOOKUP(A235, 'MOY to EOY-Math'!$P$2:$AI$400,20,FALSE)="","",VLOOKUP(A235,'MOY to EOY-Math'!$P$2:$AI$400,20,FALSE)),"")</f>
        <v/>
      </c>
      <c r="N235" s="161" t="str">
        <f>IFERROR(IF(VLOOKUP(A235,'BOY to EOY-Math'!$P$2:$AI$400,20,FALSE)="","",VLOOKUP(A235,'BOY to EOY-Math'!$P$2:$AI$400,20,FALSE)),"")</f>
        <v/>
      </c>
      <c r="O235" s="161" t="str">
        <f>IFERROR(IF(VLOOKUP(A235,'BOY to MOY-Math'!$P$2:$AK$400,22,FALSE)="","",VLOOKUP(A235,'BOY to MOY-Math'!$P$2:$AK$400,22,FALSE)),"")</f>
        <v/>
      </c>
      <c r="P235" s="161" t="str">
        <f>IFERROR(IF(VLOOKUP(A235, 'MOY to EOY-Math'!$P$2:$AK$400,22,FALSE)="","",VLOOKUP(A235,'MOY to EOY-Math'!$P$2:$AK$400,22,FALSE)),"")</f>
        <v/>
      </c>
      <c r="Q235" s="161" t="str">
        <f>IFERROR(IF(VLOOKUP(A235,'BOY to EOY-Math'!$P$2:$AK$400,22,FALSE)="","",VLOOKUP(A235,'BOY to EOY-Math'!$P$2:$AK$400,22,FALSE)),"")</f>
        <v/>
      </c>
      <c r="R235" s="161" t="str" cm="1">
        <f t="array" ref="R235">_xlfn.IFS(AND(NOT(ISNUMBER(I235)),NOT(ISNUMBER(J235)),NOT(ISNUMBER(K235))),"",OR(AND(I235&lt;&gt;"",I235&gt;=40),AND(J235&lt;&gt;"",J235&gt;=40),AND(K235&lt;&gt;"",K235&gt;=40)),"Y",OR(I235&lt;40,J235&lt;40,K235&lt;40),"N")</f>
        <v/>
      </c>
      <c r="S235" s="161" t="str" cm="1">
        <f t="array" ref="S235">_xlfn.IFS(OR(L235="Yes",M235="Yes",N235="Yes"),"Y",OR(L235="No",M235="No",N235="No"),"N",AND(L235="",M235="",N235=""),"")</f>
        <v/>
      </c>
      <c r="T235" s="161" t="str" cm="1">
        <f t="array" ref="T235">_xlfn.IFS(AND(NOT(ISNUMBER(O235)),NOT(ISNUMBER(P235)),NOT(ISNUMBER(Q235))),"",OR(AND(O235&lt;&gt;"",O235&gt;=40),AND(P235&lt;&gt;"",P235&gt;=40),AND(Q235&lt;&gt;"",Q235&gt;=40)),"Y",OR(O235&lt;40,P235&lt;40,Q235&lt;40),"N")</f>
        <v/>
      </c>
      <c r="U235" s="162" t="str" cm="1">
        <f t="array" ref="U235">_xlfn.IFS(OR(R235="Y",S235="Y",T235="Y"),"Y",OR(R235="N",S235="N",T235="N"),"N",OR(R235="",S235="",T235=""),"")</f>
        <v/>
      </c>
      <c r="V235" s="161" t="str">
        <f>IFERROR(IF(VLOOKUP(A235,'BOY to MOY-Reading'!$P$2:$U$400,6,FALSE)="","",VLOOKUP(A235,'BOY to MOY-Reading'!$P$2:$U$400,6,FALSE)),"")</f>
        <v/>
      </c>
      <c r="W235" s="162" t="str">
        <f>IFERROR(IF(VLOOKUP(A235,'BOY to MOY-Reading'!$P$2:$AA$400,12,FALSE)="","",VLOOKUP(A235,'BOY to MOY-Reading'!$P$2:$AA$400,12,FALSE)),"")</f>
        <v/>
      </c>
      <c r="X235" s="161" t="str">
        <f>IFERROR(IF(VLOOKUP(A235,'BOY to EOY-Reading'!$P$2:$AA$400,12,FALSE)="","",VLOOKUP(A235,'BOY to EOY-Reading'!$P$2:$AA$400,12,FALSE)),"")</f>
        <v/>
      </c>
      <c r="Y235" s="163" t="str">
        <f>IFERROR(IF(VLOOKUP(A235,'BOY to MOY-Reading'!$P$2:$AI$400,20,FALSE)="","",VLOOKUP(A235,'BOY to MOY-Reading'!$P$2:$AI$400,20,FALSE)),"")</f>
        <v/>
      </c>
      <c r="Z235" s="161" t="str">
        <f>IFERROR(IF(VLOOKUP(A235, 'MOY to EOY-Reading'!$P$2:$AI$400,20,FALSE)="","",VLOOKUP(A235,'MOY to EOY-Reading'!$P$2:$AI$400,20,FALSE)),"")</f>
        <v/>
      </c>
      <c r="AA235" s="161" t="str">
        <f>IFERROR(IF(VLOOKUP(A235,'BOY to EOY-Reading'!$P$2:$AI$400,20,FALSE)="","",VLOOKUP(A235,'BOY to EOY-Reading'!$P$2:$AI$400,20,FALSE)),"")</f>
        <v/>
      </c>
      <c r="AB235" s="161" t="str">
        <f>IFERROR(IF(VLOOKUP(A235,'BOY to MOY-Reading'!$P$2:$AK$400,22,FALSE)="","",VLOOKUP(A235,'BOY to MOY-Reading'!$P$2:$AK$400,22,FALSE)),"")</f>
        <v/>
      </c>
      <c r="AC235" s="161" t="str">
        <f>IFERROR(IF(VLOOKUP(A235, 'MOY to EOY-Reading'!$P$2:$AK$400,22,FALSE)="","",VLOOKUP(A235,'MOY to EOY-Reading'!$P$2:$AK$400,22,FALSE)),"")</f>
        <v/>
      </c>
      <c r="AD235" s="161" t="str">
        <f>IFERROR(IF(VLOOKUP(A235,'BOY to EOY-Reading'!$P$2:$AK$400,22,FALSE)="","",VLOOKUP(A235,'BOY to EOY-Reading'!$P$2:$AK$400,22,FALSE)),"")</f>
        <v/>
      </c>
      <c r="AE235" s="161" t="str" cm="1">
        <f t="array" ref="AE235">_xlfn.IFS(AND(NOT(ISNUMBER(V235)),NOT(ISNUMBER(W235)),NOT(ISNUMBER(X235))),"",OR(AND(V235&lt;&gt;"",V235&gt;=40),AND(W235&lt;&gt;"",W235&gt;=40),AND(X235&lt;&gt;"",X235&gt;=40)),"Y",OR(V235&lt;40,W235&lt;40,X235&lt;40),"N")</f>
        <v/>
      </c>
      <c r="AF235" s="161" t="str" cm="1">
        <f t="array" ref="AF235">_xlfn.IFS(OR(Y235="Yes",Z235="Yes",AA235="Yes"),"Y",OR(Y235="No",Z235="No",AA235="No"),"N",AND(Y235="",Z235="",AA235=""),"")</f>
        <v/>
      </c>
      <c r="AG235" s="161" t="str" cm="1">
        <f t="array" ref="AG235">_xlfn.IFS(AND(NOT(ISNUMBER(AB235)),NOT(ISNUMBER(AC235)),NOT(ISNUMBER(AD235))),"",OR(AND(AB235&lt;&gt;"",AB235&gt;=40),AND(AC235&lt;&gt;"",AC235&gt;=40),AND(AD235&lt;&gt;"",AD235&gt;=40)),"Y",OR(AB235&lt;40,AC235&lt;40,AD235&lt;40),"N")</f>
        <v/>
      </c>
      <c r="AH235" s="162" t="str" cm="1">
        <f t="array" ref="AH235">_xlfn.IFS(OR(AE235="Y",AF235="Y",AG235="Y"),"Y",OR(AE235="N",AF235="N",AG235="N"),"N",OR(AE235="",AF235="",AG235=""),"")</f>
        <v/>
      </c>
    </row>
    <row r="236" spans="9:34" x14ac:dyDescent="0.25">
      <c r="I236" s="161" t="str">
        <f>IFERROR(IF(VLOOKUP(A236,'BOY to MOY-Math'!$P$2:$U$400,6,FALSE)="","",VLOOKUP(A236,'BOY to MOY-Math'!$P$2:$U$400,6,FALSE)),"")</f>
        <v/>
      </c>
      <c r="J236" s="162" t="str">
        <f>IFERROR(IF(VLOOKUP(A236,'BOY to MOY-Math'!$P$2:$AA$400,12,FALSE)="","",VLOOKUP(A236,'BOY to MOY-Math'!$P$2:$AA$400,12,FALSE)),"")</f>
        <v/>
      </c>
      <c r="K236" s="161" t="str">
        <f>IFERROR(IF(VLOOKUP(A236,'BOY to EOY-Math'!$P$2:$AA$400,12,FALSE)="","",VLOOKUP(A236,'BOY to EOY-Math'!$P$2:$AA$400,12,FALSE)),"")</f>
        <v/>
      </c>
      <c r="L236" s="163" t="str">
        <f>IFERROR(IF(VLOOKUP(A236,'BOY to MOY-Math'!$P$2:$AI$400,20,FALSE)="","",VLOOKUP(A236,'BOY to MOY-Math'!$P$2:$AI$400,20,FALSE)),"")</f>
        <v/>
      </c>
      <c r="M236" s="161" t="str">
        <f>IFERROR(IF(VLOOKUP(A236, 'MOY to EOY-Math'!$P$2:$AI$400,20,FALSE)="","",VLOOKUP(A236,'MOY to EOY-Math'!$P$2:$AI$400,20,FALSE)),"")</f>
        <v/>
      </c>
      <c r="N236" s="161" t="str">
        <f>IFERROR(IF(VLOOKUP(A236,'BOY to EOY-Math'!$P$2:$AI$400,20,FALSE)="","",VLOOKUP(A236,'BOY to EOY-Math'!$P$2:$AI$400,20,FALSE)),"")</f>
        <v/>
      </c>
      <c r="O236" s="161" t="str">
        <f>IFERROR(IF(VLOOKUP(A236,'BOY to MOY-Math'!$P$2:$AK$400,22,FALSE)="","",VLOOKUP(A236,'BOY to MOY-Math'!$P$2:$AK$400,22,FALSE)),"")</f>
        <v/>
      </c>
      <c r="P236" s="161" t="str">
        <f>IFERROR(IF(VLOOKUP(A236, 'MOY to EOY-Math'!$P$2:$AK$400,22,FALSE)="","",VLOOKUP(A236,'MOY to EOY-Math'!$P$2:$AK$400,22,FALSE)),"")</f>
        <v/>
      </c>
      <c r="Q236" s="161" t="str">
        <f>IFERROR(IF(VLOOKUP(A236,'BOY to EOY-Math'!$P$2:$AK$400,22,FALSE)="","",VLOOKUP(A236,'BOY to EOY-Math'!$P$2:$AK$400,22,FALSE)),"")</f>
        <v/>
      </c>
      <c r="R236" s="161" t="str" cm="1">
        <f t="array" ref="R236">_xlfn.IFS(AND(NOT(ISNUMBER(I236)),NOT(ISNUMBER(J236)),NOT(ISNUMBER(K236))),"",OR(AND(I236&lt;&gt;"",I236&gt;=40),AND(J236&lt;&gt;"",J236&gt;=40),AND(K236&lt;&gt;"",K236&gt;=40)),"Y",OR(I236&lt;40,J236&lt;40,K236&lt;40),"N")</f>
        <v/>
      </c>
      <c r="S236" s="161" t="str" cm="1">
        <f t="array" ref="S236">_xlfn.IFS(OR(L236="Yes",M236="Yes",N236="Yes"),"Y",OR(L236="No",M236="No",N236="No"),"N",AND(L236="",M236="",N236=""),"")</f>
        <v/>
      </c>
      <c r="T236" s="161" t="str" cm="1">
        <f t="array" ref="T236">_xlfn.IFS(AND(NOT(ISNUMBER(O236)),NOT(ISNUMBER(P236)),NOT(ISNUMBER(Q236))),"",OR(AND(O236&lt;&gt;"",O236&gt;=40),AND(P236&lt;&gt;"",P236&gt;=40),AND(Q236&lt;&gt;"",Q236&gt;=40)),"Y",OR(O236&lt;40,P236&lt;40,Q236&lt;40),"N")</f>
        <v/>
      </c>
      <c r="U236" s="162" t="str" cm="1">
        <f t="array" ref="U236">_xlfn.IFS(OR(R236="Y",S236="Y",T236="Y"),"Y",OR(R236="N",S236="N",T236="N"),"N",OR(R236="",S236="",T236=""),"")</f>
        <v/>
      </c>
      <c r="V236" s="161" t="str">
        <f>IFERROR(IF(VLOOKUP(A236,'BOY to MOY-Reading'!$P$2:$U$400,6,FALSE)="","",VLOOKUP(A236,'BOY to MOY-Reading'!$P$2:$U$400,6,FALSE)),"")</f>
        <v/>
      </c>
      <c r="W236" s="162" t="str">
        <f>IFERROR(IF(VLOOKUP(A236,'BOY to MOY-Reading'!$P$2:$AA$400,12,FALSE)="","",VLOOKUP(A236,'BOY to MOY-Reading'!$P$2:$AA$400,12,FALSE)),"")</f>
        <v/>
      </c>
      <c r="X236" s="161" t="str">
        <f>IFERROR(IF(VLOOKUP(A236,'BOY to EOY-Reading'!$P$2:$AA$400,12,FALSE)="","",VLOOKUP(A236,'BOY to EOY-Reading'!$P$2:$AA$400,12,FALSE)),"")</f>
        <v/>
      </c>
      <c r="Y236" s="163" t="str">
        <f>IFERROR(IF(VLOOKUP(A236,'BOY to MOY-Reading'!$P$2:$AI$400,20,FALSE)="","",VLOOKUP(A236,'BOY to MOY-Reading'!$P$2:$AI$400,20,FALSE)),"")</f>
        <v/>
      </c>
      <c r="Z236" s="161" t="str">
        <f>IFERROR(IF(VLOOKUP(A236, 'MOY to EOY-Reading'!$P$2:$AI$400,20,FALSE)="","",VLOOKUP(A236,'MOY to EOY-Reading'!$P$2:$AI$400,20,FALSE)),"")</f>
        <v/>
      </c>
      <c r="AA236" s="161" t="str">
        <f>IFERROR(IF(VLOOKUP(A236,'BOY to EOY-Reading'!$P$2:$AI$400,20,FALSE)="","",VLOOKUP(A236,'BOY to EOY-Reading'!$P$2:$AI$400,20,FALSE)),"")</f>
        <v/>
      </c>
      <c r="AB236" s="161" t="str">
        <f>IFERROR(IF(VLOOKUP(A236,'BOY to MOY-Reading'!$P$2:$AK$400,22,FALSE)="","",VLOOKUP(A236,'BOY to MOY-Reading'!$P$2:$AK$400,22,FALSE)),"")</f>
        <v/>
      </c>
      <c r="AC236" s="161" t="str">
        <f>IFERROR(IF(VLOOKUP(A236, 'MOY to EOY-Reading'!$P$2:$AK$400,22,FALSE)="","",VLOOKUP(A236,'MOY to EOY-Reading'!$P$2:$AK$400,22,FALSE)),"")</f>
        <v/>
      </c>
      <c r="AD236" s="161" t="str">
        <f>IFERROR(IF(VLOOKUP(A236,'BOY to EOY-Reading'!$P$2:$AK$400,22,FALSE)="","",VLOOKUP(A236,'BOY to EOY-Reading'!$P$2:$AK$400,22,FALSE)),"")</f>
        <v/>
      </c>
      <c r="AE236" s="161" t="str" cm="1">
        <f t="array" ref="AE236">_xlfn.IFS(AND(NOT(ISNUMBER(V236)),NOT(ISNUMBER(W236)),NOT(ISNUMBER(X236))),"",OR(AND(V236&lt;&gt;"",V236&gt;=40),AND(W236&lt;&gt;"",W236&gt;=40),AND(X236&lt;&gt;"",X236&gt;=40)),"Y",OR(V236&lt;40,W236&lt;40,X236&lt;40),"N")</f>
        <v/>
      </c>
      <c r="AF236" s="161" t="str" cm="1">
        <f t="array" ref="AF236">_xlfn.IFS(OR(Y236="Yes",Z236="Yes",AA236="Yes"),"Y",OR(Y236="No",Z236="No",AA236="No"),"N",AND(Y236="",Z236="",AA236=""),"")</f>
        <v/>
      </c>
      <c r="AG236" s="161" t="str" cm="1">
        <f t="array" ref="AG236">_xlfn.IFS(AND(NOT(ISNUMBER(AB236)),NOT(ISNUMBER(AC236)),NOT(ISNUMBER(AD236))),"",OR(AND(AB236&lt;&gt;"",AB236&gt;=40),AND(AC236&lt;&gt;"",AC236&gt;=40),AND(AD236&lt;&gt;"",AD236&gt;=40)),"Y",OR(AB236&lt;40,AC236&lt;40,AD236&lt;40),"N")</f>
        <v/>
      </c>
      <c r="AH236" s="162" t="str" cm="1">
        <f t="array" ref="AH236">_xlfn.IFS(OR(AE236="Y",AF236="Y",AG236="Y"),"Y",OR(AE236="N",AF236="N",AG236="N"),"N",OR(AE236="",AF236="",AG236=""),"")</f>
        <v/>
      </c>
    </row>
    <row r="237" spans="9:34" x14ac:dyDescent="0.25">
      <c r="I237" s="161" t="str">
        <f>IFERROR(IF(VLOOKUP(A237,'BOY to MOY-Math'!$P$2:$U$400,6,FALSE)="","",VLOOKUP(A237,'BOY to MOY-Math'!$P$2:$U$400,6,FALSE)),"")</f>
        <v/>
      </c>
      <c r="J237" s="162" t="str">
        <f>IFERROR(IF(VLOOKUP(A237,'BOY to MOY-Math'!$P$2:$AA$400,12,FALSE)="","",VLOOKUP(A237,'BOY to MOY-Math'!$P$2:$AA$400,12,FALSE)),"")</f>
        <v/>
      </c>
      <c r="K237" s="161" t="str">
        <f>IFERROR(IF(VLOOKUP(A237,'BOY to EOY-Math'!$P$2:$AA$400,12,FALSE)="","",VLOOKUP(A237,'BOY to EOY-Math'!$P$2:$AA$400,12,FALSE)),"")</f>
        <v/>
      </c>
      <c r="L237" s="163" t="str">
        <f>IFERROR(IF(VLOOKUP(A237,'BOY to MOY-Math'!$P$2:$AI$400,20,FALSE)="","",VLOOKUP(A237,'BOY to MOY-Math'!$P$2:$AI$400,20,FALSE)),"")</f>
        <v/>
      </c>
      <c r="M237" s="161" t="str">
        <f>IFERROR(IF(VLOOKUP(A237, 'MOY to EOY-Math'!$P$2:$AI$400,20,FALSE)="","",VLOOKUP(A237,'MOY to EOY-Math'!$P$2:$AI$400,20,FALSE)),"")</f>
        <v/>
      </c>
      <c r="N237" s="161" t="str">
        <f>IFERROR(IF(VLOOKUP(A237,'BOY to EOY-Math'!$P$2:$AI$400,20,FALSE)="","",VLOOKUP(A237,'BOY to EOY-Math'!$P$2:$AI$400,20,FALSE)),"")</f>
        <v/>
      </c>
      <c r="O237" s="161" t="str">
        <f>IFERROR(IF(VLOOKUP(A237,'BOY to MOY-Math'!$P$2:$AK$400,22,FALSE)="","",VLOOKUP(A237,'BOY to MOY-Math'!$P$2:$AK$400,22,FALSE)),"")</f>
        <v/>
      </c>
      <c r="P237" s="161" t="str">
        <f>IFERROR(IF(VLOOKUP(A237, 'MOY to EOY-Math'!$P$2:$AK$400,22,FALSE)="","",VLOOKUP(A237,'MOY to EOY-Math'!$P$2:$AK$400,22,FALSE)),"")</f>
        <v/>
      </c>
      <c r="Q237" s="161" t="str">
        <f>IFERROR(IF(VLOOKUP(A237,'BOY to EOY-Math'!$P$2:$AK$400,22,FALSE)="","",VLOOKUP(A237,'BOY to EOY-Math'!$P$2:$AK$400,22,FALSE)),"")</f>
        <v/>
      </c>
      <c r="R237" s="161" t="str" cm="1">
        <f t="array" ref="R237">_xlfn.IFS(AND(NOT(ISNUMBER(I237)),NOT(ISNUMBER(J237)),NOT(ISNUMBER(K237))),"",OR(AND(I237&lt;&gt;"",I237&gt;=40),AND(J237&lt;&gt;"",J237&gt;=40),AND(K237&lt;&gt;"",K237&gt;=40)),"Y",OR(I237&lt;40,J237&lt;40,K237&lt;40),"N")</f>
        <v/>
      </c>
      <c r="S237" s="161" t="str" cm="1">
        <f t="array" ref="S237">_xlfn.IFS(OR(L237="Yes",M237="Yes",N237="Yes"),"Y",OR(L237="No",M237="No",N237="No"),"N",AND(L237="",M237="",N237=""),"")</f>
        <v/>
      </c>
      <c r="T237" s="161" t="str" cm="1">
        <f t="array" ref="T237">_xlfn.IFS(AND(NOT(ISNUMBER(O237)),NOT(ISNUMBER(P237)),NOT(ISNUMBER(Q237))),"",OR(AND(O237&lt;&gt;"",O237&gt;=40),AND(P237&lt;&gt;"",P237&gt;=40),AND(Q237&lt;&gt;"",Q237&gt;=40)),"Y",OR(O237&lt;40,P237&lt;40,Q237&lt;40),"N")</f>
        <v/>
      </c>
      <c r="U237" s="162" t="str" cm="1">
        <f t="array" ref="U237">_xlfn.IFS(OR(R237="Y",S237="Y",T237="Y"),"Y",OR(R237="N",S237="N",T237="N"),"N",OR(R237="",S237="",T237=""),"")</f>
        <v/>
      </c>
      <c r="V237" s="161" t="str">
        <f>IFERROR(IF(VLOOKUP(A237,'BOY to MOY-Reading'!$P$2:$U$400,6,FALSE)="","",VLOOKUP(A237,'BOY to MOY-Reading'!$P$2:$U$400,6,FALSE)),"")</f>
        <v/>
      </c>
      <c r="W237" s="162" t="str">
        <f>IFERROR(IF(VLOOKUP(A237,'BOY to MOY-Reading'!$P$2:$AA$400,12,FALSE)="","",VLOOKUP(A237,'BOY to MOY-Reading'!$P$2:$AA$400,12,FALSE)),"")</f>
        <v/>
      </c>
      <c r="X237" s="161" t="str">
        <f>IFERROR(IF(VLOOKUP(A237,'BOY to EOY-Reading'!$P$2:$AA$400,12,FALSE)="","",VLOOKUP(A237,'BOY to EOY-Reading'!$P$2:$AA$400,12,FALSE)),"")</f>
        <v/>
      </c>
      <c r="Y237" s="163" t="str">
        <f>IFERROR(IF(VLOOKUP(A237,'BOY to MOY-Reading'!$P$2:$AI$400,20,FALSE)="","",VLOOKUP(A237,'BOY to MOY-Reading'!$P$2:$AI$400,20,FALSE)),"")</f>
        <v/>
      </c>
      <c r="Z237" s="161" t="str">
        <f>IFERROR(IF(VLOOKUP(A237, 'MOY to EOY-Reading'!$P$2:$AI$400,20,FALSE)="","",VLOOKUP(A237,'MOY to EOY-Reading'!$P$2:$AI$400,20,FALSE)),"")</f>
        <v/>
      </c>
      <c r="AA237" s="161" t="str">
        <f>IFERROR(IF(VLOOKUP(A237,'BOY to EOY-Reading'!$P$2:$AI$400,20,FALSE)="","",VLOOKUP(A237,'BOY to EOY-Reading'!$P$2:$AI$400,20,FALSE)),"")</f>
        <v/>
      </c>
      <c r="AB237" s="161" t="str">
        <f>IFERROR(IF(VLOOKUP(A237,'BOY to MOY-Reading'!$P$2:$AK$400,22,FALSE)="","",VLOOKUP(A237,'BOY to MOY-Reading'!$P$2:$AK$400,22,FALSE)),"")</f>
        <v/>
      </c>
      <c r="AC237" s="161" t="str">
        <f>IFERROR(IF(VLOOKUP(A237, 'MOY to EOY-Reading'!$P$2:$AK$400,22,FALSE)="","",VLOOKUP(A237,'MOY to EOY-Reading'!$P$2:$AK$400,22,FALSE)),"")</f>
        <v/>
      </c>
      <c r="AD237" s="161" t="str">
        <f>IFERROR(IF(VLOOKUP(A237,'BOY to EOY-Reading'!$P$2:$AK$400,22,FALSE)="","",VLOOKUP(A237,'BOY to EOY-Reading'!$P$2:$AK$400,22,FALSE)),"")</f>
        <v/>
      </c>
      <c r="AE237" s="161" t="str" cm="1">
        <f t="array" ref="AE237">_xlfn.IFS(AND(NOT(ISNUMBER(V237)),NOT(ISNUMBER(W237)),NOT(ISNUMBER(X237))),"",OR(AND(V237&lt;&gt;"",V237&gt;=40),AND(W237&lt;&gt;"",W237&gt;=40),AND(X237&lt;&gt;"",X237&gt;=40)),"Y",OR(V237&lt;40,W237&lt;40,X237&lt;40),"N")</f>
        <v/>
      </c>
      <c r="AF237" s="161" t="str" cm="1">
        <f t="array" ref="AF237">_xlfn.IFS(OR(Y237="Yes",Z237="Yes",AA237="Yes"),"Y",OR(Y237="No",Z237="No",AA237="No"),"N",AND(Y237="",Z237="",AA237=""),"")</f>
        <v/>
      </c>
      <c r="AG237" s="161" t="str" cm="1">
        <f t="array" ref="AG237">_xlfn.IFS(AND(NOT(ISNUMBER(AB237)),NOT(ISNUMBER(AC237)),NOT(ISNUMBER(AD237))),"",OR(AND(AB237&lt;&gt;"",AB237&gt;=40),AND(AC237&lt;&gt;"",AC237&gt;=40),AND(AD237&lt;&gt;"",AD237&gt;=40)),"Y",OR(AB237&lt;40,AC237&lt;40,AD237&lt;40),"N")</f>
        <v/>
      </c>
      <c r="AH237" s="162" t="str" cm="1">
        <f t="array" ref="AH237">_xlfn.IFS(OR(AE237="Y",AF237="Y",AG237="Y"),"Y",OR(AE237="N",AF237="N",AG237="N"),"N",OR(AE237="",AF237="",AG237=""),"")</f>
        <v/>
      </c>
    </row>
    <row r="238" spans="9:34" x14ac:dyDescent="0.25">
      <c r="I238" s="161" t="str">
        <f>IFERROR(IF(VLOOKUP(A238,'BOY to MOY-Math'!$P$2:$U$400,6,FALSE)="","",VLOOKUP(A238,'BOY to MOY-Math'!$P$2:$U$400,6,FALSE)),"")</f>
        <v/>
      </c>
      <c r="J238" s="162" t="str">
        <f>IFERROR(IF(VLOOKUP(A238,'BOY to MOY-Math'!$P$2:$AA$400,12,FALSE)="","",VLOOKUP(A238,'BOY to MOY-Math'!$P$2:$AA$400,12,FALSE)),"")</f>
        <v/>
      </c>
      <c r="K238" s="161" t="str">
        <f>IFERROR(IF(VLOOKUP(A238,'BOY to EOY-Math'!$P$2:$AA$400,12,FALSE)="","",VLOOKUP(A238,'BOY to EOY-Math'!$P$2:$AA$400,12,FALSE)),"")</f>
        <v/>
      </c>
      <c r="L238" s="163" t="str">
        <f>IFERROR(IF(VLOOKUP(A238,'BOY to MOY-Math'!$P$2:$AI$400,20,FALSE)="","",VLOOKUP(A238,'BOY to MOY-Math'!$P$2:$AI$400,20,FALSE)),"")</f>
        <v/>
      </c>
      <c r="M238" s="161" t="str">
        <f>IFERROR(IF(VLOOKUP(A238, 'MOY to EOY-Math'!$P$2:$AI$400,20,FALSE)="","",VLOOKUP(A238,'MOY to EOY-Math'!$P$2:$AI$400,20,FALSE)),"")</f>
        <v/>
      </c>
      <c r="N238" s="161" t="str">
        <f>IFERROR(IF(VLOOKUP(A238,'BOY to EOY-Math'!$P$2:$AI$400,20,FALSE)="","",VLOOKUP(A238,'BOY to EOY-Math'!$P$2:$AI$400,20,FALSE)),"")</f>
        <v/>
      </c>
      <c r="O238" s="161" t="str">
        <f>IFERROR(IF(VLOOKUP(A238,'BOY to MOY-Math'!$P$2:$AK$400,22,FALSE)="","",VLOOKUP(A238,'BOY to MOY-Math'!$P$2:$AK$400,22,FALSE)),"")</f>
        <v/>
      </c>
      <c r="P238" s="161" t="str">
        <f>IFERROR(IF(VLOOKUP(A238, 'MOY to EOY-Math'!$P$2:$AK$400,22,FALSE)="","",VLOOKUP(A238,'MOY to EOY-Math'!$P$2:$AK$400,22,FALSE)),"")</f>
        <v/>
      </c>
      <c r="Q238" s="161" t="str">
        <f>IFERROR(IF(VLOOKUP(A238,'BOY to EOY-Math'!$P$2:$AK$400,22,FALSE)="","",VLOOKUP(A238,'BOY to EOY-Math'!$P$2:$AK$400,22,FALSE)),"")</f>
        <v/>
      </c>
      <c r="R238" s="161" t="str" cm="1">
        <f t="array" ref="R238">_xlfn.IFS(AND(NOT(ISNUMBER(I238)),NOT(ISNUMBER(J238)),NOT(ISNUMBER(K238))),"",OR(AND(I238&lt;&gt;"",I238&gt;=40),AND(J238&lt;&gt;"",J238&gt;=40),AND(K238&lt;&gt;"",K238&gt;=40)),"Y",OR(I238&lt;40,J238&lt;40,K238&lt;40),"N")</f>
        <v/>
      </c>
      <c r="S238" s="161" t="str" cm="1">
        <f t="array" ref="S238">_xlfn.IFS(OR(L238="Yes",M238="Yes",N238="Yes"),"Y",OR(L238="No",M238="No",N238="No"),"N",AND(L238="",M238="",N238=""),"")</f>
        <v/>
      </c>
      <c r="T238" s="161" t="str" cm="1">
        <f t="array" ref="T238">_xlfn.IFS(AND(NOT(ISNUMBER(O238)),NOT(ISNUMBER(P238)),NOT(ISNUMBER(Q238))),"",OR(AND(O238&lt;&gt;"",O238&gt;=40),AND(P238&lt;&gt;"",P238&gt;=40),AND(Q238&lt;&gt;"",Q238&gt;=40)),"Y",OR(O238&lt;40,P238&lt;40,Q238&lt;40),"N")</f>
        <v/>
      </c>
      <c r="U238" s="162" t="str" cm="1">
        <f t="array" ref="U238">_xlfn.IFS(OR(R238="Y",S238="Y",T238="Y"),"Y",OR(R238="N",S238="N",T238="N"),"N",OR(R238="",S238="",T238=""),"")</f>
        <v/>
      </c>
      <c r="V238" s="161" t="str">
        <f>IFERROR(IF(VLOOKUP(A238,'BOY to MOY-Reading'!$P$2:$U$400,6,FALSE)="","",VLOOKUP(A238,'BOY to MOY-Reading'!$P$2:$U$400,6,FALSE)),"")</f>
        <v/>
      </c>
      <c r="W238" s="162" t="str">
        <f>IFERROR(IF(VLOOKUP(A238,'BOY to MOY-Reading'!$P$2:$AA$400,12,FALSE)="","",VLOOKUP(A238,'BOY to MOY-Reading'!$P$2:$AA$400,12,FALSE)),"")</f>
        <v/>
      </c>
      <c r="X238" s="161" t="str">
        <f>IFERROR(IF(VLOOKUP(A238,'BOY to EOY-Reading'!$P$2:$AA$400,12,FALSE)="","",VLOOKUP(A238,'BOY to EOY-Reading'!$P$2:$AA$400,12,FALSE)),"")</f>
        <v/>
      </c>
      <c r="Y238" s="163" t="str">
        <f>IFERROR(IF(VLOOKUP(A238,'BOY to MOY-Reading'!$P$2:$AI$400,20,FALSE)="","",VLOOKUP(A238,'BOY to MOY-Reading'!$P$2:$AI$400,20,FALSE)),"")</f>
        <v/>
      </c>
      <c r="Z238" s="161" t="str">
        <f>IFERROR(IF(VLOOKUP(A238, 'MOY to EOY-Reading'!$P$2:$AI$400,20,FALSE)="","",VLOOKUP(A238,'MOY to EOY-Reading'!$P$2:$AI$400,20,FALSE)),"")</f>
        <v/>
      </c>
      <c r="AA238" s="161" t="str">
        <f>IFERROR(IF(VLOOKUP(A238,'BOY to EOY-Reading'!$P$2:$AI$400,20,FALSE)="","",VLOOKUP(A238,'BOY to EOY-Reading'!$P$2:$AI$400,20,FALSE)),"")</f>
        <v/>
      </c>
      <c r="AB238" s="161" t="str">
        <f>IFERROR(IF(VLOOKUP(A238,'BOY to MOY-Reading'!$P$2:$AK$400,22,FALSE)="","",VLOOKUP(A238,'BOY to MOY-Reading'!$P$2:$AK$400,22,FALSE)),"")</f>
        <v/>
      </c>
      <c r="AC238" s="161" t="str">
        <f>IFERROR(IF(VLOOKUP(A238, 'MOY to EOY-Reading'!$P$2:$AK$400,22,FALSE)="","",VLOOKUP(A238,'MOY to EOY-Reading'!$P$2:$AK$400,22,FALSE)),"")</f>
        <v/>
      </c>
      <c r="AD238" s="161" t="str">
        <f>IFERROR(IF(VLOOKUP(A238,'BOY to EOY-Reading'!$P$2:$AK$400,22,FALSE)="","",VLOOKUP(A238,'BOY to EOY-Reading'!$P$2:$AK$400,22,FALSE)),"")</f>
        <v/>
      </c>
      <c r="AE238" s="161" t="str" cm="1">
        <f t="array" ref="AE238">_xlfn.IFS(AND(NOT(ISNUMBER(V238)),NOT(ISNUMBER(W238)),NOT(ISNUMBER(X238))),"",OR(AND(V238&lt;&gt;"",V238&gt;=40),AND(W238&lt;&gt;"",W238&gt;=40),AND(X238&lt;&gt;"",X238&gt;=40)),"Y",OR(V238&lt;40,W238&lt;40,X238&lt;40),"N")</f>
        <v/>
      </c>
      <c r="AF238" s="161" t="str" cm="1">
        <f t="array" ref="AF238">_xlfn.IFS(OR(Y238="Yes",Z238="Yes",AA238="Yes"),"Y",OR(Y238="No",Z238="No",AA238="No"),"N",AND(Y238="",Z238="",AA238=""),"")</f>
        <v/>
      </c>
      <c r="AG238" s="161" t="str" cm="1">
        <f t="array" ref="AG238">_xlfn.IFS(AND(NOT(ISNUMBER(AB238)),NOT(ISNUMBER(AC238)),NOT(ISNUMBER(AD238))),"",OR(AND(AB238&lt;&gt;"",AB238&gt;=40),AND(AC238&lt;&gt;"",AC238&gt;=40),AND(AD238&lt;&gt;"",AD238&gt;=40)),"Y",OR(AB238&lt;40,AC238&lt;40,AD238&lt;40),"N")</f>
        <v/>
      </c>
      <c r="AH238" s="162" t="str" cm="1">
        <f t="array" ref="AH238">_xlfn.IFS(OR(AE238="Y",AF238="Y",AG238="Y"),"Y",OR(AE238="N",AF238="N",AG238="N"),"N",OR(AE238="",AF238="",AG238=""),"")</f>
        <v/>
      </c>
    </row>
    <row r="239" spans="9:34" x14ac:dyDescent="0.25">
      <c r="I239" s="161" t="str">
        <f>IFERROR(IF(VLOOKUP(A239,'BOY to MOY-Math'!$P$2:$U$400,6,FALSE)="","",VLOOKUP(A239,'BOY to MOY-Math'!$P$2:$U$400,6,FALSE)),"")</f>
        <v/>
      </c>
      <c r="J239" s="162" t="str">
        <f>IFERROR(IF(VLOOKUP(A239,'BOY to MOY-Math'!$P$2:$AA$400,12,FALSE)="","",VLOOKUP(A239,'BOY to MOY-Math'!$P$2:$AA$400,12,FALSE)),"")</f>
        <v/>
      </c>
      <c r="K239" s="161" t="str">
        <f>IFERROR(IF(VLOOKUP(A239,'BOY to EOY-Math'!$P$2:$AA$400,12,FALSE)="","",VLOOKUP(A239,'BOY to EOY-Math'!$P$2:$AA$400,12,FALSE)),"")</f>
        <v/>
      </c>
      <c r="L239" s="163" t="str">
        <f>IFERROR(IF(VLOOKUP(A239,'BOY to MOY-Math'!$P$2:$AI$400,20,FALSE)="","",VLOOKUP(A239,'BOY to MOY-Math'!$P$2:$AI$400,20,FALSE)),"")</f>
        <v/>
      </c>
      <c r="M239" s="161" t="str">
        <f>IFERROR(IF(VLOOKUP(A239, 'MOY to EOY-Math'!$P$2:$AI$400,20,FALSE)="","",VLOOKUP(A239,'MOY to EOY-Math'!$P$2:$AI$400,20,FALSE)),"")</f>
        <v/>
      </c>
      <c r="N239" s="161" t="str">
        <f>IFERROR(IF(VLOOKUP(A239,'BOY to EOY-Math'!$P$2:$AI$400,20,FALSE)="","",VLOOKUP(A239,'BOY to EOY-Math'!$P$2:$AI$400,20,FALSE)),"")</f>
        <v/>
      </c>
      <c r="O239" s="161" t="str">
        <f>IFERROR(IF(VLOOKUP(A239,'BOY to MOY-Math'!$P$2:$AK$400,22,FALSE)="","",VLOOKUP(A239,'BOY to MOY-Math'!$P$2:$AK$400,22,FALSE)),"")</f>
        <v/>
      </c>
      <c r="P239" s="161" t="str">
        <f>IFERROR(IF(VLOOKUP(A239, 'MOY to EOY-Math'!$P$2:$AK$400,22,FALSE)="","",VLOOKUP(A239,'MOY to EOY-Math'!$P$2:$AK$400,22,FALSE)),"")</f>
        <v/>
      </c>
      <c r="Q239" s="161" t="str">
        <f>IFERROR(IF(VLOOKUP(A239,'BOY to EOY-Math'!$P$2:$AK$400,22,FALSE)="","",VLOOKUP(A239,'BOY to EOY-Math'!$P$2:$AK$400,22,FALSE)),"")</f>
        <v/>
      </c>
      <c r="R239" s="161" t="str" cm="1">
        <f t="array" ref="R239">_xlfn.IFS(AND(NOT(ISNUMBER(I239)),NOT(ISNUMBER(J239)),NOT(ISNUMBER(K239))),"",OR(AND(I239&lt;&gt;"",I239&gt;=40),AND(J239&lt;&gt;"",J239&gt;=40),AND(K239&lt;&gt;"",K239&gt;=40)),"Y",OR(I239&lt;40,J239&lt;40,K239&lt;40),"N")</f>
        <v/>
      </c>
      <c r="S239" s="161" t="str" cm="1">
        <f t="array" ref="S239">_xlfn.IFS(OR(L239="Yes",M239="Yes",N239="Yes"),"Y",OR(L239="No",M239="No",N239="No"),"N",AND(L239="",M239="",N239=""),"")</f>
        <v/>
      </c>
      <c r="T239" s="161" t="str" cm="1">
        <f t="array" ref="T239">_xlfn.IFS(AND(NOT(ISNUMBER(O239)),NOT(ISNUMBER(P239)),NOT(ISNUMBER(Q239))),"",OR(AND(O239&lt;&gt;"",O239&gt;=40),AND(P239&lt;&gt;"",P239&gt;=40),AND(Q239&lt;&gt;"",Q239&gt;=40)),"Y",OR(O239&lt;40,P239&lt;40,Q239&lt;40),"N")</f>
        <v/>
      </c>
      <c r="U239" s="162" t="str" cm="1">
        <f t="array" ref="U239">_xlfn.IFS(OR(R239="Y",S239="Y",T239="Y"),"Y",OR(R239="N",S239="N",T239="N"),"N",OR(R239="",S239="",T239=""),"")</f>
        <v/>
      </c>
      <c r="V239" s="161" t="str">
        <f>IFERROR(IF(VLOOKUP(A239,'BOY to MOY-Reading'!$P$2:$U$400,6,FALSE)="","",VLOOKUP(A239,'BOY to MOY-Reading'!$P$2:$U$400,6,FALSE)),"")</f>
        <v/>
      </c>
      <c r="W239" s="162" t="str">
        <f>IFERROR(IF(VLOOKUP(A239,'BOY to MOY-Reading'!$P$2:$AA$400,12,FALSE)="","",VLOOKUP(A239,'BOY to MOY-Reading'!$P$2:$AA$400,12,FALSE)),"")</f>
        <v/>
      </c>
      <c r="X239" s="161" t="str">
        <f>IFERROR(IF(VLOOKUP(A239,'BOY to EOY-Reading'!$P$2:$AA$400,12,FALSE)="","",VLOOKUP(A239,'BOY to EOY-Reading'!$P$2:$AA$400,12,FALSE)),"")</f>
        <v/>
      </c>
      <c r="Y239" s="163" t="str">
        <f>IFERROR(IF(VLOOKUP(A239,'BOY to MOY-Reading'!$P$2:$AI$400,20,FALSE)="","",VLOOKUP(A239,'BOY to MOY-Reading'!$P$2:$AI$400,20,FALSE)),"")</f>
        <v/>
      </c>
      <c r="Z239" s="161" t="str">
        <f>IFERROR(IF(VLOOKUP(A239, 'MOY to EOY-Reading'!$P$2:$AI$400,20,FALSE)="","",VLOOKUP(A239,'MOY to EOY-Reading'!$P$2:$AI$400,20,FALSE)),"")</f>
        <v/>
      </c>
      <c r="AA239" s="161" t="str">
        <f>IFERROR(IF(VLOOKUP(A239,'BOY to EOY-Reading'!$P$2:$AI$400,20,FALSE)="","",VLOOKUP(A239,'BOY to EOY-Reading'!$P$2:$AI$400,20,FALSE)),"")</f>
        <v/>
      </c>
      <c r="AB239" s="161" t="str">
        <f>IFERROR(IF(VLOOKUP(A239,'BOY to MOY-Reading'!$P$2:$AK$400,22,FALSE)="","",VLOOKUP(A239,'BOY to MOY-Reading'!$P$2:$AK$400,22,FALSE)),"")</f>
        <v/>
      </c>
      <c r="AC239" s="161" t="str">
        <f>IFERROR(IF(VLOOKUP(A239, 'MOY to EOY-Reading'!$P$2:$AK$400,22,FALSE)="","",VLOOKUP(A239,'MOY to EOY-Reading'!$P$2:$AK$400,22,FALSE)),"")</f>
        <v/>
      </c>
      <c r="AD239" s="161" t="str">
        <f>IFERROR(IF(VLOOKUP(A239,'BOY to EOY-Reading'!$P$2:$AK$400,22,FALSE)="","",VLOOKUP(A239,'BOY to EOY-Reading'!$P$2:$AK$400,22,FALSE)),"")</f>
        <v/>
      </c>
      <c r="AE239" s="161" t="str" cm="1">
        <f t="array" ref="AE239">_xlfn.IFS(AND(NOT(ISNUMBER(V239)),NOT(ISNUMBER(W239)),NOT(ISNUMBER(X239))),"",OR(AND(V239&lt;&gt;"",V239&gt;=40),AND(W239&lt;&gt;"",W239&gt;=40),AND(X239&lt;&gt;"",X239&gt;=40)),"Y",OR(V239&lt;40,W239&lt;40,X239&lt;40),"N")</f>
        <v/>
      </c>
      <c r="AF239" s="161" t="str" cm="1">
        <f t="array" ref="AF239">_xlfn.IFS(OR(Y239="Yes",Z239="Yes",AA239="Yes"),"Y",OR(Y239="No",Z239="No",AA239="No"),"N",AND(Y239="",Z239="",AA239=""),"")</f>
        <v/>
      </c>
      <c r="AG239" s="161" t="str" cm="1">
        <f t="array" ref="AG239">_xlfn.IFS(AND(NOT(ISNUMBER(AB239)),NOT(ISNUMBER(AC239)),NOT(ISNUMBER(AD239))),"",OR(AND(AB239&lt;&gt;"",AB239&gt;=40),AND(AC239&lt;&gt;"",AC239&gt;=40),AND(AD239&lt;&gt;"",AD239&gt;=40)),"Y",OR(AB239&lt;40,AC239&lt;40,AD239&lt;40),"N")</f>
        <v/>
      </c>
      <c r="AH239" s="162" t="str" cm="1">
        <f t="array" ref="AH239">_xlfn.IFS(OR(AE239="Y",AF239="Y",AG239="Y"),"Y",OR(AE239="N",AF239="N",AG239="N"),"N",OR(AE239="",AF239="",AG239=""),"")</f>
        <v/>
      </c>
    </row>
    <row r="240" spans="9:34" x14ac:dyDescent="0.25">
      <c r="I240" s="161" t="str">
        <f>IFERROR(IF(VLOOKUP(A240,'BOY to MOY-Math'!$P$2:$U$400,6,FALSE)="","",VLOOKUP(A240,'BOY to MOY-Math'!$P$2:$U$400,6,FALSE)),"")</f>
        <v/>
      </c>
      <c r="J240" s="162" t="str">
        <f>IFERROR(IF(VLOOKUP(A240,'BOY to MOY-Math'!$P$2:$AA$400,12,FALSE)="","",VLOOKUP(A240,'BOY to MOY-Math'!$P$2:$AA$400,12,FALSE)),"")</f>
        <v/>
      </c>
      <c r="K240" s="161" t="str">
        <f>IFERROR(IF(VLOOKUP(A240,'BOY to EOY-Math'!$P$2:$AA$400,12,FALSE)="","",VLOOKUP(A240,'BOY to EOY-Math'!$P$2:$AA$400,12,FALSE)),"")</f>
        <v/>
      </c>
      <c r="L240" s="163" t="str">
        <f>IFERROR(IF(VLOOKUP(A240,'BOY to MOY-Math'!$P$2:$AI$400,20,FALSE)="","",VLOOKUP(A240,'BOY to MOY-Math'!$P$2:$AI$400,20,FALSE)),"")</f>
        <v/>
      </c>
      <c r="M240" s="161" t="str">
        <f>IFERROR(IF(VLOOKUP(A240, 'MOY to EOY-Math'!$P$2:$AI$400,20,FALSE)="","",VLOOKUP(A240,'MOY to EOY-Math'!$P$2:$AI$400,20,FALSE)),"")</f>
        <v/>
      </c>
      <c r="N240" s="161" t="str">
        <f>IFERROR(IF(VLOOKUP(A240,'BOY to EOY-Math'!$P$2:$AI$400,20,FALSE)="","",VLOOKUP(A240,'BOY to EOY-Math'!$P$2:$AI$400,20,FALSE)),"")</f>
        <v/>
      </c>
      <c r="O240" s="161" t="str">
        <f>IFERROR(IF(VLOOKUP(A240,'BOY to MOY-Math'!$P$2:$AK$400,22,FALSE)="","",VLOOKUP(A240,'BOY to MOY-Math'!$P$2:$AK$400,22,FALSE)),"")</f>
        <v/>
      </c>
      <c r="P240" s="161" t="str">
        <f>IFERROR(IF(VLOOKUP(A240, 'MOY to EOY-Math'!$P$2:$AK$400,22,FALSE)="","",VLOOKUP(A240,'MOY to EOY-Math'!$P$2:$AK$400,22,FALSE)),"")</f>
        <v/>
      </c>
      <c r="Q240" s="161" t="str">
        <f>IFERROR(IF(VLOOKUP(A240,'BOY to EOY-Math'!$P$2:$AK$400,22,FALSE)="","",VLOOKUP(A240,'BOY to EOY-Math'!$P$2:$AK$400,22,FALSE)),"")</f>
        <v/>
      </c>
      <c r="R240" s="161" t="str" cm="1">
        <f t="array" ref="R240">_xlfn.IFS(AND(NOT(ISNUMBER(I240)),NOT(ISNUMBER(J240)),NOT(ISNUMBER(K240))),"",OR(AND(I240&lt;&gt;"",I240&gt;=40),AND(J240&lt;&gt;"",J240&gt;=40),AND(K240&lt;&gt;"",K240&gt;=40)),"Y",OR(I240&lt;40,J240&lt;40,K240&lt;40),"N")</f>
        <v/>
      </c>
      <c r="S240" s="161" t="str" cm="1">
        <f t="array" ref="S240">_xlfn.IFS(OR(L240="Yes",M240="Yes",N240="Yes"),"Y",OR(L240="No",M240="No",N240="No"),"N",AND(L240="",M240="",N240=""),"")</f>
        <v/>
      </c>
      <c r="T240" s="161" t="str" cm="1">
        <f t="array" ref="T240">_xlfn.IFS(AND(NOT(ISNUMBER(O240)),NOT(ISNUMBER(P240)),NOT(ISNUMBER(Q240))),"",OR(AND(O240&lt;&gt;"",O240&gt;=40),AND(P240&lt;&gt;"",P240&gt;=40),AND(Q240&lt;&gt;"",Q240&gt;=40)),"Y",OR(O240&lt;40,P240&lt;40,Q240&lt;40),"N")</f>
        <v/>
      </c>
      <c r="U240" s="162" t="str" cm="1">
        <f t="array" ref="U240">_xlfn.IFS(OR(R240="Y",S240="Y",T240="Y"),"Y",OR(R240="N",S240="N",T240="N"),"N",OR(R240="",S240="",T240=""),"")</f>
        <v/>
      </c>
      <c r="V240" s="161" t="str">
        <f>IFERROR(IF(VLOOKUP(A240,'BOY to MOY-Reading'!$P$2:$U$400,6,FALSE)="","",VLOOKUP(A240,'BOY to MOY-Reading'!$P$2:$U$400,6,FALSE)),"")</f>
        <v/>
      </c>
      <c r="W240" s="162" t="str">
        <f>IFERROR(IF(VLOOKUP(A240,'BOY to MOY-Reading'!$P$2:$AA$400,12,FALSE)="","",VLOOKUP(A240,'BOY to MOY-Reading'!$P$2:$AA$400,12,FALSE)),"")</f>
        <v/>
      </c>
      <c r="X240" s="161" t="str">
        <f>IFERROR(IF(VLOOKUP(A240,'BOY to EOY-Reading'!$P$2:$AA$400,12,FALSE)="","",VLOOKUP(A240,'BOY to EOY-Reading'!$P$2:$AA$400,12,FALSE)),"")</f>
        <v/>
      </c>
      <c r="Y240" s="163" t="str">
        <f>IFERROR(IF(VLOOKUP(A240,'BOY to MOY-Reading'!$P$2:$AI$400,20,FALSE)="","",VLOOKUP(A240,'BOY to MOY-Reading'!$P$2:$AI$400,20,FALSE)),"")</f>
        <v/>
      </c>
      <c r="Z240" s="161" t="str">
        <f>IFERROR(IF(VLOOKUP(A240, 'MOY to EOY-Reading'!$P$2:$AI$400,20,FALSE)="","",VLOOKUP(A240,'MOY to EOY-Reading'!$P$2:$AI$400,20,FALSE)),"")</f>
        <v/>
      </c>
      <c r="AA240" s="161" t="str">
        <f>IFERROR(IF(VLOOKUP(A240,'BOY to EOY-Reading'!$P$2:$AI$400,20,FALSE)="","",VLOOKUP(A240,'BOY to EOY-Reading'!$P$2:$AI$400,20,FALSE)),"")</f>
        <v/>
      </c>
      <c r="AB240" s="161" t="str">
        <f>IFERROR(IF(VLOOKUP(A240,'BOY to MOY-Reading'!$P$2:$AK$400,22,FALSE)="","",VLOOKUP(A240,'BOY to MOY-Reading'!$P$2:$AK$400,22,FALSE)),"")</f>
        <v/>
      </c>
      <c r="AC240" s="161" t="str">
        <f>IFERROR(IF(VLOOKUP(A240, 'MOY to EOY-Reading'!$P$2:$AK$400,22,FALSE)="","",VLOOKUP(A240,'MOY to EOY-Reading'!$P$2:$AK$400,22,FALSE)),"")</f>
        <v/>
      </c>
      <c r="AD240" s="161" t="str">
        <f>IFERROR(IF(VLOOKUP(A240,'BOY to EOY-Reading'!$P$2:$AK$400,22,FALSE)="","",VLOOKUP(A240,'BOY to EOY-Reading'!$P$2:$AK$400,22,FALSE)),"")</f>
        <v/>
      </c>
      <c r="AE240" s="161" t="str" cm="1">
        <f t="array" ref="AE240">_xlfn.IFS(AND(NOT(ISNUMBER(V240)),NOT(ISNUMBER(W240)),NOT(ISNUMBER(X240))),"",OR(AND(V240&lt;&gt;"",V240&gt;=40),AND(W240&lt;&gt;"",W240&gt;=40),AND(X240&lt;&gt;"",X240&gt;=40)),"Y",OR(V240&lt;40,W240&lt;40,X240&lt;40),"N")</f>
        <v/>
      </c>
      <c r="AF240" s="161" t="str" cm="1">
        <f t="array" ref="AF240">_xlfn.IFS(OR(Y240="Yes",Z240="Yes",AA240="Yes"),"Y",OR(Y240="No",Z240="No",AA240="No"),"N",AND(Y240="",Z240="",AA240=""),"")</f>
        <v/>
      </c>
      <c r="AG240" s="161" t="str" cm="1">
        <f t="array" ref="AG240">_xlfn.IFS(AND(NOT(ISNUMBER(AB240)),NOT(ISNUMBER(AC240)),NOT(ISNUMBER(AD240))),"",OR(AND(AB240&lt;&gt;"",AB240&gt;=40),AND(AC240&lt;&gt;"",AC240&gt;=40),AND(AD240&lt;&gt;"",AD240&gt;=40)),"Y",OR(AB240&lt;40,AC240&lt;40,AD240&lt;40),"N")</f>
        <v/>
      </c>
      <c r="AH240" s="162" t="str" cm="1">
        <f t="array" ref="AH240">_xlfn.IFS(OR(AE240="Y",AF240="Y",AG240="Y"),"Y",OR(AE240="N",AF240="N",AG240="N"),"N",OR(AE240="",AF240="",AG240=""),"")</f>
        <v/>
      </c>
    </row>
    <row r="241" spans="9:34" x14ac:dyDescent="0.25">
      <c r="I241" s="161" t="str">
        <f>IFERROR(IF(VLOOKUP(A241,'BOY to MOY-Math'!$P$2:$U$400,6,FALSE)="","",VLOOKUP(A241,'BOY to MOY-Math'!$P$2:$U$400,6,FALSE)),"")</f>
        <v/>
      </c>
      <c r="J241" s="162" t="str">
        <f>IFERROR(IF(VLOOKUP(A241,'BOY to MOY-Math'!$P$2:$AA$400,12,FALSE)="","",VLOOKUP(A241,'BOY to MOY-Math'!$P$2:$AA$400,12,FALSE)),"")</f>
        <v/>
      </c>
      <c r="K241" s="161" t="str">
        <f>IFERROR(IF(VLOOKUP(A241,'BOY to EOY-Math'!$P$2:$AA$400,12,FALSE)="","",VLOOKUP(A241,'BOY to EOY-Math'!$P$2:$AA$400,12,FALSE)),"")</f>
        <v/>
      </c>
      <c r="L241" s="163" t="str">
        <f>IFERROR(IF(VLOOKUP(A241,'BOY to MOY-Math'!$P$2:$AI$400,20,FALSE)="","",VLOOKUP(A241,'BOY to MOY-Math'!$P$2:$AI$400,20,FALSE)),"")</f>
        <v/>
      </c>
      <c r="M241" s="161" t="str">
        <f>IFERROR(IF(VLOOKUP(A241, 'MOY to EOY-Math'!$P$2:$AI$400,20,FALSE)="","",VLOOKUP(A241,'MOY to EOY-Math'!$P$2:$AI$400,20,FALSE)),"")</f>
        <v/>
      </c>
      <c r="N241" s="161" t="str">
        <f>IFERROR(IF(VLOOKUP(A241,'BOY to EOY-Math'!$P$2:$AI$400,20,FALSE)="","",VLOOKUP(A241,'BOY to EOY-Math'!$P$2:$AI$400,20,FALSE)),"")</f>
        <v/>
      </c>
      <c r="O241" s="161" t="str">
        <f>IFERROR(IF(VLOOKUP(A241,'BOY to MOY-Math'!$P$2:$AK$400,22,FALSE)="","",VLOOKUP(A241,'BOY to MOY-Math'!$P$2:$AK$400,22,FALSE)),"")</f>
        <v/>
      </c>
      <c r="P241" s="161" t="str">
        <f>IFERROR(IF(VLOOKUP(A241, 'MOY to EOY-Math'!$P$2:$AK$400,22,FALSE)="","",VLOOKUP(A241,'MOY to EOY-Math'!$P$2:$AK$400,22,FALSE)),"")</f>
        <v/>
      </c>
      <c r="Q241" s="161" t="str">
        <f>IFERROR(IF(VLOOKUP(A241,'BOY to EOY-Math'!$P$2:$AK$400,22,FALSE)="","",VLOOKUP(A241,'BOY to EOY-Math'!$P$2:$AK$400,22,FALSE)),"")</f>
        <v/>
      </c>
      <c r="R241" s="161" t="str" cm="1">
        <f t="array" ref="R241">_xlfn.IFS(AND(NOT(ISNUMBER(I241)),NOT(ISNUMBER(J241)),NOT(ISNUMBER(K241))),"",OR(AND(I241&lt;&gt;"",I241&gt;=40),AND(J241&lt;&gt;"",J241&gt;=40),AND(K241&lt;&gt;"",K241&gt;=40)),"Y",OR(I241&lt;40,J241&lt;40,K241&lt;40),"N")</f>
        <v/>
      </c>
      <c r="S241" s="161" t="str" cm="1">
        <f t="array" ref="S241">_xlfn.IFS(OR(L241="Yes",M241="Yes",N241="Yes"),"Y",OR(L241="No",M241="No",N241="No"),"N",AND(L241="",M241="",N241=""),"")</f>
        <v/>
      </c>
      <c r="T241" s="161" t="str" cm="1">
        <f t="array" ref="T241">_xlfn.IFS(AND(NOT(ISNUMBER(O241)),NOT(ISNUMBER(P241)),NOT(ISNUMBER(Q241))),"",OR(AND(O241&lt;&gt;"",O241&gt;=40),AND(P241&lt;&gt;"",P241&gt;=40),AND(Q241&lt;&gt;"",Q241&gt;=40)),"Y",OR(O241&lt;40,P241&lt;40,Q241&lt;40),"N")</f>
        <v/>
      </c>
      <c r="U241" s="162" t="str" cm="1">
        <f t="array" ref="U241">_xlfn.IFS(OR(R241="Y",S241="Y",T241="Y"),"Y",OR(R241="N",S241="N",T241="N"),"N",OR(R241="",S241="",T241=""),"")</f>
        <v/>
      </c>
      <c r="V241" s="161" t="str">
        <f>IFERROR(IF(VLOOKUP(A241,'BOY to MOY-Reading'!$P$2:$U$400,6,FALSE)="","",VLOOKUP(A241,'BOY to MOY-Reading'!$P$2:$U$400,6,FALSE)),"")</f>
        <v/>
      </c>
      <c r="W241" s="162" t="str">
        <f>IFERROR(IF(VLOOKUP(A241,'BOY to MOY-Reading'!$P$2:$AA$400,12,FALSE)="","",VLOOKUP(A241,'BOY to MOY-Reading'!$P$2:$AA$400,12,FALSE)),"")</f>
        <v/>
      </c>
      <c r="X241" s="161" t="str">
        <f>IFERROR(IF(VLOOKUP(A241,'BOY to EOY-Reading'!$P$2:$AA$400,12,FALSE)="","",VLOOKUP(A241,'BOY to EOY-Reading'!$P$2:$AA$400,12,FALSE)),"")</f>
        <v/>
      </c>
      <c r="Y241" s="163" t="str">
        <f>IFERROR(IF(VLOOKUP(A241,'BOY to MOY-Reading'!$P$2:$AI$400,20,FALSE)="","",VLOOKUP(A241,'BOY to MOY-Reading'!$P$2:$AI$400,20,FALSE)),"")</f>
        <v/>
      </c>
      <c r="Z241" s="161" t="str">
        <f>IFERROR(IF(VLOOKUP(A241, 'MOY to EOY-Reading'!$P$2:$AI$400,20,FALSE)="","",VLOOKUP(A241,'MOY to EOY-Reading'!$P$2:$AI$400,20,FALSE)),"")</f>
        <v/>
      </c>
      <c r="AA241" s="161" t="str">
        <f>IFERROR(IF(VLOOKUP(A241,'BOY to EOY-Reading'!$P$2:$AI$400,20,FALSE)="","",VLOOKUP(A241,'BOY to EOY-Reading'!$P$2:$AI$400,20,FALSE)),"")</f>
        <v/>
      </c>
      <c r="AB241" s="161" t="str">
        <f>IFERROR(IF(VLOOKUP(A241,'BOY to MOY-Reading'!$P$2:$AK$400,22,FALSE)="","",VLOOKUP(A241,'BOY to MOY-Reading'!$P$2:$AK$400,22,FALSE)),"")</f>
        <v/>
      </c>
      <c r="AC241" s="161" t="str">
        <f>IFERROR(IF(VLOOKUP(A241, 'MOY to EOY-Reading'!$P$2:$AK$400,22,FALSE)="","",VLOOKUP(A241,'MOY to EOY-Reading'!$P$2:$AK$400,22,FALSE)),"")</f>
        <v/>
      </c>
      <c r="AD241" s="161" t="str">
        <f>IFERROR(IF(VLOOKUP(A241,'BOY to EOY-Reading'!$P$2:$AK$400,22,FALSE)="","",VLOOKUP(A241,'BOY to EOY-Reading'!$P$2:$AK$400,22,FALSE)),"")</f>
        <v/>
      </c>
      <c r="AE241" s="161" t="str" cm="1">
        <f t="array" ref="AE241">_xlfn.IFS(AND(NOT(ISNUMBER(V241)),NOT(ISNUMBER(W241)),NOT(ISNUMBER(X241))),"",OR(AND(V241&lt;&gt;"",V241&gt;=40),AND(W241&lt;&gt;"",W241&gt;=40),AND(X241&lt;&gt;"",X241&gt;=40)),"Y",OR(V241&lt;40,W241&lt;40,X241&lt;40),"N")</f>
        <v/>
      </c>
      <c r="AF241" s="161" t="str" cm="1">
        <f t="array" ref="AF241">_xlfn.IFS(OR(Y241="Yes",Z241="Yes",AA241="Yes"),"Y",OR(Y241="No",Z241="No",AA241="No"),"N",AND(Y241="",Z241="",AA241=""),"")</f>
        <v/>
      </c>
      <c r="AG241" s="161" t="str" cm="1">
        <f t="array" ref="AG241">_xlfn.IFS(AND(NOT(ISNUMBER(AB241)),NOT(ISNUMBER(AC241)),NOT(ISNUMBER(AD241))),"",OR(AND(AB241&lt;&gt;"",AB241&gt;=40),AND(AC241&lt;&gt;"",AC241&gt;=40),AND(AD241&lt;&gt;"",AD241&gt;=40)),"Y",OR(AB241&lt;40,AC241&lt;40,AD241&lt;40),"N")</f>
        <v/>
      </c>
      <c r="AH241" s="162" t="str" cm="1">
        <f t="array" ref="AH241">_xlfn.IFS(OR(AE241="Y",AF241="Y",AG241="Y"),"Y",OR(AE241="N",AF241="N",AG241="N"),"N",OR(AE241="",AF241="",AG241=""),"")</f>
        <v/>
      </c>
    </row>
    <row r="242" spans="9:34" x14ac:dyDescent="0.25">
      <c r="I242" s="161" t="str">
        <f>IFERROR(IF(VLOOKUP(A242,'BOY to MOY-Math'!$P$2:$U$400,6,FALSE)="","",VLOOKUP(A242,'BOY to MOY-Math'!$P$2:$U$400,6,FALSE)),"")</f>
        <v/>
      </c>
      <c r="J242" s="162" t="str">
        <f>IFERROR(IF(VLOOKUP(A242,'BOY to MOY-Math'!$P$2:$AA$400,12,FALSE)="","",VLOOKUP(A242,'BOY to MOY-Math'!$P$2:$AA$400,12,FALSE)),"")</f>
        <v/>
      </c>
      <c r="K242" s="161" t="str">
        <f>IFERROR(IF(VLOOKUP(A242,'BOY to EOY-Math'!$P$2:$AA$400,12,FALSE)="","",VLOOKUP(A242,'BOY to EOY-Math'!$P$2:$AA$400,12,FALSE)),"")</f>
        <v/>
      </c>
      <c r="L242" s="163" t="str">
        <f>IFERROR(IF(VLOOKUP(A242,'BOY to MOY-Math'!$P$2:$AI$400,20,FALSE)="","",VLOOKUP(A242,'BOY to MOY-Math'!$P$2:$AI$400,20,FALSE)),"")</f>
        <v/>
      </c>
      <c r="M242" s="161" t="str">
        <f>IFERROR(IF(VLOOKUP(A242, 'MOY to EOY-Math'!$P$2:$AI$400,20,FALSE)="","",VLOOKUP(A242,'MOY to EOY-Math'!$P$2:$AI$400,20,FALSE)),"")</f>
        <v/>
      </c>
      <c r="N242" s="161" t="str">
        <f>IFERROR(IF(VLOOKUP(A242,'BOY to EOY-Math'!$P$2:$AI$400,20,FALSE)="","",VLOOKUP(A242,'BOY to EOY-Math'!$P$2:$AI$400,20,FALSE)),"")</f>
        <v/>
      </c>
      <c r="O242" s="161" t="str">
        <f>IFERROR(IF(VLOOKUP(A242,'BOY to MOY-Math'!$P$2:$AK$400,22,FALSE)="","",VLOOKUP(A242,'BOY to MOY-Math'!$P$2:$AK$400,22,FALSE)),"")</f>
        <v/>
      </c>
      <c r="P242" s="161" t="str">
        <f>IFERROR(IF(VLOOKUP(A242, 'MOY to EOY-Math'!$P$2:$AK$400,22,FALSE)="","",VLOOKUP(A242,'MOY to EOY-Math'!$P$2:$AK$400,22,FALSE)),"")</f>
        <v/>
      </c>
      <c r="Q242" s="161" t="str">
        <f>IFERROR(IF(VLOOKUP(A242,'BOY to EOY-Math'!$P$2:$AK$400,22,FALSE)="","",VLOOKUP(A242,'BOY to EOY-Math'!$P$2:$AK$400,22,FALSE)),"")</f>
        <v/>
      </c>
      <c r="R242" s="161" t="str" cm="1">
        <f t="array" ref="R242">_xlfn.IFS(AND(NOT(ISNUMBER(I242)),NOT(ISNUMBER(J242)),NOT(ISNUMBER(K242))),"",OR(AND(I242&lt;&gt;"",I242&gt;=40),AND(J242&lt;&gt;"",J242&gt;=40),AND(K242&lt;&gt;"",K242&gt;=40)),"Y",OR(I242&lt;40,J242&lt;40,K242&lt;40),"N")</f>
        <v/>
      </c>
      <c r="S242" s="161" t="str" cm="1">
        <f t="array" ref="S242">_xlfn.IFS(OR(L242="Yes",M242="Yes",N242="Yes"),"Y",OR(L242="No",M242="No",N242="No"),"N",AND(L242="",M242="",N242=""),"")</f>
        <v/>
      </c>
      <c r="T242" s="161" t="str" cm="1">
        <f t="array" ref="T242">_xlfn.IFS(AND(NOT(ISNUMBER(O242)),NOT(ISNUMBER(P242)),NOT(ISNUMBER(Q242))),"",OR(AND(O242&lt;&gt;"",O242&gt;=40),AND(P242&lt;&gt;"",P242&gt;=40),AND(Q242&lt;&gt;"",Q242&gt;=40)),"Y",OR(O242&lt;40,P242&lt;40,Q242&lt;40),"N")</f>
        <v/>
      </c>
      <c r="U242" s="162" t="str" cm="1">
        <f t="array" ref="U242">_xlfn.IFS(OR(R242="Y",S242="Y",T242="Y"),"Y",OR(R242="N",S242="N",T242="N"),"N",OR(R242="",S242="",T242=""),"")</f>
        <v/>
      </c>
      <c r="V242" s="161" t="str">
        <f>IFERROR(IF(VLOOKUP(A242,'BOY to MOY-Reading'!$P$2:$U$400,6,FALSE)="","",VLOOKUP(A242,'BOY to MOY-Reading'!$P$2:$U$400,6,FALSE)),"")</f>
        <v/>
      </c>
      <c r="W242" s="162" t="str">
        <f>IFERROR(IF(VLOOKUP(A242,'BOY to MOY-Reading'!$P$2:$AA$400,12,FALSE)="","",VLOOKUP(A242,'BOY to MOY-Reading'!$P$2:$AA$400,12,FALSE)),"")</f>
        <v/>
      </c>
      <c r="X242" s="161" t="str">
        <f>IFERROR(IF(VLOOKUP(A242,'BOY to EOY-Reading'!$P$2:$AA$400,12,FALSE)="","",VLOOKUP(A242,'BOY to EOY-Reading'!$P$2:$AA$400,12,FALSE)),"")</f>
        <v/>
      </c>
      <c r="Y242" s="163" t="str">
        <f>IFERROR(IF(VLOOKUP(A242,'BOY to MOY-Reading'!$P$2:$AI$400,20,FALSE)="","",VLOOKUP(A242,'BOY to MOY-Reading'!$P$2:$AI$400,20,FALSE)),"")</f>
        <v/>
      </c>
      <c r="Z242" s="161" t="str">
        <f>IFERROR(IF(VLOOKUP(A242, 'MOY to EOY-Reading'!$P$2:$AI$400,20,FALSE)="","",VLOOKUP(A242,'MOY to EOY-Reading'!$P$2:$AI$400,20,FALSE)),"")</f>
        <v/>
      </c>
      <c r="AA242" s="161" t="str">
        <f>IFERROR(IF(VLOOKUP(A242,'BOY to EOY-Reading'!$P$2:$AI$400,20,FALSE)="","",VLOOKUP(A242,'BOY to EOY-Reading'!$P$2:$AI$400,20,FALSE)),"")</f>
        <v/>
      </c>
      <c r="AB242" s="161" t="str">
        <f>IFERROR(IF(VLOOKUP(A242,'BOY to MOY-Reading'!$P$2:$AK$400,22,FALSE)="","",VLOOKUP(A242,'BOY to MOY-Reading'!$P$2:$AK$400,22,FALSE)),"")</f>
        <v/>
      </c>
      <c r="AC242" s="161" t="str">
        <f>IFERROR(IF(VLOOKUP(A242, 'MOY to EOY-Reading'!$P$2:$AK$400,22,FALSE)="","",VLOOKUP(A242,'MOY to EOY-Reading'!$P$2:$AK$400,22,FALSE)),"")</f>
        <v/>
      </c>
      <c r="AD242" s="161" t="str">
        <f>IFERROR(IF(VLOOKUP(A242,'BOY to EOY-Reading'!$P$2:$AK$400,22,FALSE)="","",VLOOKUP(A242,'BOY to EOY-Reading'!$P$2:$AK$400,22,FALSE)),"")</f>
        <v/>
      </c>
      <c r="AE242" s="161" t="str" cm="1">
        <f t="array" ref="AE242">_xlfn.IFS(AND(NOT(ISNUMBER(V242)),NOT(ISNUMBER(W242)),NOT(ISNUMBER(X242))),"",OR(AND(V242&lt;&gt;"",V242&gt;=40),AND(W242&lt;&gt;"",W242&gt;=40),AND(X242&lt;&gt;"",X242&gt;=40)),"Y",OR(V242&lt;40,W242&lt;40,X242&lt;40),"N")</f>
        <v/>
      </c>
      <c r="AF242" s="161" t="str" cm="1">
        <f t="array" ref="AF242">_xlfn.IFS(OR(Y242="Yes",Z242="Yes",AA242="Yes"),"Y",OR(Y242="No",Z242="No",AA242="No"),"N",AND(Y242="",Z242="",AA242=""),"")</f>
        <v/>
      </c>
      <c r="AG242" s="161" t="str" cm="1">
        <f t="array" ref="AG242">_xlfn.IFS(AND(NOT(ISNUMBER(AB242)),NOT(ISNUMBER(AC242)),NOT(ISNUMBER(AD242))),"",OR(AND(AB242&lt;&gt;"",AB242&gt;=40),AND(AC242&lt;&gt;"",AC242&gt;=40),AND(AD242&lt;&gt;"",AD242&gt;=40)),"Y",OR(AB242&lt;40,AC242&lt;40,AD242&lt;40),"N")</f>
        <v/>
      </c>
      <c r="AH242" s="162" t="str" cm="1">
        <f t="array" ref="AH242">_xlfn.IFS(OR(AE242="Y",AF242="Y",AG242="Y"),"Y",OR(AE242="N",AF242="N",AG242="N"),"N",OR(AE242="",AF242="",AG242=""),"")</f>
        <v/>
      </c>
    </row>
    <row r="243" spans="9:34" x14ac:dyDescent="0.25">
      <c r="I243" s="161" t="str">
        <f>IFERROR(IF(VLOOKUP(A243,'BOY to MOY-Math'!$P$2:$U$400,6,FALSE)="","",VLOOKUP(A243,'BOY to MOY-Math'!$P$2:$U$400,6,FALSE)),"")</f>
        <v/>
      </c>
      <c r="J243" s="162" t="str">
        <f>IFERROR(IF(VLOOKUP(A243,'BOY to MOY-Math'!$P$2:$AA$400,12,FALSE)="","",VLOOKUP(A243,'BOY to MOY-Math'!$P$2:$AA$400,12,FALSE)),"")</f>
        <v/>
      </c>
      <c r="K243" s="161" t="str">
        <f>IFERROR(IF(VLOOKUP(A243,'BOY to EOY-Math'!$P$2:$AA$400,12,FALSE)="","",VLOOKUP(A243,'BOY to EOY-Math'!$P$2:$AA$400,12,FALSE)),"")</f>
        <v/>
      </c>
      <c r="L243" s="163" t="str">
        <f>IFERROR(IF(VLOOKUP(A243,'BOY to MOY-Math'!$P$2:$AI$400,20,FALSE)="","",VLOOKUP(A243,'BOY to MOY-Math'!$P$2:$AI$400,20,FALSE)),"")</f>
        <v/>
      </c>
      <c r="M243" s="161" t="str">
        <f>IFERROR(IF(VLOOKUP(A243, 'MOY to EOY-Math'!$P$2:$AI$400,20,FALSE)="","",VLOOKUP(A243,'MOY to EOY-Math'!$P$2:$AI$400,20,FALSE)),"")</f>
        <v/>
      </c>
      <c r="N243" s="161" t="str">
        <f>IFERROR(IF(VLOOKUP(A243,'BOY to EOY-Math'!$P$2:$AI$400,20,FALSE)="","",VLOOKUP(A243,'BOY to EOY-Math'!$P$2:$AI$400,20,FALSE)),"")</f>
        <v/>
      </c>
      <c r="O243" s="161" t="str">
        <f>IFERROR(IF(VLOOKUP(A243,'BOY to MOY-Math'!$P$2:$AK$400,22,FALSE)="","",VLOOKUP(A243,'BOY to MOY-Math'!$P$2:$AK$400,22,FALSE)),"")</f>
        <v/>
      </c>
      <c r="P243" s="161" t="str">
        <f>IFERROR(IF(VLOOKUP(A243, 'MOY to EOY-Math'!$P$2:$AK$400,22,FALSE)="","",VLOOKUP(A243,'MOY to EOY-Math'!$P$2:$AK$400,22,FALSE)),"")</f>
        <v/>
      </c>
      <c r="Q243" s="161" t="str">
        <f>IFERROR(IF(VLOOKUP(A243,'BOY to EOY-Math'!$P$2:$AK$400,22,FALSE)="","",VLOOKUP(A243,'BOY to EOY-Math'!$P$2:$AK$400,22,FALSE)),"")</f>
        <v/>
      </c>
      <c r="R243" s="161" t="str" cm="1">
        <f t="array" ref="R243">_xlfn.IFS(AND(NOT(ISNUMBER(I243)),NOT(ISNUMBER(J243)),NOT(ISNUMBER(K243))),"",OR(AND(I243&lt;&gt;"",I243&gt;=40),AND(J243&lt;&gt;"",J243&gt;=40),AND(K243&lt;&gt;"",K243&gt;=40)),"Y",OR(I243&lt;40,J243&lt;40,K243&lt;40),"N")</f>
        <v/>
      </c>
      <c r="S243" s="161" t="str" cm="1">
        <f t="array" ref="S243">_xlfn.IFS(OR(L243="Yes",M243="Yes",N243="Yes"),"Y",OR(L243="No",M243="No",N243="No"),"N",AND(L243="",M243="",N243=""),"")</f>
        <v/>
      </c>
      <c r="T243" s="161" t="str" cm="1">
        <f t="array" ref="T243">_xlfn.IFS(AND(NOT(ISNUMBER(O243)),NOT(ISNUMBER(P243)),NOT(ISNUMBER(Q243))),"",OR(AND(O243&lt;&gt;"",O243&gt;=40),AND(P243&lt;&gt;"",P243&gt;=40),AND(Q243&lt;&gt;"",Q243&gt;=40)),"Y",OR(O243&lt;40,P243&lt;40,Q243&lt;40),"N")</f>
        <v/>
      </c>
      <c r="U243" s="162" t="str" cm="1">
        <f t="array" ref="U243">_xlfn.IFS(OR(R243="Y",S243="Y",T243="Y"),"Y",OR(R243="N",S243="N",T243="N"),"N",OR(R243="",S243="",T243=""),"")</f>
        <v/>
      </c>
      <c r="V243" s="161" t="str">
        <f>IFERROR(IF(VLOOKUP(A243,'BOY to MOY-Reading'!$P$2:$U$400,6,FALSE)="","",VLOOKUP(A243,'BOY to MOY-Reading'!$P$2:$U$400,6,FALSE)),"")</f>
        <v/>
      </c>
      <c r="W243" s="162" t="str">
        <f>IFERROR(IF(VLOOKUP(A243,'BOY to MOY-Reading'!$P$2:$AA$400,12,FALSE)="","",VLOOKUP(A243,'BOY to MOY-Reading'!$P$2:$AA$400,12,FALSE)),"")</f>
        <v/>
      </c>
      <c r="X243" s="161" t="str">
        <f>IFERROR(IF(VLOOKUP(A243,'BOY to EOY-Reading'!$P$2:$AA$400,12,FALSE)="","",VLOOKUP(A243,'BOY to EOY-Reading'!$P$2:$AA$400,12,FALSE)),"")</f>
        <v/>
      </c>
      <c r="Y243" s="163" t="str">
        <f>IFERROR(IF(VLOOKUP(A243,'BOY to MOY-Reading'!$P$2:$AI$400,20,FALSE)="","",VLOOKUP(A243,'BOY to MOY-Reading'!$P$2:$AI$400,20,FALSE)),"")</f>
        <v/>
      </c>
      <c r="Z243" s="161" t="str">
        <f>IFERROR(IF(VLOOKUP(A243, 'MOY to EOY-Reading'!$P$2:$AI$400,20,FALSE)="","",VLOOKUP(A243,'MOY to EOY-Reading'!$P$2:$AI$400,20,FALSE)),"")</f>
        <v/>
      </c>
      <c r="AA243" s="161" t="str">
        <f>IFERROR(IF(VLOOKUP(A243,'BOY to EOY-Reading'!$P$2:$AI$400,20,FALSE)="","",VLOOKUP(A243,'BOY to EOY-Reading'!$P$2:$AI$400,20,FALSE)),"")</f>
        <v/>
      </c>
      <c r="AB243" s="161" t="str">
        <f>IFERROR(IF(VLOOKUP(A243,'BOY to MOY-Reading'!$P$2:$AK$400,22,FALSE)="","",VLOOKUP(A243,'BOY to MOY-Reading'!$P$2:$AK$400,22,FALSE)),"")</f>
        <v/>
      </c>
      <c r="AC243" s="161" t="str">
        <f>IFERROR(IF(VLOOKUP(A243, 'MOY to EOY-Reading'!$P$2:$AK$400,22,FALSE)="","",VLOOKUP(A243,'MOY to EOY-Reading'!$P$2:$AK$400,22,FALSE)),"")</f>
        <v/>
      </c>
      <c r="AD243" s="161" t="str">
        <f>IFERROR(IF(VLOOKUP(A243,'BOY to EOY-Reading'!$P$2:$AK$400,22,FALSE)="","",VLOOKUP(A243,'BOY to EOY-Reading'!$P$2:$AK$400,22,FALSE)),"")</f>
        <v/>
      </c>
      <c r="AE243" s="161" t="str" cm="1">
        <f t="array" ref="AE243">_xlfn.IFS(AND(NOT(ISNUMBER(V243)),NOT(ISNUMBER(W243)),NOT(ISNUMBER(X243))),"",OR(AND(V243&lt;&gt;"",V243&gt;=40),AND(W243&lt;&gt;"",W243&gt;=40),AND(X243&lt;&gt;"",X243&gt;=40)),"Y",OR(V243&lt;40,W243&lt;40,X243&lt;40),"N")</f>
        <v/>
      </c>
      <c r="AF243" s="161" t="str" cm="1">
        <f t="array" ref="AF243">_xlfn.IFS(OR(Y243="Yes",Z243="Yes",AA243="Yes"),"Y",OR(Y243="No",Z243="No",AA243="No"),"N",AND(Y243="",Z243="",AA243=""),"")</f>
        <v/>
      </c>
      <c r="AG243" s="161" t="str" cm="1">
        <f t="array" ref="AG243">_xlfn.IFS(AND(NOT(ISNUMBER(AB243)),NOT(ISNUMBER(AC243)),NOT(ISNUMBER(AD243))),"",OR(AND(AB243&lt;&gt;"",AB243&gt;=40),AND(AC243&lt;&gt;"",AC243&gt;=40),AND(AD243&lt;&gt;"",AD243&gt;=40)),"Y",OR(AB243&lt;40,AC243&lt;40,AD243&lt;40),"N")</f>
        <v/>
      </c>
      <c r="AH243" s="162" t="str" cm="1">
        <f t="array" ref="AH243">_xlfn.IFS(OR(AE243="Y",AF243="Y",AG243="Y"),"Y",OR(AE243="N",AF243="N",AG243="N"),"N",OR(AE243="",AF243="",AG243=""),"")</f>
        <v/>
      </c>
    </row>
    <row r="244" spans="9:34" x14ac:dyDescent="0.25">
      <c r="I244" s="161" t="str">
        <f>IFERROR(IF(VLOOKUP(A244,'BOY to MOY-Math'!$P$2:$U$400,6,FALSE)="","",VLOOKUP(A244,'BOY to MOY-Math'!$P$2:$U$400,6,FALSE)),"")</f>
        <v/>
      </c>
      <c r="J244" s="162" t="str">
        <f>IFERROR(IF(VLOOKUP(A244,'BOY to MOY-Math'!$P$2:$AA$400,12,FALSE)="","",VLOOKUP(A244,'BOY to MOY-Math'!$P$2:$AA$400,12,FALSE)),"")</f>
        <v/>
      </c>
      <c r="K244" s="161" t="str">
        <f>IFERROR(IF(VLOOKUP(A244,'BOY to EOY-Math'!$P$2:$AA$400,12,FALSE)="","",VLOOKUP(A244,'BOY to EOY-Math'!$P$2:$AA$400,12,FALSE)),"")</f>
        <v/>
      </c>
      <c r="L244" s="163" t="str">
        <f>IFERROR(IF(VLOOKUP(A244,'BOY to MOY-Math'!$P$2:$AI$400,20,FALSE)="","",VLOOKUP(A244,'BOY to MOY-Math'!$P$2:$AI$400,20,FALSE)),"")</f>
        <v/>
      </c>
      <c r="M244" s="161" t="str">
        <f>IFERROR(IF(VLOOKUP(A244, 'MOY to EOY-Math'!$P$2:$AI$400,20,FALSE)="","",VLOOKUP(A244,'MOY to EOY-Math'!$P$2:$AI$400,20,FALSE)),"")</f>
        <v/>
      </c>
      <c r="N244" s="161" t="str">
        <f>IFERROR(IF(VLOOKUP(A244,'BOY to EOY-Math'!$P$2:$AI$400,20,FALSE)="","",VLOOKUP(A244,'BOY to EOY-Math'!$P$2:$AI$400,20,FALSE)),"")</f>
        <v/>
      </c>
      <c r="O244" s="161" t="str">
        <f>IFERROR(IF(VLOOKUP(A244,'BOY to MOY-Math'!$P$2:$AK$400,22,FALSE)="","",VLOOKUP(A244,'BOY to MOY-Math'!$P$2:$AK$400,22,FALSE)),"")</f>
        <v/>
      </c>
      <c r="P244" s="161" t="str">
        <f>IFERROR(IF(VLOOKUP(A244, 'MOY to EOY-Math'!$P$2:$AK$400,22,FALSE)="","",VLOOKUP(A244,'MOY to EOY-Math'!$P$2:$AK$400,22,FALSE)),"")</f>
        <v/>
      </c>
      <c r="Q244" s="161" t="str">
        <f>IFERROR(IF(VLOOKUP(A244,'BOY to EOY-Math'!$P$2:$AK$400,22,FALSE)="","",VLOOKUP(A244,'BOY to EOY-Math'!$P$2:$AK$400,22,FALSE)),"")</f>
        <v/>
      </c>
      <c r="R244" s="161" t="str" cm="1">
        <f t="array" ref="R244">_xlfn.IFS(AND(NOT(ISNUMBER(I244)),NOT(ISNUMBER(J244)),NOT(ISNUMBER(K244))),"",OR(AND(I244&lt;&gt;"",I244&gt;=40),AND(J244&lt;&gt;"",J244&gt;=40),AND(K244&lt;&gt;"",K244&gt;=40)),"Y",OR(I244&lt;40,J244&lt;40,K244&lt;40),"N")</f>
        <v/>
      </c>
      <c r="S244" s="161" t="str" cm="1">
        <f t="array" ref="S244">_xlfn.IFS(OR(L244="Yes",M244="Yes",N244="Yes"),"Y",OR(L244="No",M244="No",N244="No"),"N",AND(L244="",M244="",N244=""),"")</f>
        <v/>
      </c>
      <c r="T244" s="161" t="str" cm="1">
        <f t="array" ref="T244">_xlfn.IFS(AND(NOT(ISNUMBER(O244)),NOT(ISNUMBER(P244)),NOT(ISNUMBER(Q244))),"",OR(AND(O244&lt;&gt;"",O244&gt;=40),AND(P244&lt;&gt;"",P244&gt;=40),AND(Q244&lt;&gt;"",Q244&gt;=40)),"Y",OR(O244&lt;40,P244&lt;40,Q244&lt;40),"N")</f>
        <v/>
      </c>
      <c r="U244" s="162" t="str" cm="1">
        <f t="array" ref="U244">_xlfn.IFS(OR(R244="Y",S244="Y",T244="Y"),"Y",OR(R244="N",S244="N",T244="N"),"N",OR(R244="",S244="",T244=""),"")</f>
        <v/>
      </c>
      <c r="V244" s="161" t="str">
        <f>IFERROR(IF(VLOOKUP(A244,'BOY to MOY-Reading'!$P$2:$U$400,6,FALSE)="","",VLOOKUP(A244,'BOY to MOY-Reading'!$P$2:$U$400,6,FALSE)),"")</f>
        <v/>
      </c>
      <c r="W244" s="162" t="str">
        <f>IFERROR(IF(VLOOKUP(A244,'BOY to MOY-Reading'!$P$2:$AA$400,12,FALSE)="","",VLOOKUP(A244,'BOY to MOY-Reading'!$P$2:$AA$400,12,FALSE)),"")</f>
        <v/>
      </c>
      <c r="X244" s="161" t="str">
        <f>IFERROR(IF(VLOOKUP(A244,'BOY to EOY-Reading'!$P$2:$AA$400,12,FALSE)="","",VLOOKUP(A244,'BOY to EOY-Reading'!$P$2:$AA$400,12,FALSE)),"")</f>
        <v/>
      </c>
      <c r="Y244" s="163" t="str">
        <f>IFERROR(IF(VLOOKUP(A244,'BOY to MOY-Reading'!$P$2:$AI$400,20,FALSE)="","",VLOOKUP(A244,'BOY to MOY-Reading'!$P$2:$AI$400,20,FALSE)),"")</f>
        <v/>
      </c>
      <c r="Z244" s="161" t="str">
        <f>IFERROR(IF(VLOOKUP(A244, 'MOY to EOY-Reading'!$P$2:$AI$400,20,FALSE)="","",VLOOKUP(A244,'MOY to EOY-Reading'!$P$2:$AI$400,20,FALSE)),"")</f>
        <v/>
      </c>
      <c r="AA244" s="161" t="str">
        <f>IFERROR(IF(VLOOKUP(A244,'BOY to EOY-Reading'!$P$2:$AI$400,20,FALSE)="","",VLOOKUP(A244,'BOY to EOY-Reading'!$P$2:$AI$400,20,FALSE)),"")</f>
        <v/>
      </c>
      <c r="AB244" s="161" t="str">
        <f>IFERROR(IF(VLOOKUP(A244,'BOY to MOY-Reading'!$P$2:$AK$400,22,FALSE)="","",VLOOKUP(A244,'BOY to MOY-Reading'!$P$2:$AK$400,22,FALSE)),"")</f>
        <v/>
      </c>
      <c r="AC244" s="161" t="str">
        <f>IFERROR(IF(VLOOKUP(A244, 'MOY to EOY-Reading'!$P$2:$AK$400,22,FALSE)="","",VLOOKUP(A244,'MOY to EOY-Reading'!$P$2:$AK$400,22,FALSE)),"")</f>
        <v/>
      </c>
      <c r="AD244" s="161" t="str">
        <f>IFERROR(IF(VLOOKUP(A244,'BOY to EOY-Reading'!$P$2:$AK$400,22,FALSE)="","",VLOOKUP(A244,'BOY to EOY-Reading'!$P$2:$AK$400,22,FALSE)),"")</f>
        <v/>
      </c>
      <c r="AE244" s="161" t="str" cm="1">
        <f t="array" ref="AE244">_xlfn.IFS(AND(NOT(ISNUMBER(V244)),NOT(ISNUMBER(W244)),NOT(ISNUMBER(X244))),"",OR(AND(V244&lt;&gt;"",V244&gt;=40),AND(W244&lt;&gt;"",W244&gt;=40),AND(X244&lt;&gt;"",X244&gt;=40)),"Y",OR(V244&lt;40,W244&lt;40,X244&lt;40),"N")</f>
        <v/>
      </c>
      <c r="AF244" s="161" t="str" cm="1">
        <f t="array" ref="AF244">_xlfn.IFS(OR(Y244="Yes",Z244="Yes",AA244="Yes"),"Y",OR(Y244="No",Z244="No",AA244="No"),"N",AND(Y244="",Z244="",AA244=""),"")</f>
        <v/>
      </c>
      <c r="AG244" s="161" t="str" cm="1">
        <f t="array" ref="AG244">_xlfn.IFS(AND(NOT(ISNUMBER(AB244)),NOT(ISNUMBER(AC244)),NOT(ISNUMBER(AD244))),"",OR(AND(AB244&lt;&gt;"",AB244&gt;=40),AND(AC244&lt;&gt;"",AC244&gt;=40),AND(AD244&lt;&gt;"",AD244&gt;=40)),"Y",OR(AB244&lt;40,AC244&lt;40,AD244&lt;40),"N")</f>
        <v/>
      </c>
      <c r="AH244" s="162" t="str" cm="1">
        <f t="array" ref="AH244">_xlfn.IFS(OR(AE244="Y",AF244="Y",AG244="Y"),"Y",OR(AE244="N",AF244="N",AG244="N"),"N",OR(AE244="",AF244="",AG244=""),"")</f>
        <v/>
      </c>
    </row>
    <row r="245" spans="9:34" x14ac:dyDescent="0.25">
      <c r="I245" s="161" t="str">
        <f>IFERROR(IF(VLOOKUP(A245,'BOY to MOY-Math'!$P$2:$U$400,6,FALSE)="","",VLOOKUP(A245,'BOY to MOY-Math'!$P$2:$U$400,6,FALSE)),"")</f>
        <v/>
      </c>
      <c r="J245" s="162" t="str">
        <f>IFERROR(IF(VLOOKUP(A245,'BOY to MOY-Math'!$P$2:$AA$400,12,FALSE)="","",VLOOKUP(A245,'BOY to MOY-Math'!$P$2:$AA$400,12,FALSE)),"")</f>
        <v/>
      </c>
      <c r="K245" s="161" t="str">
        <f>IFERROR(IF(VLOOKUP(A245,'BOY to EOY-Math'!$P$2:$AA$400,12,FALSE)="","",VLOOKUP(A245,'BOY to EOY-Math'!$P$2:$AA$400,12,FALSE)),"")</f>
        <v/>
      </c>
      <c r="L245" s="163" t="str">
        <f>IFERROR(IF(VLOOKUP(A245,'BOY to MOY-Math'!$P$2:$AI$400,20,FALSE)="","",VLOOKUP(A245,'BOY to MOY-Math'!$P$2:$AI$400,20,FALSE)),"")</f>
        <v/>
      </c>
      <c r="M245" s="161" t="str">
        <f>IFERROR(IF(VLOOKUP(A245, 'MOY to EOY-Math'!$P$2:$AI$400,20,FALSE)="","",VLOOKUP(A245,'MOY to EOY-Math'!$P$2:$AI$400,20,FALSE)),"")</f>
        <v/>
      </c>
      <c r="N245" s="161" t="str">
        <f>IFERROR(IF(VLOOKUP(A245,'BOY to EOY-Math'!$P$2:$AI$400,20,FALSE)="","",VLOOKUP(A245,'BOY to EOY-Math'!$P$2:$AI$400,20,FALSE)),"")</f>
        <v/>
      </c>
      <c r="O245" s="161" t="str">
        <f>IFERROR(IF(VLOOKUP(A245,'BOY to MOY-Math'!$P$2:$AK$400,22,FALSE)="","",VLOOKUP(A245,'BOY to MOY-Math'!$P$2:$AK$400,22,FALSE)),"")</f>
        <v/>
      </c>
      <c r="P245" s="161" t="str">
        <f>IFERROR(IF(VLOOKUP(A245, 'MOY to EOY-Math'!$P$2:$AK$400,22,FALSE)="","",VLOOKUP(A245,'MOY to EOY-Math'!$P$2:$AK$400,22,FALSE)),"")</f>
        <v/>
      </c>
      <c r="Q245" s="161" t="str">
        <f>IFERROR(IF(VLOOKUP(A245,'BOY to EOY-Math'!$P$2:$AK$400,22,FALSE)="","",VLOOKUP(A245,'BOY to EOY-Math'!$P$2:$AK$400,22,FALSE)),"")</f>
        <v/>
      </c>
      <c r="R245" s="161" t="str" cm="1">
        <f t="array" ref="R245">_xlfn.IFS(AND(NOT(ISNUMBER(I245)),NOT(ISNUMBER(J245)),NOT(ISNUMBER(K245))),"",OR(AND(I245&lt;&gt;"",I245&gt;=40),AND(J245&lt;&gt;"",J245&gt;=40),AND(K245&lt;&gt;"",K245&gt;=40)),"Y",OR(I245&lt;40,J245&lt;40,K245&lt;40),"N")</f>
        <v/>
      </c>
      <c r="S245" s="161" t="str" cm="1">
        <f t="array" ref="S245">_xlfn.IFS(OR(L245="Yes",M245="Yes",N245="Yes"),"Y",OR(L245="No",M245="No",N245="No"),"N",AND(L245="",M245="",N245=""),"")</f>
        <v/>
      </c>
      <c r="T245" s="161" t="str" cm="1">
        <f t="array" ref="T245">_xlfn.IFS(AND(NOT(ISNUMBER(O245)),NOT(ISNUMBER(P245)),NOT(ISNUMBER(Q245))),"",OR(AND(O245&lt;&gt;"",O245&gt;=40),AND(P245&lt;&gt;"",P245&gt;=40),AND(Q245&lt;&gt;"",Q245&gt;=40)),"Y",OR(O245&lt;40,P245&lt;40,Q245&lt;40),"N")</f>
        <v/>
      </c>
      <c r="U245" s="162" t="str" cm="1">
        <f t="array" ref="U245">_xlfn.IFS(OR(R245="Y",S245="Y",T245="Y"),"Y",OR(R245="N",S245="N",T245="N"),"N",OR(R245="",S245="",T245=""),"")</f>
        <v/>
      </c>
      <c r="V245" s="161" t="str">
        <f>IFERROR(IF(VLOOKUP(A245,'BOY to MOY-Reading'!$P$2:$U$400,6,FALSE)="","",VLOOKUP(A245,'BOY to MOY-Reading'!$P$2:$U$400,6,FALSE)),"")</f>
        <v/>
      </c>
      <c r="W245" s="162" t="str">
        <f>IFERROR(IF(VLOOKUP(A245,'BOY to MOY-Reading'!$P$2:$AA$400,12,FALSE)="","",VLOOKUP(A245,'BOY to MOY-Reading'!$P$2:$AA$400,12,FALSE)),"")</f>
        <v/>
      </c>
      <c r="X245" s="161" t="str">
        <f>IFERROR(IF(VLOOKUP(A245,'BOY to EOY-Reading'!$P$2:$AA$400,12,FALSE)="","",VLOOKUP(A245,'BOY to EOY-Reading'!$P$2:$AA$400,12,FALSE)),"")</f>
        <v/>
      </c>
      <c r="Y245" s="163" t="str">
        <f>IFERROR(IF(VLOOKUP(A245,'BOY to MOY-Reading'!$P$2:$AI$400,20,FALSE)="","",VLOOKUP(A245,'BOY to MOY-Reading'!$P$2:$AI$400,20,FALSE)),"")</f>
        <v/>
      </c>
      <c r="Z245" s="161" t="str">
        <f>IFERROR(IF(VLOOKUP(A245, 'MOY to EOY-Reading'!$P$2:$AI$400,20,FALSE)="","",VLOOKUP(A245,'MOY to EOY-Reading'!$P$2:$AI$400,20,FALSE)),"")</f>
        <v/>
      </c>
      <c r="AA245" s="161" t="str">
        <f>IFERROR(IF(VLOOKUP(A245,'BOY to EOY-Reading'!$P$2:$AI$400,20,FALSE)="","",VLOOKUP(A245,'BOY to EOY-Reading'!$P$2:$AI$400,20,FALSE)),"")</f>
        <v/>
      </c>
      <c r="AB245" s="161" t="str">
        <f>IFERROR(IF(VLOOKUP(A245,'BOY to MOY-Reading'!$P$2:$AK$400,22,FALSE)="","",VLOOKUP(A245,'BOY to MOY-Reading'!$P$2:$AK$400,22,FALSE)),"")</f>
        <v/>
      </c>
      <c r="AC245" s="161" t="str">
        <f>IFERROR(IF(VLOOKUP(A245, 'MOY to EOY-Reading'!$P$2:$AK$400,22,FALSE)="","",VLOOKUP(A245,'MOY to EOY-Reading'!$P$2:$AK$400,22,FALSE)),"")</f>
        <v/>
      </c>
      <c r="AD245" s="161" t="str">
        <f>IFERROR(IF(VLOOKUP(A245,'BOY to EOY-Reading'!$P$2:$AK$400,22,FALSE)="","",VLOOKUP(A245,'BOY to EOY-Reading'!$P$2:$AK$400,22,FALSE)),"")</f>
        <v/>
      </c>
      <c r="AE245" s="161" t="str" cm="1">
        <f t="array" ref="AE245">_xlfn.IFS(AND(NOT(ISNUMBER(V245)),NOT(ISNUMBER(W245)),NOT(ISNUMBER(X245))),"",OR(AND(V245&lt;&gt;"",V245&gt;=40),AND(W245&lt;&gt;"",W245&gt;=40),AND(X245&lt;&gt;"",X245&gt;=40)),"Y",OR(V245&lt;40,W245&lt;40,X245&lt;40),"N")</f>
        <v/>
      </c>
      <c r="AF245" s="161" t="str" cm="1">
        <f t="array" ref="AF245">_xlfn.IFS(OR(Y245="Yes",Z245="Yes",AA245="Yes"),"Y",OR(Y245="No",Z245="No",AA245="No"),"N",AND(Y245="",Z245="",AA245=""),"")</f>
        <v/>
      </c>
      <c r="AG245" s="161" t="str" cm="1">
        <f t="array" ref="AG245">_xlfn.IFS(AND(NOT(ISNUMBER(AB245)),NOT(ISNUMBER(AC245)),NOT(ISNUMBER(AD245))),"",OR(AND(AB245&lt;&gt;"",AB245&gt;=40),AND(AC245&lt;&gt;"",AC245&gt;=40),AND(AD245&lt;&gt;"",AD245&gt;=40)),"Y",OR(AB245&lt;40,AC245&lt;40,AD245&lt;40),"N")</f>
        <v/>
      </c>
      <c r="AH245" s="162" t="str" cm="1">
        <f t="array" ref="AH245">_xlfn.IFS(OR(AE245="Y",AF245="Y",AG245="Y"),"Y",OR(AE245="N",AF245="N",AG245="N"),"N",OR(AE245="",AF245="",AG245=""),"")</f>
        <v/>
      </c>
    </row>
    <row r="246" spans="9:34" x14ac:dyDescent="0.25">
      <c r="I246" s="161" t="str">
        <f>IFERROR(IF(VLOOKUP(A246,'BOY to MOY-Math'!$P$2:$U$400,6,FALSE)="","",VLOOKUP(A246,'BOY to MOY-Math'!$P$2:$U$400,6,FALSE)),"")</f>
        <v/>
      </c>
      <c r="J246" s="162" t="str">
        <f>IFERROR(IF(VLOOKUP(A246,'BOY to MOY-Math'!$P$2:$AA$400,12,FALSE)="","",VLOOKUP(A246,'BOY to MOY-Math'!$P$2:$AA$400,12,FALSE)),"")</f>
        <v/>
      </c>
      <c r="K246" s="161" t="str">
        <f>IFERROR(IF(VLOOKUP(A246,'BOY to EOY-Math'!$P$2:$AA$400,12,FALSE)="","",VLOOKUP(A246,'BOY to EOY-Math'!$P$2:$AA$400,12,FALSE)),"")</f>
        <v/>
      </c>
      <c r="L246" s="163" t="str">
        <f>IFERROR(IF(VLOOKUP(A246,'BOY to MOY-Math'!$P$2:$AI$400,20,FALSE)="","",VLOOKUP(A246,'BOY to MOY-Math'!$P$2:$AI$400,20,FALSE)),"")</f>
        <v/>
      </c>
      <c r="M246" s="161" t="str">
        <f>IFERROR(IF(VLOOKUP(A246, 'MOY to EOY-Math'!$P$2:$AI$400,20,FALSE)="","",VLOOKUP(A246,'MOY to EOY-Math'!$P$2:$AI$400,20,FALSE)),"")</f>
        <v/>
      </c>
      <c r="N246" s="161" t="str">
        <f>IFERROR(IF(VLOOKUP(A246,'BOY to EOY-Math'!$P$2:$AI$400,20,FALSE)="","",VLOOKUP(A246,'BOY to EOY-Math'!$P$2:$AI$400,20,FALSE)),"")</f>
        <v/>
      </c>
      <c r="O246" s="161" t="str">
        <f>IFERROR(IF(VLOOKUP(A246,'BOY to MOY-Math'!$P$2:$AK$400,22,FALSE)="","",VLOOKUP(A246,'BOY to MOY-Math'!$P$2:$AK$400,22,FALSE)),"")</f>
        <v/>
      </c>
      <c r="P246" s="161" t="str">
        <f>IFERROR(IF(VLOOKUP(A246, 'MOY to EOY-Math'!$P$2:$AK$400,22,FALSE)="","",VLOOKUP(A246,'MOY to EOY-Math'!$P$2:$AK$400,22,FALSE)),"")</f>
        <v/>
      </c>
      <c r="Q246" s="161" t="str">
        <f>IFERROR(IF(VLOOKUP(A246,'BOY to EOY-Math'!$P$2:$AK$400,22,FALSE)="","",VLOOKUP(A246,'BOY to EOY-Math'!$P$2:$AK$400,22,FALSE)),"")</f>
        <v/>
      </c>
      <c r="R246" s="161" t="str" cm="1">
        <f t="array" ref="R246">_xlfn.IFS(AND(NOT(ISNUMBER(I246)),NOT(ISNUMBER(J246)),NOT(ISNUMBER(K246))),"",OR(AND(I246&lt;&gt;"",I246&gt;=40),AND(J246&lt;&gt;"",J246&gt;=40),AND(K246&lt;&gt;"",K246&gt;=40)),"Y",OR(I246&lt;40,J246&lt;40,K246&lt;40),"N")</f>
        <v/>
      </c>
      <c r="S246" s="161" t="str" cm="1">
        <f t="array" ref="S246">_xlfn.IFS(OR(L246="Yes",M246="Yes",N246="Yes"),"Y",OR(L246="No",M246="No",N246="No"),"N",AND(L246="",M246="",N246=""),"")</f>
        <v/>
      </c>
      <c r="T246" s="161" t="str" cm="1">
        <f t="array" ref="T246">_xlfn.IFS(AND(NOT(ISNUMBER(O246)),NOT(ISNUMBER(P246)),NOT(ISNUMBER(Q246))),"",OR(AND(O246&lt;&gt;"",O246&gt;=40),AND(P246&lt;&gt;"",P246&gt;=40),AND(Q246&lt;&gt;"",Q246&gt;=40)),"Y",OR(O246&lt;40,P246&lt;40,Q246&lt;40),"N")</f>
        <v/>
      </c>
      <c r="U246" s="162" t="str" cm="1">
        <f t="array" ref="U246">_xlfn.IFS(OR(R246="Y",S246="Y",T246="Y"),"Y",OR(R246="N",S246="N",T246="N"),"N",OR(R246="",S246="",T246=""),"")</f>
        <v/>
      </c>
      <c r="V246" s="161" t="str">
        <f>IFERROR(IF(VLOOKUP(A246,'BOY to MOY-Reading'!$P$2:$U$400,6,FALSE)="","",VLOOKUP(A246,'BOY to MOY-Reading'!$P$2:$U$400,6,FALSE)),"")</f>
        <v/>
      </c>
      <c r="W246" s="162" t="str">
        <f>IFERROR(IF(VLOOKUP(A246,'BOY to MOY-Reading'!$P$2:$AA$400,12,FALSE)="","",VLOOKUP(A246,'BOY to MOY-Reading'!$P$2:$AA$400,12,FALSE)),"")</f>
        <v/>
      </c>
      <c r="X246" s="161" t="str">
        <f>IFERROR(IF(VLOOKUP(A246,'BOY to EOY-Reading'!$P$2:$AA$400,12,FALSE)="","",VLOOKUP(A246,'BOY to EOY-Reading'!$P$2:$AA$400,12,FALSE)),"")</f>
        <v/>
      </c>
      <c r="Y246" s="163" t="str">
        <f>IFERROR(IF(VLOOKUP(A246,'BOY to MOY-Reading'!$P$2:$AI$400,20,FALSE)="","",VLOOKUP(A246,'BOY to MOY-Reading'!$P$2:$AI$400,20,FALSE)),"")</f>
        <v/>
      </c>
      <c r="Z246" s="161" t="str">
        <f>IFERROR(IF(VLOOKUP(A246, 'MOY to EOY-Reading'!$P$2:$AI$400,20,FALSE)="","",VLOOKUP(A246,'MOY to EOY-Reading'!$P$2:$AI$400,20,FALSE)),"")</f>
        <v/>
      </c>
      <c r="AA246" s="161" t="str">
        <f>IFERROR(IF(VLOOKUP(A246,'BOY to EOY-Reading'!$P$2:$AI$400,20,FALSE)="","",VLOOKUP(A246,'BOY to EOY-Reading'!$P$2:$AI$400,20,FALSE)),"")</f>
        <v/>
      </c>
      <c r="AB246" s="161" t="str">
        <f>IFERROR(IF(VLOOKUP(A246,'BOY to MOY-Reading'!$P$2:$AK$400,22,FALSE)="","",VLOOKUP(A246,'BOY to MOY-Reading'!$P$2:$AK$400,22,FALSE)),"")</f>
        <v/>
      </c>
      <c r="AC246" s="161" t="str">
        <f>IFERROR(IF(VLOOKUP(A246, 'MOY to EOY-Reading'!$P$2:$AK$400,22,FALSE)="","",VLOOKUP(A246,'MOY to EOY-Reading'!$P$2:$AK$400,22,FALSE)),"")</f>
        <v/>
      </c>
      <c r="AD246" s="161" t="str">
        <f>IFERROR(IF(VLOOKUP(A246,'BOY to EOY-Reading'!$P$2:$AK$400,22,FALSE)="","",VLOOKUP(A246,'BOY to EOY-Reading'!$P$2:$AK$400,22,FALSE)),"")</f>
        <v/>
      </c>
      <c r="AE246" s="161" t="str" cm="1">
        <f t="array" ref="AE246">_xlfn.IFS(AND(NOT(ISNUMBER(V246)),NOT(ISNUMBER(W246)),NOT(ISNUMBER(X246))),"",OR(AND(V246&lt;&gt;"",V246&gt;=40),AND(W246&lt;&gt;"",W246&gt;=40),AND(X246&lt;&gt;"",X246&gt;=40)),"Y",OR(V246&lt;40,W246&lt;40,X246&lt;40),"N")</f>
        <v/>
      </c>
      <c r="AF246" s="161" t="str" cm="1">
        <f t="array" ref="AF246">_xlfn.IFS(OR(Y246="Yes",Z246="Yes",AA246="Yes"),"Y",OR(Y246="No",Z246="No",AA246="No"),"N",AND(Y246="",Z246="",AA246=""),"")</f>
        <v/>
      </c>
      <c r="AG246" s="161" t="str" cm="1">
        <f t="array" ref="AG246">_xlfn.IFS(AND(NOT(ISNUMBER(AB246)),NOT(ISNUMBER(AC246)),NOT(ISNUMBER(AD246))),"",OR(AND(AB246&lt;&gt;"",AB246&gt;=40),AND(AC246&lt;&gt;"",AC246&gt;=40),AND(AD246&lt;&gt;"",AD246&gt;=40)),"Y",OR(AB246&lt;40,AC246&lt;40,AD246&lt;40),"N")</f>
        <v/>
      </c>
      <c r="AH246" s="162" t="str" cm="1">
        <f t="array" ref="AH246">_xlfn.IFS(OR(AE246="Y",AF246="Y",AG246="Y"),"Y",OR(AE246="N",AF246="N",AG246="N"),"N",OR(AE246="",AF246="",AG246=""),"")</f>
        <v/>
      </c>
    </row>
    <row r="247" spans="9:34" x14ac:dyDescent="0.25">
      <c r="I247" s="161" t="str">
        <f>IFERROR(IF(VLOOKUP(A247,'BOY to MOY-Math'!$P$2:$U$400,6,FALSE)="","",VLOOKUP(A247,'BOY to MOY-Math'!$P$2:$U$400,6,FALSE)),"")</f>
        <v/>
      </c>
      <c r="J247" s="162" t="str">
        <f>IFERROR(IF(VLOOKUP(A247,'BOY to MOY-Math'!$P$2:$AA$400,12,FALSE)="","",VLOOKUP(A247,'BOY to MOY-Math'!$P$2:$AA$400,12,FALSE)),"")</f>
        <v/>
      </c>
      <c r="K247" s="161" t="str">
        <f>IFERROR(IF(VLOOKUP(A247,'BOY to EOY-Math'!$P$2:$AA$400,12,FALSE)="","",VLOOKUP(A247,'BOY to EOY-Math'!$P$2:$AA$400,12,FALSE)),"")</f>
        <v/>
      </c>
      <c r="L247" s="163" t="str">
        <f>IFERROR(IF(VLOOKUP(A247,'BOY to MOY-Math'!$P$2:$AI$400,20,FALSE)="","",VLOOKUP(A247,'BOY to MOY-Math'!$P$2:$AI$400,20,FALSE)),"")</f>
        <v/>
      </c>
      <c r="M247" s="161" t="str">
        <f>IFERROR(IF(VLOOKUP(A247, 'MOY to EOY-Math'!$P$2:$AI$400,20,FALSE)="","",VLOOKUP(A247,'MOY to EOY-Math'!$P$2:$AI$400,20,FALSE)),"")</f>
        <v/>
      </c>
      <c r="N247" s="161" t="str">
        <f>IFERROR(IF(VLOOKUP(A247,'BOY to EOY-Math'!$P$2:$AI$400,20,FALSE)="","",VLOOKUP(A247,'BOY to EOY-Math'!$P$2:$AI$400,20,FALSE)),"")</f>
        <v/>
      </c>
      <c r="O247" s="161" t="str">
        <f>IFERROR(IF(VLOOKUP(A247,'BOY to MOY-Math'!$P$2:$AK$400,22,FALSE)="","",VLOOKUP(A247,'BOY to MOY-Math'!$P$2:$AK$400,22,FALSE)),"")</f>
        <v/>
      </c>
      <c r="P247" s="161" t="str">
        <f>IFERROR(IF(VLOOKUP(A247, 'MOY to EOY-Math'!$P$2:$AK$400,22,FALSE)="","",VLOOKUP(A247,'MOY to EOY-Math'!$P$2:$AK$400,22,FALSE)),"")</f>
        <v/>
      </c>
      <c r="Q247" s="161" t="str">
        <f>IFERROR(IF(VLOOKUP(A247,'BOY to EOY-Math'!$P$2:$AK$400,22,FALSE)="","",VLOOKUP(A247,'BOY to EOY-Math'!$P$2:$AK$400,22,FALSE)),"")</f>
        <v/>
      </c>
      <c r="R247" s="161" t="str" cm="1">
        <f t="array" ref="R247">_xlfn.IFS(AND(NOT(ISNUMBER(I247)),NOT(ISNUMBER(J247)),NOT(ISNUMBER(K247))),"",OR(AND(I247&lt;&gt;"",I247&gt;=40),AND(J247&lt;&gt;"",J247&gt;=40),AND(K247&lt;&gt;"",K247&gt;=40)),"Y",OR(I247&lt;40,J247&lt;40,K247&lt;40),"N")</f>
        <v/>
      </c>
      <c r="S247" s="161" t="str" cm="1">
        <f t="array" ref="S247">_xlfn.IFS(OR(L247="Yes",M247="Yes",N247="Yes"),"Y",OR(L247="No",M247="No",N247="No"),"N",AND(L247="",M247="",N247=""),"")</f>
        <v/>
      </c>
      <c r="T247" s="161" t="str" cm="1">
        <f t="array" ref="T247">_xlfn.IFS(AND(NOT(ISNUMBER(O247)),NOT(ISNUMBER(P247)),NOT(ISNUMBER(Q247))),"",OR(AND(O247&lt;&gt;"",O247&gt;=40),AND(P247&lt;&gt;"",P247&gt;=40),AND(Q247&lt;&gt;"",Q247&gt;=40)),"Y",OR(O247&lt;40,P247&lt;40,Q247&lt;40),"N")</f>
        <v/>
      </c>
      <c r="U247" s="162" t="str" cm="1">
        <f t="array" ref="U247">_xlfn.IFS(OR(R247="Y",S247="Y",T247="Y"),"Y",OR(R247="N",S247="N",T247="N"),"N",OR(R247="",S247="",T247=""),"")</f>
        <v/>
      </c>
      <c r="V247" s="161" t="str">
        <f>IFERROR(IF(VLOOKUP(A247,'BOY to MOY-Reading'!$P$2:$U$400,6,FALSE)="","",VLOOKUP(A247,'BOY to MOY-Reading'!$P$2:$U$400,6,FALSE)),"")</f>
        <v/>
      </c>
      <c r="W247" s="162" t="str">
        <f>IFERROR(IF(VLOOKUP(A247,'BOY to MOY-Reading'!$P$2:$AA$400,12,FALSE)="","",VLOOKUP(A247,'BOY to MOY-Reading'!$P$2:$AA$400,12,FALSE)),"")</f>
        <v/>
      </c>
      <c r="X247" s="161" t="str">
        <f>IFERROR(IF(VLOOKUP(A247,'BOY to EOY-Reading'!$P$2:$AA$400,12,FALSE)="","",VLOOKUP(A247,'BOY to EOY-Reading'!$P$2:$AA$400,12,FALSE)),"")</f>
        <v/>
      </c>
      <c r="Y247" s="163" t="str">
        <f>IFERROR(IF(VLOOKUP(A247,'BOY to MOY-Reading'!$P$2:$AI$400,20,FALSE)="","",VLOOKUP(A247,'BOY to MOY-Reading'!$P$2:$AI$400,20,FALSE)),"")</f>
        <v/>
      </c>
      <c r="Z247" s="161" t="str">
        <f>IFERROR(IF(VLOOKUP(A247, 'MOY to EOY-Reading'!$P$2:$AI$400,20,FALSE)="","",VLOOKUP(A247,'MOY to EOY-Reading'!$P$2:$AI$400,20,FALSE)),"")</f>
        <v/>
      </c>
      <c r="AA247" s="161" t="str">
        <f>IFERROR(IF(VLOOKUP(A247,'BOY to EOY-Reading'!$P$2:$AI$400,20,FALSE)="","",VLOOKUP(A247,'BOY to EOY-Reading'!$P$2:$AI$400,20,FALSE)),"")</f>
        <v/>
      </c>
      <c r="AB247" s="161" t="str">
        <f>IFERROR(IF(VLOOKUP(A247,'BOY to MOY-Reading'!$P$2:$AK$400,22,FALSE)="","",VLOOKUP(A247,'BOY to MOY-Reading'!$P$2:$AK$400,22,FALSE)),"")</f>
        <v/>
      </c>
      <c r="AC247" s="161" t="str">
        <f>IFERROR(IF(VLOOKUP(A247, 'MOY to EOY-Reading'!$P$2:$AK$400,22,FALSE)="","",VLOOKUP(A247,'MOY to EOY-Reading'!$P$2:$AK$400,22,FALSE)),"")</f>
        <v/>
      </c>
      <c r="AD247" s="161" t="str">
        <f>IFERROR(IF(VLOOKUP(A247,'BOY to EOY-Reading'!$P$2:$AK$400,22,FALSE)="","",VLOOKUP(A247,'BOY to EOY-Reading'!$P$2:$AK$400,22,FALSE)),"")</f>
        <v/>
      </c>
      <c r="AE247" s="161" t="str" cm="1">
        <f t="array" ref="AE247">_xlfn.IFS(AND(NOT(ISNUMBER(V247)),NOT(ISNUMBER(W247)),NOT(ISNUMBER(X247))),"",OR(AND(V247&lt;&gt;"",V247&gt;=40),AND(W247&lt;&gt;"",W247&gt;=40),AND(X247&lt;&gt;"",X247&gt;=40)),"Y",OR(V247&lt;40,W247&lt;40,X247&lt;40),"N")</f>
        <v/>
      </c>
      <c r="AF247" s="161" t="str" cm="1">
        <f t="array" ref="AF247">_xlfn.IFS(OR(Y247="Yes",Z247="Yes",AA247="Yes"),"Y",OR(Y247="No",Z247="No",AA247="No"),"N",AND(Y247="",Z247="",AA247=""),"")</f>
        <v/>
      </c>
      <c r="AG247" s="161" t="str" cm="1">
        <f t="array" ref="AG247">_xlfn.IFS(AND(NOT(ISNUMBER(AB247)),NOT(ISNUMBER(AC247)),NOT(ISNUMBER(AD247))),"",OR(AND(AB247&lt;&gt;"",AB247&gt;=40),AND(AC247&lt;&gt;"",AC247&gt;=40),AND(AD247&lt;&gt;"",AD247&gt;=40)),"Y",OR(AB247&lt;40,AC247&lt;40,AD247&lt;40),"N")</f>
        <v/>
      </c>
      <c r="AH247" s="162" t="str" cm="1">
        <f t="array" ref="AH247">_xlfn.IFS(OR(AE247="Y",AF247="Y",AG247="Y"),"Y",OR(AE247="N",AF247="N",AG247="N"),"N",OR(AE247="",AF247="",AG247=""),"")</f>
        <v/>
      </c>
    </row>
    <row r="248" spans="9:34" x14ac:dyDescent="0.25">
      <c r="I248" s="161" t="str">
        <f>IFERROR(IF(VLOOKUP(A248,'BOY to MOY-Math'!$P$2:$U$400,6,FALSE)="","",VLOOKUP(A248,'BOY to MOY-Math'!$P$2:$U$400,6,FALSE)),"")</f>
        <v/>
      </c>
      <c r="J248" s="162" t="str">
        <f>IFERROR(IF(VLOOKUP(A248,'BOY to MOY-Math'!$P$2:$AA$400,12,FALSE)="","",VLOOKUP(A248,'BOY to MOY-Math'!$P$2:$AA$400,12,FALSE)),"")</f>
        <v/>
      </c>
      <c r="K248" s="161" t="str">
        <f>IFERROR(IF(VLOOKUP(A248,'BOY to EOY-Math'!$P$2:$AA$400,12,FALSE)="","",VLOOKUP(A248,'BOY to EOY-Math'!$P$2:$AA$400,12,FALSE)),"")</f>
        <v/>
      </c>
      <c r="L248" s="163" t="str">
        <f>IFERROR(IF(VLOOKUP(A248,'BOY to MOY-Math'!$P$2:$AI$400,20,FALSE)="","",VLOOKUP(A248,'BOY to MOY-Math'!$P$2:$AI$400,20,FALSE)),"")</f>
        <v/>
      </c>
      <c r="M248" s="161" t="str">
        <f>IFERROR(IF(VLOOKUP(A248, 'MOY to EOY-Math'!$P$2:$AI$400,20,FALSE)="","",VLOOKUP(A248,'MOY to EOY-Math'!$P$2:$AI$400,20,FALSE)),"")</f>
        <v/>
      </c>
      <c r="N248" s="161" t="str">
        <f>IFERROR(IF(VLOOKUP(A248,'BOY to EOY-Math'!$P$2:$AI$400,20,FALSE)="","",VLOOKUP(A248,'BOY to EOY-Math'!$P$2:$AI$400,20,FALSE)),"")</f>
        <v/>
      </c>
      <c r="O248" s="161" t="str">
        <f>IFERROR(IF(VLOOKUP(A248,'BOY to MOY-Math'!$P$2:$AK$400,22,FALSE)="","",VLOOKUP(A248,'BOY to MOY-Math'!$P$2:$AK$400,22,FALSE)),"")</f>
        <v/>
      </c>
      <c r="P248" s="161" t="str">
        <f>IFERROR(IF(VLOOKUP(A248, 'MOY to EOY-Math'!$P$2:$AK$400,22,FALSE)="","",VLOOKUP(A248,'MOY to EOY-Math'!$P$2:$AK$400,22,FALSE)),"")</f>
        <v/>
      </c>
      <c r="Q248" s="161" t="str">
        <f>IFERROR(IF(VLOOKUP(A248,'BOY to EOY-Math'!$P$2:$AK$400,22,FALSE)="","",VLOOKUP(A248,'BOY to EOY-Math'!$P$2:$AK$400,22,FALSE)),"")</f>
        <v/>
      </c>
      <c r="R248" s="161" t="str" cm="1">
        <f t="array" ref="R248">_xlfn.IFS(AND(NOT(ISNUMBER(I248)),NOT(ISNUMBER(J248)),NOT(ISNUMBER(K248))),"",OR(AND(I248&lt;&gt;"",I248&gt;=40),AND(J248&lt;&gt;"",J248&gt;=40),AND(K248&lt;&gt;"",K248&gt;=40)),"Y",OR(I248&lt;40,J248&lt;40,K248&lt;40),"N")</f>
        <v/>
      </c>
      <c r="S248" s="161" t="str" cm="1">
        <f t="array" ref="S248">_xlfn.IFS(OR(L248="Yes",M248="Yes",N248="Yes"),"Y",OR(L248="No",M248="No",N248="No"),"N",AND(L248="",M248="",N248=""),"")</f>
        <v/>
      </c>
      <c r="T248" s="161" t="str" cm="1">
        <f t="array" ref="T248">_xlfn.IFS(AND(NOT(ISNUMBER(O248)),NOT(ISNUMBER(P248)),NOT(ISNUMBER(Q248))),"",OR(AND(O248&lt;&gt;"",O248&gt;=40),AND(P248&lt;&gt;"",P248&gt;=40),AND(Q248&lt;&gt;"",Q248&gt;=40)),"Y",OR(O248&lt;40,P248&lt;40,Q248&lt;40),"N")</f>
        <v/>
      </c>
      <c r="U248" s="162" t="str" cm="1">
        <f t="array" ref="U248">_xlfn.IFS(OR(R248="Y",S248="Y",T248="Y"),"Y",OR(R248="N",S248="N",T248="N"),"N",OR(R248="",S248="",T248=""),"")</f>
        <v/>
      </c>
      <c r="V248" s="161" t="str">
        <f>IFERROR(IF(VLOOKUP(A248,'BOY to MOY-Reading'!$P$2:$U$400,6,FALSE)="","",VLOOKUP(A248,'BOY to MOY-Reading'!$P$2:$U$400,6,FALSE)),"")</f>
        <v/>
      </c>
      <c r="W248" s="162" t="str">
        <f>IFERROR(IF(VLOOKUP(A248,'BOY to MOY-Reading'!$P$2:$AA$400,12,FALSE)="","",VLOOKUP(A248,'BOY to MOY-Reading'!$P$2:$AA$400,12,FALSE)),"")</f>
        <v/>
      </c>
      <c r="X248" s="161" t="str">
        <f>IFERROR(IF(VLOOKUP(A248,'BOY to EOY-Reading'!$P$2:$AA$400,12,FALSE)="","",VLOOKUP(A248,'BOY to EOY-Reading'!$P$2:$AA$400,12,FALSE)),"")</f>
        <v/>
      </c>
      <c r="Y248" s="163" t="str">
        <f>IFERROR(IF(VLOOKUP(A248,'BOY to MOY-Reading'!$P$2:$AI$400,20,FALSE)="","",VLOOKUP(A248,'BOY to MOY-Reading'!$P$2:$AI$400,20,FALSE)),"")</f>
        <v/>
      </c>
      <c r="Z248" s="161" t="str">
        <f>IFERROR(IF(VLOOKUP(A248, 'MOY to EOY-Reading'!$P$2:$AI$400,20,FALSE)="","",VLOOKUP(A248,'MOY to EOY-Reading'!$P$2:$AI$400,20,FALSE)),"")</f>
        <v/>
      </c>
      <c r="AA248" s="161" t="str">
        <f>IFERROR(IF(VLOOKUP(A248,'BOY to EOY-Reading'!$P$2:$AI$400,20,FALSE)="","",VLOOKUP(A248,'BOY to EOY-Reading'!$P$2:$AI$400,20,FALSE)),"")</f>
        <v/>
      </c>
      <c r="AB248" s="161" t="str">
        <f>IFERROR(IF(VLOOKUP(A248,'BOY to MOY-Reading'!$P$2:$AK$400,22,FALSE)="","",VLOOKUP(A248,'BOY to MOY-Reading'!$P$2:$AK$400,22,FALSE)),"")</f>
        <v/>
      </c>
      <c r="AC248" s="161" t="str">
        <f>IFERROR(IF(VLOOKUP(A248, 'MOY to EOY-Reading'!$P$2:$AK$400,22,FALSE)="","",VLOOKUP(A248,'MOY to EOY-Reading'!$P$2:$AK$400,22,FALSE)),"")</f>
        <v/>
      </c>
      <c r="AD248" s="161" t="str">
        <f>IFERROR(IF(VLOOKUP(A248,'BOY to EOY-Reading'!$P$2:$AK$400,22,FALSE)="","",VLOOKUP(A248,'BOY to EOY-Reading'!$P$2:$AK$400,22,FALSE)),"")</f>
        <v/>
      </c>
      <c r="AE248" s="161" t="str" cm="1">
        <f t="array" ref="AE248">_xlfn.IFS(AND(NOT(ISNUMBER(V248)),NOT(ISNUMBER(W248)),NOT(ISNUMBER(X248))),"",OR(AND(V248&lt;&gt;"",V248&gt;=40),AND(W248&lt;&gt;"",W248&gt;=40),AND(X248&lt;&gt;"",X248&gt;=40)),"Y",OR(V248&lt;40,W248&lt;40,X248&lt;40),"N")</f>
        <v/>
      </c>
      <c r="AF248" s="161" t="str" cm="1">
        <f t="array" ref="AF248">_xlfn.IFS(OR(Y248="Yes",Z248="Yes",AA248="Yes"),"Y",OR(Y248="No",Z248="No",AA248="No"),"N",AND(Y248="",Z248="",AA248=""),"")</f>
        <v/>
      </c>
      <c r="AG248" s="161" t="str" cm="1">
        <f t="array" ref="AG248">_xlfn.IFS(AND(NOT(ISNUMBER(AB248)),NOT(ISNUMBER(AC248)),NOT(ISNUMBER(AD248))),"",OR(AND(AB248&lt;&gt;"",AB248&gt;=40),AND(AC248&lt;&gt;"",AC248&gt;=40),AND(AD248&lt;&gt;"",AD248&gt;=40)),"Y",OR(AB248&lt;40,AC248&lt;40,AD248&lt;40),"N")</f>
        <v/>
      </c>
      <c r="AH248" s="162" t="str" cm="1">
        <f t="array" ref="AH248">_xlfn.IFS(OR(AE248="Y",AF248="Y",AG248="Y"),"Y",OR(AE248="N",AF248="N",AG248="N"),"N",OR(AE248="",AF248="",AG248=""),"")</f>
        <v/>
      </c>
    </row>
    <row r="249" spans="9:34" x14ac:dyDescent="0.25">
      <c r="I249" s="161" t="str">
        <f>IFERROR(IF(VLOOKUP(A249,'BOY to MOY-Math'!$P$2:$U$400,6,FALSE)="","",VLOOKUP(A249,'BOY to MOY-Math'!$P$2:$U$400,6,FALSE)),"")</f>
        <v/>
      </c>
      <c r="J249" s="162" t="str">
        <f>IFERROR(IF(VLOOKUP(A249,'BOY to MOY-Math'!$P$2:$AA$400,12,FALSE)="","",VLOOKUP(A249,'BOY to MOY-Math'!$P$2:$AA$400,12,FALSE)),"")</f>
        <v/>
      </c>
      <c r="K249" s="161" t="str">
        <f>IFERROR(IF(VLOOKUP(A249,'BOY to EOY-Math'!$P$2:$AA$400,12,FALSE)="","",VLOOKUP(A249,'BOY to EOY-Math'!$P$2:$AA$400,12,FALSE)),"")</f>
        <v/>
      </c>
      <c r="L249" s="163" t="str">
        <f>IFERROR(IF(VLOOKUP(A249,'BOY to MOY-Math'!$P$2:$AI$400,20,FALSE)="","",VLOOKUP(A249,'BOY to MOY-Math'!$P$2:$AI$400,20,FALSE)),"")</f>
        <v/>
      </c>
      <c r="M249" s="161" t="str">
        <f>IFERROR(IF(VLOOKUP(A249, 'MOY to EOY-Math'!$P$2:$AI$400,20,FALSE)="","",VLOOKUP(A249,'MOY to EOY-Math'!$P$2:$AI$400,20,FALSE)),"")</f>
        <v/>
      </c>
      <c r="N249" s="161" t="str">
        <f>IFERROR(IF(VLOOKUP(A249,'BOY to EOY-Math'!$P$2:$AI$400,20,FALSE)="","",VLOOKUP(A249,'BOY to EOY-Math'!$P$2:$AI$400,20,FALSE)),"")</f>
        <v/>
      </c>
      <c r="O249" s="161" t="str">
        <f>IFERROR(IF(VLOOKUP(A249,'BOY to MOY-Math'!$P$2:$AK$400,22,FALSE)="","",VLOOKUP(A249,'BOY to MOY-Math'!$P$2:$AK$400,22,FALSE)),"")</f>
        <v/>
      </c>
      <c r="P249" s="161" t="str">
        <f>IFERROR(IF(VLOOKUP(A249, 'MOY to EOY-Math'!$P$2:$AK$400,22,FALSE)="","",VLOOKUP(A249,'MOY to EOY-Math'!$P$2:$AK$400,22,FALSE)),"")</f>
        <v/>
      </c>
      <c r="Q249" s="161" t="str">
        <f>IFERROR(IF(VLOOKUP(A249,'BOY to EOY-Math'!$P$2:$AK$400,22,FALSE)="","",VLOOKUP(A249,'BOY to EOY-Math'!$P$2:$AK$400,22,FALSE)),"")</f>
        <v/>
      </c>
      <c r="R249" s="161" t="str" cm="1">
        <f t="array" ref="R249">_xlfn.IFS(AND(NOT(ISNUMBER(I249)),NOT(ISNUMBER(J249)),NOT(ISNUMBER(K249))),"",OR(AND(I249&lt;&gt;"",I249&gt;=40),AND(J249&lt;&gt;"",J249&gt;=40),AND(K249&lt;&gt;"",K249&gt;=40)),"Y",OR(I249&lt;40,J249&lt;40,K249&lt;40),"N")</f>
        <v/>
      </c>
      <c r="S249" s="161" t="str" cm="1">
        <f t="array" ref="S249">_xlfn.IFS(OR(L249="Yes",M249="Yes",N249="Yes"),"Y",OR(L249="No",M249="No",N249="No"),"N",AND(L249="",M249="",N249=""),"")</f>
        <v/>
      </c>
      <c r="T249" s="161" t="str" cm="1">
        <f t="array" ref="T249">_xlfn.IFS(AND(NOT(ISNUMBER(O249)),NOT(ISNUMBER(P249)),NOT(ISNUMBER(Q249))),"",OR(AND(O249&lt;&gt;"",O249&gt;=40),AND(P249&lt;&gt;"",P249&gt;=40),AND(Q249&lt;&gt;"",Q249&gt;=40)),"Y",OR(O249&lt;40,P249&lt;40,Q249&lt;40),"N")</f>
        <v/>
      </c>
      <c r="U249" s="162" t="str" cm="1">
        <f t="array" ref="U249">_xlfn.IFS(OR(R249="Y",S249="Y",T249="Y"),"Y",OR(R249="N",S249="N",T249="N"),"N",OR(R249="",S249="",T249=""),"")</f>
        <v/>
      </c>
      <c r="V249" s="161" t="str">
        <f>IFERROR(IF(VLOOKUP(A249,'BOY to MOY-Reading'!$P$2:$U$400,6,FALSE)="","",VLOOKUP(A249,'BOY to MOY-Reading'!$P$2:$U$400,6,FALSE)),"")</f>
        <v/>
      </c>
      <c r="W249" s="162" t="str">
        <f>IFERROR(IF(VLOOKUP(A249,'BOY to MOY-Reading'!$P$2:$AA$400,12,FALSE)="","",VLOOKUP(A249,'BOY to MOY-Reading'!$P$2:$AA$400,12,FALSE)),"")</f>
        <v/>
      </c>
      <c r="X249" s="161" t="str">
        <f>IFERROR(IF(VLOOKUP(A249,'BOY to EOY-Reading'!$P$2:$AA$400,12,FALSE)="","",VLOOKUP(A249,'BOY to EOY-Reading'!$P$2:$AA$400,12,FALSE)),"")</f>
        <v/>
      </c>
      <c r="Y249" s="163" t="str">
        <f>IFERROR(IF(VLOOKUP(A249,'BOY to MOY-Reading'!$P$2:$AI$400,20,FALSE)="","",VLOOKUP(A249,'BOY to MOY-Reading'!$P$2:$AI$400,20,FALSE)),"")</f>
        <v/>
      </c>
      <c r="Z249" s="161" t="str">
        <f>IFERROR(IF(VLOOKUP(A249, 'MOY to EOY-Reading'!$P$2:$AI$400,20,FALSE)="","",VLOOKUP(A249,'MOY to EOY-Reading'!$P$2:$AI$400,20,FALSE)),"")</f>
        <v/>
      </c>
      <c r="AA249" s="161" t="str">
        <f>IFERROR(IF(VLOOKUP(A249,'BOY to EOY-Reading'!$P$2:$AI$400,20,FALSE)="","",VLOOKUP(A249,'BOY to EOY-Reading'!$P$2:$AI$400,20,FALSE)),"")</f>
        <v/>
      </c>
      <c r="AB249" s="161" t="str">
        <f>IFERROR(IF(VLOOKUP(A249,'BOY to MOY-Reading'!$P$2:$AK$400,22,FALSE)="","",VLOOKUP(A249,'BOY to MOY-Reading'!$P$2:$AK$400,22,FALSE)),"")</f>
        <v/>
      </c>
      <c r="AC249" s="161" t="str">
        <f>IFERROR(IF(VLOOKUP(A249, 'MOY to EOY-Reading'!$P$2:$AK$400,22,FALSE)="","",VLOOKUP(A249,'MOY to EOY-Reading'!$P$2:$AK$400,22,FALSE)),"")</f>
        <v/>
      </c>
      <c r="AD249" s="161" t="str">
        <f>IFERROR(IF(VLOOKUP(A249,'BOY to EOY-Reading'!$P$2:$AK$400,22,FALSE)="","",VLOOKUP(A249,'BOY to EOY-Reading'!$P$2:$AK$400,22,FALSE)),"")</f>
        <v/>
      </c>
      <c r="AE249" s="161" t="str" cm="1">
        <f t="array" ref="AE249">_xlfn.IFS(AND(NOT(ISNUMBER(V249)),NOT(ISNUMBER(W249)),NOT(ISNUMBER(X249))),"",OR(AND(V249&lt;&gt;"",V249&gt;=40),AND(W249&lt;&gt;"",W249&gt;=40),AND(X249&lt;&gt;"",X249&gt;=40)),"Y",OR(V249&lt;40,W249&lt;40,X249&lt;40),"N")</f>
        <v/>
      </c>
      <c r="AF249" s="161" t="str" cm="1">
        <f t="array" ref="AF249">_xlfn.IFS(OR(Y249="Yes",Z249="Yes",AA249="Yes"),"Y",OR(Y249="No",Z249="No",AA249="No"),"N",AND(Y249="",Z249="",AA249=""),"")</f>
        <v/>
      </c>
      <c r="AG249" s="161" t="str" cm="1">
        <f t="array" ref="AG249">_xlfn.IFS(AND(NOT(ISNUMBER(AB249)),NOT(ISNUMBER(AC249)),NOT(ISNUMBER(AD249))),"",OR(AND(AB249&lt;&gt;"",AB249&gt;=40),AND(AC249&lt;&gt;"",AC249&gt;=40),AND(AD249&lt;&gt;"",AD249&gt;=40)),"Y",OR(AB249&lt;40,AC249&lt;40,AD249&lt;40),"N")</f>
        <v/>
      </c>
      <c r="AH249" s="162" t="str" cm="1">
        <f t="array" ref="AH249">_xlfn.IFS(OR(AE249="Y",AF249="Y",AG249="Y"),"Y",OR(AE249="N",AF249="N",AG249="N"),"N",OR(AE249="",AF249="",AG249=""),"")</f>
        <v/>
      </c>
    </row>
    <row r="250" spans="9:34" x14ac:dyDescent="0.25">
      <c r="I250" s="161" t="str">
        <f>IFERROR(IF(VLOOKUP(A250,'BOY to MOY-Math'!$P$2:$U$400,6,FALSE)="","",VLOOKUP(A250,'BOY to MOY-Math'!$P$2:$U$400,6,FALSE)),"")</f>
        <v/>
      </c>
      <c r="J250" s="162" t="str">
        <f>IFERROR(IF(VLOOKUP(A250,'BOY to MOY-Math'!$P$2:$AA$400,12,FALSE)="","",VLOOKUP(A250,'BOY to MOY-Math'!$P$2:$AA$400,12,FALSE)),"")</f>
        <v/>
      </c>
      <c r="K250" s="161" t="str">
        <f>IFERROR(IF(VLOOKUP(A250,'BOY to EOY-Math'!$P$2:$AA$400,12,FALSE)="","",VLOOKUP(A250,'BOY to EOY-Math'!$P$2:$AA$400,12,FALSE)),"")</f>
        <v/>
      </c>
      <c r="L250" s="163" t="str">
        <f>IFERROR(IF(VLOOKUP(A250,'BOY to MOY-Math'!$P$2:$AI$400,20,FALSE)="","",VLOOKUP(A250,'BOY to MOY-Math'!$P$2:$AI$400,20,FALSE)),"")</f>
        <v/>
      </c>
      <c r="M250" s="161" t="str">
        <f>IFERROR(IF(VLOOKUP(A250, 'MOY to EOY-Math'!$P$2:$AI$400,20,FALSE)="","",VLOOKUP(A250,'MOY to EOY-Math'!$P$2:$AI$400,20,FALSE)),"")</f>
        <v/>
      </c>
      <c r="N250" s="161" t="str">
        <f>IFERROR(IF(VLOOKUP(A250,'BOY to EOY-Math'!$P$2:$AI$400,20,FALSE)="","",VLOOKUP(A250,'BOY to EOY-Math'!$P$2:$AI$400,20,FALSE)),"")</f>
        <v/>
      </c>
      <c r="O250" s="161" t="str">
        <f>IFERROR(IF(VLOOKUP(A250,'BOY to MOY-Math'!$P$2:$AK$400,22,FALSE)="","",VLOOKUP(A250,'BOY to MOY-Math'!$P$2:$AK$400,22,FALSE)),"")</f>
        <v/>
      </c>
      <c r="P250" s="161" t="str">
        <f>IFERROR(IF(VLOOKUP(A250, 'MOY to EOY-Math'!$P$2:$AK$400,22,FALSE)="","",VLOOKUP(A250,'MOY to EOY-Math'!$P$2:$AK$400,22,FALSE)),"")</f>
        <v/>
      </c>
      <c r="Q250" s="161" t="str">
        <f>IFERROR(IF(VLOOKUP(A250,'BOY to EOY-Math'!$P$2:$AK$400,22,FALSE)="","",VLOOKUP(A250,'BOY to EOY-Math'!$P$2:$AK$400,22,FALSE)),"")</f>
        <v/>
      </c>
      <c r="R250" s="161" t="str" cm="1">
        <f t="array" ref="R250">_xlfn.IFS(AND(NOT(ISNUMBER(I250)),NOT(ISNUMBER(J250)),NOT(ISNUMBER(K250))),"",OR(AND(I250&lt;&gt;"",I250&gt;=40),AND(J250&lt;&gt;"",J250&gt;=40),AND(K250&lt;&gt;"",K250&gt;=40)),"Y",OR(I250&lt;40,J250&lt;40,K250&lt;40),"N")</f>
        <v/>
      </c>
      <c r="S250" s="161" t="str" cm="1">
        <f t="array" ref="S250">_xlfn.IFS(OR(L250="Yes",M250="Yes",N250="Yes"),"Y",OR(L250="No",M250="No",N250="No"),"N",AND(L250="",M250="",N250=""),"")</f>
        <v/>
      </c>
      <c r="T250" s="161" t="str" cm="1">
        <f t="array" ref="T250">_xlfn.IFS(AND(NOT(ISNUMBER(O250)),NOT(ISNUMBER(P250)),NOT(ISNUMBER(Q250))),"",OR(AND(O250&lt;&gt;"",O250&gt;=40),AND(P250&lt;&gt;"",P250&gt;=40),AND(Q250&lt;&gt;"",Q250&gt;=40)),"Y",OR(O250&lt;40,P250&lt;40,Q250&lt;40),"N")</f>
        <v/>
      </c>
      <c r="U250" s="162" t="str" cm="1">
        <f t="array" ref="U250">_xlfn.IFS(OR(R250="Y",S250="Y",T250="Y"),"Y",OR(R250="N",S250="N",T250="N"),"N",OR(R250="",S250="",T250=""),"")</f>
        <v/>
      </c>
      <c r="V250" s="161" t="str">
        <f>IFERROR(IF(VLOOKUP(A250,'BOY to MOY-Reading'!$P$2:$U$400,6,FALSE)="","",VLOOKUP(A250,'BOY to MOY-Reading'!$P$2:$U$400,6,FALSE)),"")</f>
        <v/>
      </c>
      <c r="W250" s="162" t="str">
        <f>IFERROR(IF(VLOOKUP(A250,'BOY to MOY-Reading'!$P$2:$AA$400,12,FALSE)="","",VLOOKUP(A250,'BOY to MOY-Reading'!$P$2:$AA$400,12,FALSE)),"")</f>
        <v/>
      </c>
      <c r="X250" s="161" t="str">
        <f>IFERROR(IF(VLOOKUP(A250,'BOY to EOY-Reading'!$P$2:$AA$400,12,FALSE)="","",VLOOKUP(A250,'BOY to EOY-Reading'!$P$2:$AA$400,12,FALSE)),"")</f>
        <v/>
      </c>
      <c r="Y250" s="163" t="str">
        <f>IFERROR(IF(VLOOKUP(A250,'BOY to MOY-Reading'!$P$2:$AI$400,20,FALSE)="","",VLOOKUP(A250,'BOY to MOY-Reading'!$P$2:$AI$400,20,FALSE)),"")</f>
        <v/>
      </c>
      <c r="Z250" s="161" t="str">
        <f>IFERROR(IF(VLOOKUP(A250, 'MOY to EOY-Reading'!$P$2:$AI$400,20,FALSE)="","",VLOOKUP(A250,'MOY to EOY-Reading'!$P$2:$AI$400,20,FALSE)),"")</f>
        <v/>
      </c>
      <c r="AA250" s="161" t="str">
        <f>IFERROR(IF(VLOOKUP(A250,'BOY to EOY-Reading'!$P$2:$AI$400,20,FALSE)="","",VLOOKUP(A250,'BOY to EOY-Reading'!$P$2:$AI$400,20,FALSE)),"")</f>
        <v/>
      </c>
      <c r="AB250" s="161" t="str">
        <f>IFERROR(IF(VLOOKUP(A250,'BOY to MOY-Reading'!$P$2:$AK$400,22,FALSE)="","",VLOOKUP(A250,'BOY to MOY-Reading'!$P$2:$AK$400,22,FALSE)),"")</f>
        <v/>
      </c>
      <c r="AC250" s="161" t="str">
        <f>IFERROR(IF(VLOOKUP(A250, 'MOY to EOY-Reading'!$P$2:$AK$400,22,FALSE)="","",VLOOKUP(A250,'MOY to EOY-Reading'!$P$2:$AK$400,22,FALSE)),"")</f>
        <v/>
      </c>
      <c r="AD250" s="161" t="str">
        <f>IFERROR(IF(VLOOKUP(A250,'BOY to EOY-Reading'!$P$2:$AK$400,22,FALSE)="","",VLOOKUP(A250,'BOY to EOY-Reading'!$P$2:$AK$400,22,FALSE)),"")</f>
        <v/>
      </c>
      <c r="AE250" s="161" t="str" cm="1">
        <f t="array" ref="AE250">_xlfn.IFS(AND(NOT(ISNUMBER(V250)),NOT(ISNUMBER(W250)),NOT(ISNUMBER(X250))),"",OR(AND(V250&lt;&gt;"",V250&gt;=40),AND(W250&lt;&gt;"",W250&gt;=40),AND(X250&lt;&gt;"",X250&gt;=40)),"Y",OR(V250&lt;40,W250&lt;40,X250&lt;40),"N")</f>
        <v/>
      </c>
      <c r="AF250" s="161" t="str" cm="1">
        <f t="array" ref="AF250">_xlfn.IFS(OR(Y250="Yes",Z250="Yes",AA250="Yes"),"Y",OR(Y250="No",Z250="No",AA250="No"),"N",AND(Y250="",Z250="",AA250=""),"")</f>
        <v/>
      </c>
      <c r="AG250" s="161" t="str" cm="1">
        <f t="array" ref="AG250">_xlfn.IFS(AND(NOT(ISNUMBER(AB250)),NOT(ISNUMBER(AC250)),NOT(ISNUMBER(AD250))),"",OR(AND(AB250&lt;&gt;"",AB250&gt;=40),AND(AC250&lt;&gt;"",AC250&gt;=40),AND(AD250&lt;&gt;"",AD250&gt;=40)),"Y",OR(AB250&lt;40,AC250&lt;40,AD250&lt;40),"N")</f>
        <v/>
      </c>
      <c r="AH250" s="162" t="str" cm="1">
        <f t="array" ref="AH250">_xlfn.IFS(OR(AE250="Y",AF250="Y",AG250="Y"),"Y",OR(AE250="N",AF250="N",AG250="N"),"N",OR(AE250="",AF250="",AG250=""),"")</f>
        <v/>
      </c>
    </row>
    <row r="251" spans="9:34" x14ac:dyDescent="0.25">
      <c r="I251" s="161" t="str">
        <f>IFERROR(IF(VLOOKUP(A251,'BOY to MOY-Math'!$P$2:$U$400,6,FALSE)="","",VLOOKUP(A251,'BOY to MOY-Math'!$P$2:$U$400,6,FALSE)),"")</f>
        <v/>
      </c>
      <c r="J251" s="162" t="str">
        <f>IFERROR(IF(VLOOKUP(A251,'BOY to MOY-Math'!$P$2:$AA$400,12,FALSE)="","",VLOOKUP(A251,'BOY to MOY-Math'!$P$2:$AA$400,12,FALSE)),"")</f>
        <v/>
      </c>
      <c r="K251" s="161" t="str">
        <f>IFERROR(IF(VLOOKUP(A251,'BOY to EOY-Math'!$P$2:$AA$400,12,FALSE)="","",VLOOKUP(A251,'BOY to EOY-Math'!$P$2:$AA$400,12,FALSE)),"")</f>
        <v/>
      </c>
      <c r="L251" s="163" t="str">
        <f>IFERROR(IF(VLOOKUP(A251,'BOY to MOY-Math'!$P$2:$AI$400,20,FALSE)="","",VLOOKUP(A251,'BOY to MOY-Math'!$P$2:$AI$400,20,FALSE)),"")</f>
        <v/>
      </c>
      <c r="M251" s="161" t="str">
        <f>IFERROR(IF(VLOOKUP(A251, 'MOY to EOY-Math'!$P$2:$AI$400,20,FALSE)="","",VLOOKUP(A251,'MOY to EOY-Math'!$P$2:$AI$400,20,FALSE)),"")</f>
        <v/>
      </c>
      <c r="N251" s="161" t="str">
        <f>IFERROR(IF(VLOOKUP(A251,'BOY to EOY-Math'!$P$2:$AI$400,20,FALSE)="","",VLOOKUP(A251,'BOY to EOY-Math'!$P$2:$AI$400,20,FALSE)),"")</f>
        <v/>
      </c>
      <c r="O251" s="161" t="str">
        <f>IFERROR(IF(VLOOKUP(A251,'BOY to MOY-Math'!$P$2:$AK$400,22,FALSE)="","",VLOOKUP(A251,'BOY to MOY-Math'!$P$2:$AK$400,22,FALSE)),"")</f>
        <v/>
      </c>
      <c r="P251" s="161" t="str">
        <f>IFERROR(IF(VLOOKUP(A251, 'MOY to EOY-Math'!$P$2:$AK$400,22,FALSE)="","",VLOOKUP(A251,'MOY to EOY-Math'!$P$2:$AK$400,22,FALSE)),"")</f>
        <v/>
      </c>
      <c r="Q251" s="161" t="str">
        <f>IFERROR(IF(VLOOKUP(A251,'BOY to EOY-Math'!$P$2:$AK$400,22,FALSE)="","",VLOOKUP(A251,'BOY to EOY-Math'!$P$2:$AK$400,22,FALSE)),"")</f>
        <v/>
      </c>
      <c r="R251" s="161" t="str" cm="1">
        <f t="array" ref="R251">_xlfn.IFS(AND(NOT(ISNUMBER(I251)),NOT(ISNUMBER(J251)),NOT(ISNUMBER(K251))),"",OR(AND(I251&lt;&gt;"",I251&gt;=40),AND(J251&lt;&gt;"",J251&gt;=40),AND(K251&lt;&gt;"",K251&gt;=40)),"Y",OR(I251&lt;40,J251&lt;40,K251&lt;40),"N")</f>
        <v/>
      </c>
      <c r="S251" s="161" t="str" cm="1">
        <f t="array" ref="S251">_xlfn.IFS(OR(L251="Yes",M251="Yes",N251="Yes"),"Y",OR(L251="No",M251="No",N251="No"),"N",AND(L251="",M251="",N251=""),"")</f>
        <v/>
      </c>
      <c r="T251" s="161" t="str" cm="1">
        <f t="array" ref="T251">_xlfn.IFS(AND(NOT(ISNUMBER(O251)),NOT(ISNUMBER(P251)),NOT(ISNUMBER(Q251))),"",OR(AND(O251&lt;&gt;"",O251&gt;=40),AND(P251&lt;&gt;"",P251&gt;=40),AND(Q251&lt;&gt;"",Q251&gt;=40)),"Y",OR(O251&lt;40,P251&lt;40,Q251&lt;40),"N")</f>
        <v/>
      </c>
      <c r="U251" s="162" t="str" cm="1">
        <f t="array" ref="U251">_xlfn.IFS(OR(R251="Y",S251="Y",T251="Y"),"Y",OR(R251="N",S251="N",T251="N"),"N",OR(R251="",S251="",T251=""),"")</f>
        <v/>
      </c>
      <c r="V251" s="161" t="str">
        <f>IFERROR(IF(VLOOKUP(A251,'BOY to MOY-Reading'!$P$2:$U$400,6,FALSE)="","",VLOOKUP(A251,'BOY to MOY-Reading'!$P$2:$U$400,6,FALSE)),"")</f>
        <v/>
      </c>
      <c r="W251" s="162" t="str">
        <f>IFERROR(IF(VLOOKUP(A251,'BOY to MOY-Reading'!$P$2:$AA$400,12,FALSE)="","",VLOOKUP(A251,'BOY to MOY-Reading'!$P$2:$AA$400,12,FALSE)),"")</f>
        <v/>
      </c>
      <c r="X251" s="161" t="str">
        <f>IFERROR(IF(VLOOKUP(A251,'BOY to EOY-Reading'!$P$2:$AA$400,12,FALSE)="","",VLOOKUP(A251,'BOY to EOY-Reading'!$P$2:$AA$400,12,FALSE)),"")</f>
        <v/>
      </c>
      <c r="Y251" s="163" t="str">
        <f>IFERROR(IF(VLOOKUP(A251,'BOY to MOY-Reading'!$P$2:$AI$400,20,FALSE)="","",VLOOKUP(A251,'BOY to MOY-Reading'!$P$2:$AI$400,20,FALSE)),"")</f>
        <v/>
      </c>
      <c r="Z251" s="161" t="str">
        <f>IFERROR(IF(VLOOKUP(A251, 'MOY to EOY-Reading'!$P$2:$AI$400,20,FALSE)="","",VLOOKUP(A251,'MOY to EOY-Reading'!$P$2:$AI$400,20,FALSE)),"")</f>
        <v/>
      </c>
      <c r="AA251" s="161" t="str">
        <f>IFERROR(IF(VLOOKUP(A251,'BOY to EOY-Reading'!$P$2:$AI$400,20,FALSE)="","",VLOOKUP(A251,'BOY to EOY-Reading'!$P$2:$AI$400,20,FALSE)),"")</f>
        <v/>
      </c>
      <c r="AB251" s="161" t="str">
        <f>IFERROR(IF(VLOOKUP(A251,'BOY to MOY-Reading'!$P$2:$AK$400,22,FALSE)="","",VLOOKUP(A251,'BOY to MOY-Reading'!$P$2:$AK$400,22,FALSE)),"")</f>
        <v/>
      </c>
      <c r="AC251" s="161" t="str">
        <f>IFERROR(IF(VLOOKUP(A251, 'MOY to EOY-Reading'!$P$2:$AK$400,22,FALSE)="","",VLOOKUP(A251,'MOY to EOY-Reading'!$P$2:$AK$400,22,FALSE)),"")</f>
        <v/>
      </c>
      <c r="AD251" s="161" t="str">
        <f>IFERROR(IF(VLOOKUP(A251,'BOY to EOY-Reading'!$P$2:$AK$400,22,FALSE)="","",VLOOKUP(A251,'BOY to EOY-Reading'!$P$2:$AK$400,22,FALSE)),"")</f>
        <v/>
      </c>
      <c r="AE251" s="161" t="str" cm="1">
        <f t="array" ref="AE251">_xlfn.IFS(AND(NOT(ISNUMBER(V251)),NOT(ISNUMBER(W251)),NOT(ISNUMBER(X251))),"",OR(AND(V251&lt;&gt;"",V251&gt;=40),AND(W251&lt;&gt;"",W251&gt;=40),AND(X251&lt;&gt;"",X251&gt;=40)),"Y",OR(V251&lt;40,W251&lt;40,X251&lt;40),"N")</f>
        <v/>
      </c>
      <c r="AF251" s="161" t="str" cm="1">
        <f t="array" ref="AF251">_xlfn.IFS(OR(Y251="Yes",Z251="Yes",AA251="Yes"),"Y",OR(Y251="No",Z251="No",AA251="No"),"N",AND(Y251="",Z251="",AA251=""),"")</f>
        <v/>
      </c>
      <c r="AG251" s="161" t="str" cm="1">
        <f t="array" ref="AG251">_xlfn.IFS(AND(NOT(ISNUMBER(AB251)),NOT(ISNUMBER(AC251)),NOT(ISNUMBER(AD251))),"",OR(AND(AB251&lt;&gt;"",AB251&gt;=40),AND(AC251&lt;&gt;"",AC251&gt;=40),AND(AD251&lt;&gt;"",AD251&gt;=40)),"Y",OR(AB251&lt;40,AC251&lt;40,AD251&lt;40),"N")</f>
        <v/>
      </c>
      <c r="AH251" s="162" t="str" cm="1">
        <f t="array" ref="AH251">_xlfn.IFS(OR(AE251="Y",AF251="Y",AG251="Y"),"Y",OR(AE251="N",AF251="N",AG251="N"),"N",OR(AE251="",AF251="",AG251=""),"")</f>
        <v/>
      </c>
    </row>
    <row r="252" spans="9:34" x14ac:dyDescent="0.25">
      <c r="I252" s="161" t="str">
        <f>IFERROR(IF(VLOOKUP(A252,'BOY to MOY-Math'!$P$2:$U$400,6,FALSE)="","",VLOOKUP(A252,'BOY to MOY-Math'!$P$2:$U$400,6,FALSE)),"")</f>
        <v/>
      </c>
      <c r="J252" s="162" t="str">
        <f>IFERROR(IF(VLOOKUP(A252,'BOY to MOY-Math'!$P$2:$AA$400,12,FALSE)="","",VLOOKUP(A252,'BOY to MOY-Math'!$P$2:$AA$400,12,FALSE)),"")</f>
        <v/>
      </c>
      <c r="K252" s="161" t="str">
        <f>IFERROR(IF(VLOOKUP(A252,'BOY to EOY-Math'!$P$2:$AA$400,12,FALSE)="","",VLOOKUP(A252,'BOY to EOY-Math'!$P$2:$AA$400,12,FALSE)),"")</f>
        <v/>
      </c>
      <c r="L252" s="163" t="str">
        <f>IFERROR(IF(VLOOKUP(A252,'BOY to MOY-Math'!$P$2:$AI$400,20,FALSE)="","",VLOOKUP(A252,'BOY to MOY-Math'!$P$2:$AI$400,20,FALSE)),"")</f>
        <v/>
      </c>
      <c r="M252" s="161" t="str">
        <f>IFERROR(IF(VLOOKUP(A252, 'MOY to EOY-Math'!$P$2:$AI$400,20,FALSE)="","",VLOOKUP(A252,'MOY to EOY-Math'!$P$2:$AI$400,20,FALSE)),"")</f>
        <v/>
      </c>
      <c r="N252" s="161" t="str">
        <f>IFERROR(IF(VLOOKUP(A252,'BOY to EOY-Math'!$P$2:$AI$400,20,FALSE)="","",VLOOKUP(A252,'BOY to EOY-Math'!$P$2:$AI$400,20,FALSE)),"")</f>
        <v/>
      </c>
      <c r="O252" s="161" t="str">
        <f>IFERROR(IF(VLOOKUP(A252,'BOY to MOY-Math'!$P$2:$AK$400,22,FALSE)="","",VLOOKUP(A252,'BOY to MOY-Math'!$P$2:$AK$400,22,FALSE)),"")</f>
        <v/>
      </c>
      <c r="P252" s="161" t="str">
        <f>IFERROR(IF(VLOOKUP(A252, 'MOY to EOY-Math'!$P$2:$AK$400,22,FALSE)="","",VLOOKUP(A252,'MOY to EOY-Math'!$P$2:$AK$400,22,FALSE)),"")</f>
        <v/>
      </c>
      <c r="Q252" s="161" t="str">
        <f>IFERROR(IF(VLOOKUP(A252,'BOY to EOY-Math'!$P$2:$AK$400,22,FALSE)="","",VLOOKUP(A252,'BOY to EOY-Math'!$P$2:$AK$400,22,FALSE)),"")</f>
        <v/>
      </c>
      <c r="R252" s="161" t="str" cm="1">
        <f t="array" ref="R252">_xlfn.IFS(AND(NOT(ISNUMBER(I252)),NOT(ISNUMBER(J252)),NOT(ISNUMBER(K252))),"",OR(AND(I252&lt;&gt;"",I252&gt;=40),AND(J252&lt;&gt;"",J252&gt;=40),AND(K252&lt;&gt;"",K252&gt;=40)),"Y",OR(I252&lt;40,J252&lt;40,K252&lt;40),"N")</f>
        <v/>
      </c>
      <c r="S252" s="161" t="str" cm="1">
        <f t="array" ref="S252">_xlfn.IFS(OR(L252="Yes",M252="Yes",N252="Yes"),"Y",OR(L252="No",M252="No",N252="No"),"N",AND(L252="",M252="",N252=""),"")</f>
        <v/>
      </c>
      <c r="T252" s="161" t="str" cm="1">
        <f t="array" ref="T252">_xlfn.IFS(AND(NOT(ISNUMBER(O252)),NOT(ISNUMBER(P252)),NOT(ISNUMBER(Q252))),"",OR(AND(O252&lt;&gt;"",O252&gt;=40),AND(P252&lt;&gt;"",P252&gt;=40),AND(Q252&lt;&gt;"",Q252&gt;=40)),"Y",OR(O252&lt;40,P252&lt;40,Q252&lt;40),"N")</f>
        <v/>
      </c>
      <c r="U252" s="162" t="str" cm="1">
        <f t="array" ref="U252">_xlfn.IFS(OR(R252="Y",S252="Y",T252="Y"),"Y",OR(R252="N",S252="N",T252="N"),"N",OR(R252="",S252="",T252=""),"")</f>
        <v/>
      </c>
      <c r="V252" s="161" t="str">
        <f>IFERROR(IF(VLOOKUP(A252,'BOY to MOY-Reading'!$P$2:$U$400,6,FALSE)="","",VLOOKUP(A252,'BOY to MOY-Reading'!$P$2:$U$400,6,FALSE)),"")</f>
        <v/>
      </c>
      <c r="W252" s="162" t="str">
        <f>IFERROR(IF(VLOOKUP(A252,'BOY to MOY-Reading'!$P$2:$AA$400,12,FALSE)="","",VLOOKUP(A252,'BOY to MOY-Reading'!$P$2:$AA$400,12,FALSE)),"")</f>
        <v/>
      </c>
      <c r="X252" s="161" t="str">
        <f>IFERROR(IF(VLOOKUP(A252,'BOY to EOY-Reading'!$P$2:$AA$400,12,FALSE)="","",VLOOKUP(A252,'BOY to EOY-Reading'!$P$2:$AA$400,12,FALSE)),"")</f>
        <v/>
      </c>
      <c r="Y252" s="163" t="str">
        <f>IFERROR(IF(VLOOKUP(A252,'BOY to MOY-Reading'!$P$2:$AI$400,20,FALSE)="","",VLOOKUP(A252,'BOY to MOY-Reading'!$P$2:$AI$400,20,FALSE)),"")</f>
        <v/>
      </c>
      <c r="Z252" s="161" t="str">
        <f>IFERROR(IF(VLOOKUP(A252, 'MOY to EOY-Reading'!$P$2:$AI$400,20,FALSE)="","",VLOOKUP(A252,'MOY to EOY-Reading'!$P$2:$AI$400,20,FALSE)),"")</f>
        <v/>
      </c>
      <c r="AA252" s="161" t="str">
        <f>IFERROR(IF(VLOOKUP(A252,'BOY to EOY-Reading'!$P$2:$AI$400,20,FALSE)="","",VLOOKUP(A252,'BOY to EOY-Reading'!$P$2:$AI$400,20,FALSE)),"")</f>
        <v/>
      </c>
      <c r="AB252" s="161" t="str">
        <f>IFERROR(IF(VLOOKUP(A252,'BOY to MOY-Reading'!$P$2:$AK$400,22,FALSE)="","",VLOOKUP(A252,'BOY to MOY-Reading'!$P$2:$AK$400,22,FALSE)),"")</f>
        <v/>
      </c>
      <c r="AC252" s="161" t="str">
        <f>IFERROR(IF(VLOOKUP(A252, 'MOY to EOY-Reading'!$P$2:$AK$400,22,FALSE)="","",VLOOKUP(A252,'MOY to EOY-Reading'!$P$2:$AK$400,22,FALSE)),"")</f>
        <v/>
      </c>
      <c r="AD252" s="161" t="str">
        <f>IFERROR(IF(VLOOKUP(A252,'BOY to EOY-Reading'!$P$2:$AK$400,22,FALSE)="","",VLOOKUP(A252,'BOY to EOY-Reading'!$P$2:$AK$400,22,FALSE)),"")</f>
        <v/>
      </c>
      <c r="AE252" s="161" t="str" cm="1">
        <f t="array" ref="AE252">_xlfn.IFS(AND(NOT(ISNUMBER(V252)),NOT(ISNUMBER(W252)),NOT(ISNUMBER(X252))),"",OR(AND(V252&lt;&gt;"",V252&gt;=40),AND(W252&lt;&gt;"",W252&gt;=40),AND(X252&lt;&gt;"",X252&gt;=40)),"Y",OR(V252&lt;40,W252&lt;40,X252&lt;40),"N")</f>
        <v/>
      </c>
      <c r="AF252" s="161" t="str" cm="1">
        <f t="array" ref="AF252">_xlfn.IFS(OR(Y252="Yes",Z252="Yes",AA252="Yes"),"Y",OR(Y252="No",Z252="No",AA252="No"),"N",AND(Y252="",Z252="",AA252=""),"")</f>
        <v/>
      </c>
      <c r="AG252" s="161" t="str" cm="1">
        <f t="array" ref="AG252">_xlfn.IFS(AND(NOT(ISNUMBER(AB252)),NOT(ISNUMBER(AC252)),NOT(ISNUMBER(AD252))),"",OR(AND(AB252&lt;&gt;"",AB252&gt;=40),AND(AC252&lt;&gt;"",AC252&gt;=40),AND(AD252&lt;&gt;"",AD252&gt;=40)),"Y",OR(AB252&lt;40,AC252&lt;40,AD252&lt;40),"N")</f>
        <v/>
      </c>
      <c r="AH252" s="162" t="str" cm="1">
        <f t="array" ref="AH252">_xlfn.IFS(OR(AE252="Y",AF252="Y",AG252="Y"),"Y",OR(AE252="N",AF252="N",AG252="N"),"N",OR(AE252="",AF252="",AG252=""),"")</f>
        <v/>
      </c>
    </row>
    <row r="253" spans="9:34" x14ac:dyDescent="0.25">
      <c r="I253" s="161" t="str">
        <f>IFERROR(IF(VLOOKUP(A253,'BOY to MOY-Math'!$P$2:$U$400,6,FALSE)="","",VLOOKUP(A253,'BOY to MOY-Math'!$P$2:$U$400,6,FALSE)),"")</f>
        <v/>
      </c>
      <c r="J253" s="162" t="str">
        <f>IFERROR(IF(VLOOKUP(A253,'BOY to MOY-Math'!$P$2:$AA$400,12,FALSE)="","",VLOOKUP(A253,'BOY to MOY-Math'!$P$2:$AA$400,12,FALSE)),"")</f>
        <v/>
      </c>
      <c r="K253" s="161" t="str">
        <f>IFERROR(IF(VLOOKUP(A253,'BOY to EOY-Math'!$P$2:$AA$400,12,FALSE)="","",VLOOKUP(A253,'BOY to EOY-Math'!$P$2:$AA$400,12,FALSE)),"")</f>
        <v/>
      </c>
      <c r="L253" s="163" t="str">
        <f>IFERROR(IF(VLOOKUP(A253,'BOY to MOY-Math'!$P$2:$AI$400,20,FALSE)="","",VLOOKUP(A253,'BOY to MOY-Math'!$P$2:$AI$400,20,FALSE)),"")</f>
        <v/>
      </c>
      <c r="M253" s="161" t="str">
        <f>IFERROR(IF(VLOOKUP(A253, 'MOY to EOY-Math'!$P$2:$AI$400,20,FALSE)="","",VLOOKUP(A253,'MOY to EOY-Math'!$P$2:$AI$400,20,FALSE)),"")</f>
        <v/>
      </c>
      <c r="N253" s="161" t="str">
        <f>IFERROR(IF(VLOOKUP(A253,'BOY to EOY-Math'!$P$2:$AI$400,20,FALSE)="","",VLOOKUP(A253,'BOY to EOY-Math'!$P$2:$AI$400,20,FALSE)),"")</f>
        <v/>
      </c>
      <c r="O253" s="161" t="str">
        <f>IFERROR(IF(VLOOKUP(A253,'BOY to MOY-Math'!$P$2:$AK$400,22,FALSE)="","",VLOOKUP(A253,'BOY to MOY-Math'!$P$2:$AK$400,22,FALSE)),"")</f>
        <v/>
      </c>
      <c r="P253" s="161" t="str">
        <f>IFERROR(IF(VLOOKUP(A253, 'MOY to EOY-Math'!$P$2:$AK$400,22,FALSE)="","",VLOOKUP(A253,'MOY to EOY-Math'!$P$2:$AK$400,22,FALSE)),"")</f>
        <v/>
      </c>
      <c r="Q253" s="161" t="str">
        <f>IFERROR(IF(VLOOKUP(A253,'BOY to EOY-Math'!$P$2:$AK$400,22,FALSE)="","",VLOOKUP(A253,'BOY to EOY-Math'!$P$2:$AK$400,22,FALSE)),"")</f>
        <v/>
      </c>
      <c r="R253" s="161" t="str" cm="1">
        <f t="array" ref="R253">_xlfn.IFS(AND(NOT(ISNUMBER(I253)),NOT(ISNUMBER(J253)),NOT(ISNUMBER(K253))),"",OR(AND(I253&lt;&gt;"",I253&gt;=40),AND(J253&lt;&gt;"",J253&gt;=40),AND(K253&lt;&gt;"",K253&gt;=40)),"Y",OR(I253&lt;40,J253&lt;40,K253&lt;40),"N")</f>
        <v/>
      </c>
      <c r="S253" s="161" t="str" cm="1">
        <f t="array" ref="S253">_xlfn.IFS(OR(L253="Yes",M253="Yes",N253="Yes"),"Y",OR(L253="No",M253="No",N253="No"),"N",AND(L253="",M253="",N253=""),"")</f>
        <v/>
      </c>
      <c r="T253" s="161" t="str" cm="1">
        <f t="array" ref="T253">_xlfn.IFS(AND(NOT(ISNUMBER(O253)),NOT(ISNUMBER(P253)),NOT(ISNUMBER(Q253))),"",OR(AND(O253&lt;&gt;"",O253&gt;=40),AND(P253&lt;&gt;"",P253&gt;=40),AND(Q253&lt;&gt;"",Q253&gt;=40)),"Y",OR(O253&lt;40,P253&lt;40,Q253&lt;40),"N")</f>
        <v/>
      </c>
      <c r="U253" s="162" t="str" cm="1">
        <f t="array" ref="U253">_xlfn.IFS(OR(R253="Y",S253="Y",T253="Y"),"Y",OR(R253="N",S253="N",T253="N"),"N",OR(R253="",S253="",T253=""),"")</f>
        <v/>
      </c>
      <c r="V253" s="161" t="str">
        <f>IFERROR(IF(VLOOKUP(A253,'BOY to MOY-Reading'!$P$2:$U$400,6,FALSE)="","",VLOOKUP(A253,'BOY to MOY-Reading'!$P$2:$U$400,6,FALSE)),"")</f>
        <v/>
      </c>
      <c r="W253" s="162" t="str">
        <f>IFERROR(IF(VLOOKUP(A253,'BOY to MOY-Reading'!$P$2:$AA$400,12,FALSE)="","",VLOOKUP(A253,'BOY to MOY-Reading'!$P$2:$AA$400,12,FALSE)),"")</f>
        <v/>
      </c>
      <c r="X253" s="161" t="str">
        <f>IFERROR(IF(VLOOKUP(A253,'BOY to EOY-Reading'!$P$2:$AA$400,12,FALSE)="","",VLOOKUP(A253,'BOY to EOY-Reading'!$P$2:$AA$400,12,FALSE)),"")</f>
        <v/>
      </c>
      <c r="Y253" s="163" t="str">
        <f>IFERROR(IF(VLOOKUP(A253,'BOY to MOY-Reading'!$P$2:$AI$400,20,FALSE)="","",VLOOKUP(A253,'BOY to MOY-Reading'!$P$2:$AI$400,20,FALSE)),"")</f>
        <v/>
      </c>
      <c r="Z253" s="161" t="str">
        <f>IFERROR(IF(VLOOKUP(A253, 'MOY to EOY-Reading'!$P$2:$AI$400,20,FALSE)="","",VLOOKUP(A253,'MOY to EOY-Reading'!$P$2:$AI$400,20,FALSE)),"")</f>
        <v/>
      </c>
      <c r="AA253" s="161" t="str">
        <f>IFERROR(IF(VLOOKUP(A253,'BOY to EOY-Reading'!$P$2:$AI$400,20,FALSE)="","",VLOOKUP(A253,'BOY to EOY-Reading'!$P$2:$AI$400,20,FALSE)),"")</f>
        <v/>
      </c>
      <c r="AB253" s="161" t="str">
        <f>IFERROR(IF(VLOOKUP(A253,'BOY to MOY-Reading'!$P$2:$AK$400,22,FALSE)="","",VLOOKUP(A253,'BOY to MOY-Reading'!$P$2:$AK$400,22,FALSE)),"")</f>
        <v/>
      </c>
      <c r="AC253" s="161" t="str">
        <f>IFERROR(IF(VLOOKUP(A253, 'MOY to EOY-Reading'!$P$2:$AK$400,22,FALSE)="","",VLOOKUP(A253,'MOY to EOY-Reading'!$P$2:$AK$400,22,FALSE)),"")</f>
        <v/>
      </c>
      <c r="AD253" s="161" t="str">
        <f>IFERROR(IF(VLOOKUP(A253,'BOY to EOY-Reading'!$P$2:$AK$400,22,FALSE)="","",VLOOKUP(A253,'BOY to EOY-Reading'!$P$2:$AK$400,22,FALSE)),"")</f>
        <v/>
      </c>
      <c r="AE253" s="161" t="str" cm="1">
        <f t="array" ref="AE253">_xlfn.IFS(AND(NOT(ISNUMBER(V253)),NOT(ISNUMBER(W253)),NOT(ISNUMBER(X253))),"",OR(AND(V253&lt;&gt;"",V253&gt;=40),AND(W253&lt;&gt;"",W253&gt;=40),AND(X253&lt;&gt;"",X253&gt;=40)),"Y",OR(V253&lt;40,W253&lt;40,X253&lt;40),"N")</f>
        <v/>
      </c>
      <c r="AF253" s="161" t="str" cm="1">
        <f t="array" ref="AF253">_xlfn.IFS(OR(Y253="Yes",Z253="Yes",AA253="Yes"),"Y",OR(Y253="No",Z253="No",AA253="No"),"N",AND(Y253="",Z253="",AA253=""),"")</f>
        <v/>
      </c>
      <c r="AG253" s="161" t="str" cm="1">
        <f t="array" ref="AG253">_xlfn.IFS(AND(NOT(ISNUMBER(AB253)),NOT(ISNUMBER(AC253)),NOT(ISNUMBER(AD253))),"",OR(AND(AB253&lt;&gt;"",AB253&gt;=40),AND(AC253&lt;&gt;"",AC253&gt;=40),AND(AD253&lt;&gt;"",AD253&gt;=40)),"Y",OR(AB253&lt;40,AC253&lt;40,AD253&lt;40),"N")</f>
        <v/>
      </c>
      <c r="AH253" s="162" t="str" cm="1">
        <f t="array" ref="AH253">_xlfn.IFS(OR(AE253="Y",AF253="Y",AG253="Y"),"Y",OR(AE253="N",AF253="N",AG253="N"),"N",OR(AE253="",AF253="",AG253=""),"")</f>
        <v/>
      </c>
    </row>
    <row r="254" spans="9:34" x14ac:dyDescent="0.25">
      <c r="I254" s="161" t="str">
        <f>IFERROR(IF(VLOOKUP(A254,'BOY to MOY-Math'!$P$2:$U$400,6,FALSE)="","",VLOOKUP(A254,'BOY to MOY-Math'!$P$2:$U$400,6,FALSE)),"")</f>
        <v/>
      </c>
      <c r="J254" s="162" t="str">
        <f>IFERROR(IF(VLOOKUP(A254,'BOY to MOY-Math'!$P$2:$AA$400,12,FALSE)="","",VLOOKUP(A254,'BOY to MOY-Math'!$P$2:$AA$400,12,FALSE)),"")</f>
        <v/>
      </c>
      <c r="K254" s="161" t="str">
        <f>IFERROR(IF(VLOOKUP(A254,'BOY to EOY-Math'!$P$2:$AA$400,12,FALSE)="","",VLOOKUP(A254,'BOY to EOY-Math'!$P$2:$AA$400,12,FALSE)),"")</f>
        <v/>
      </c>
      <c r="L254" s="163" t="str">
        <f>IFERROR(IF(VLOOKUP(A254,'BOY to MOY-Math'!$P$2:$AI$400,20,FALSE)="","",VLOOKUP(A254,'BOY to MOY-Math'!$P$2:$AI$400,20,FALSE)),"")</f>
        <v/>
      </c>
      <c r="M254" s="161" t="str">
        <f>IFERROR(IF(VLOOKUP(A254, 'MOY to EOY-Math'!$P$2:$AI$400,20,FALSE)="","",VLOOKUP(A254,'MOY to EOY-Math'!$P$2:$AI$400,20,FALSE)),"")</f>
        <v/>
      </c>
      <c r="N254" s="161" t="str">
        <f>IFERROR(IF(VLOOKUP(A254,'BOY to EOY-Math'!$P$2:$AI$400,20,FALSE)="","",VLOOKUP(A254,'BOY to EOY-Math'!$P$2:$AI$400,20,FALSE)),"")</f>
        <v/>
      </c>
      <c r="O254" s="161" t="str">
        <f>IFERROR(IF(VLOOKUP(A254,'BOY to MOY-Math'!$P$2:$AK$400,22,FALSE)="","",VLOOKUP(A254,'BOY to MOY-Math'!$P$2:$AK$400,22,FALSE)),"")</f>
        <v/>
      </c>
      <c r="P254" s="161" t="str">
        <f>IFERROR(IF(VLOOKUP(A254, 'MOY to EOY-Math'!$P$2:$AK$400,22,FALSE)="","",VLOOKUP(A254,'MOY to EOY-Math'!$P$2:$AK$400,22,FALSE)),"")</f>
        <v/>
      </c>
      <c r="Q254" s="161" t="str">
        <f>IFERROR(IF(VLOOKUP(A254,'BOY to EOY-Math'!$P$2:$AK$400,22,FALSE)="","",VLOOKUP(A254,'BOY to EOY-Math'!$P$2:$AK$400,22,FALSE)),"")</f>
        <v/>
      </c>
      <c r="R254" s="161" t="str" cm="1">
        <f t="array" ref="R254">_xlfn.IFS(AND(NOT(ISNUMBER(I254)),NOT(ISNUMBER(J254)),NOT(ISNUMBER(K254))),"",OR(AND(I254&lt;&gt;"",I254&gt;=40),AND(J254&lt;&gt;"",J254&gt;=40),AND(K254&lt;&gt;"",K254&gt;=40)),"Y",OR(I254&lt;40,J254&lt;40,K254&lt;40),"N")</f>
        <v/>
      </c>
      <c r="S254" s="161" t="str" cm="1">
        <f t="array" ref="S254">_xlfn.IFS(OR(L254="Yes",M254="Yes",N254="Yes"),"Y",OR(L254="No",M254="No",N254="No"),"N",AND(L254="",M254="",N254=""),"")</f>
        <v/>
      </c>
      <c r="T254" s="161" t="str" cm="1">
        <f t="array" ref="T254">_xlfn.IFS(AND(NOT(ISNUMBER(O254)),NOT(ISNUMBER(P254)),NOT(ISNUMBER(Q254))),"",OR(AND(O254&lt;&gt;"",O254&gt;=40),AND(P254&lt;&gt;"",P254&gt;=40),AND(Q254&lt;&gt;"",Q254&gt;=40)),"Y",OR(O254&lt;40,P254&lt;40,Q254&lt;40),"N")</f>
        <v/>
      </c>
      <c r="U254" s="162" t="str" cm="1">
        <f t="array" ref="U254">_xlfn.IFS(OR(R254="Y",S254="Y",T254="Y"),"Y",OR(R254="N",S254="N",T254="N"),"N",OR(R254="",S254="",T254=""),"")</f>
        <v/>
      </c>
      <c r="V254" s="161" t="str">
        <f>IFERROR(IF(VLOOKUP(A254,'BOY to MOY-Reading'!$P$2:$U$400,6,FALSE)="","",VLOOKUP(A254,'BOY to MOY-Reading'!$P$2:$U$400,6,FALSE)),"")</f>
        <v/>
      </c>
      <c r="W254" s="162" t="str">
        <f>IFERROR(IF(VLOOKUP(A254,'BOY to MOY-Reading'!$P$2:$AA$400,12,FALSE)="","",VLOOKUP(A254,'BOY to MOY-Reading'!$P$2:$AA$400,12,FALSE)),"")</f>
        <v/>
      </c>
      <c r="X254" s="161" t="str">
        <f>IFERROR(IF(VLOOKUP(A254,'BOY to EOY-Reading'!$P$2:$AA$400,12,FALSE)="","",VLOOKUP(A254,'BOY to EOY-Reading'!$P$2:$AA$400,12,FALSE)),"")</f>
        <v/>
      </c>
      <c r="Y254" s="163" t="str">
        <f>IFERROR(IF(VLOOKUP(A254,'BOY to MOY-Reading'!$P$2:$AI$400,20,FALSE)="","",VLOOKUP(A254,'BOY to MOY-Reading'!$P$2:$AI$400,20,FALSE)),"")</f>
        <v/>
      </c>
      <c r="Z254" s="161" t="str">
        <f>IFERROR(IF(VLOOKUP(A254, 'MOY to EOY-Reading'!$P$2:$AI$400,20,FALSE)="","",VLOOKUP(A254,'MOY to EOY-Reading'!$P$2:$AI$400,20,FALSE)),"")</f>
        <v/>
      </c>
      <c r="AA254" s="161" t="str">
        <f>IFERROR(IF(VLOOKUP(A254,'BOY to EOY-Reading'!$P$2:$AI$400,20,FALSE)="","",VLOOKUP(A254,'BOY to EOY-Reading'!$P$2:$AI$400,20,FALSE)),"")</f>
        <v/>
      </c>
      <c r="AB254" s="161" t="str">
        <f>IFERROR(IF(VLOOKUP(A254,'BOY to MOY-Reading'!$P$2:$AK$400,22,FALSE)="","",VLOOKUP(A254,'BOY to MOY-Reading'!$P$2:$AK$400,22,FALSE)),"")</f>
        <v/>
      </c>
      <c r="AC254" s="161" t="str">
        <f>IFERROR(IF(VLOOKUP(A254, 'MOY to EOY-Reading'!$P$2:$AK$400,22,FALSE)="","",VLOOKUP(A254,'MOY to EOY-Reading'!$P$2:$AK$400,22,FALSE)),"")</f>
        <v/>
      </c>
      <c r="AD254" s="161" t="str">
        <f>IFERROR(IF(VLOOKUP(A254,'BOY to EOY-Reading'!$P$2:$AK$400,22,FALSE)="","",VLOOKUP(A254,'BOY to EOY-Reading'!$P$2:$AK$400,22,FALSE)),"")</f>
        <v/>
      </c>
      <c r="AE254" s="161" t="str" cm="1">
        <f t="array" ref="AE254">_xlfn.IFS(AND(NOT(ISNUMBER(V254)),NOT(ISNUMBER(W254)),NOT(ISNUMBER(X254))),"",OR(AND(V254&lt;&gt;"",V254&gt;=40),AND(W254&lt;&gt;"",W254&gt;=40),AND(X254&lt;&gt;"",X254&gt;=40)),"Y",OR(V254&lt;40,W254&lt;40,X254&lt;40),"N")</f>
        <v/>
      </c>
      <c r="AF254" s="161" t="str" cm="1">
        <f t="array" ref="AF254">_xlfn.IFS(OR(Y254="Yes",Z254="Yes",AA254="Yes"),"Y",OR(Y254="No",Z254="No",AA254="No"),"N",AND(Y254="",Z254="",AA254=""),"")</f>
        <v/>
      </c>
      <c r="AG254" s="161" t="str" cm="1">
        <f t="array" ref="AG254">_xlfn.IFS(AND(NOT(ISNUMBER(AB254)),NOT(ISNUMBER(AC254)),NOT(ISNUMBER(AD254))),"",OR(AND(AB254&lt;&gt;"",AB254&gt;=40),AND(AC254&lt;&gt;"",AC254&gt;=40),AND(AD254&lt;&gt;"",AD254&gt;=40)),"Y",OR(AB254&lt;40,AC254&lt;40,AD254&lt;40),"N")</f>
        <v/>
      </c>
      <c r="AH254" s="162" t="str" cm="1">
        <f t="array" ref="AH254">_xlfn.IFS(OR(AE254="Y",AF254="Y",AG254="Y"),"Y",OR(AE254="N",AF254="N",AG254="N"),"N",OR(AE254="",AF254="",AG254=""),"")</f>
        <v/>
      </c>
    </row>
    <row r="255" spans="9:34" x14ac:dyDescent="0.25">
      <c r="I255" s="161" t="str">
        <f>IFERROR(IF(VLOOKUP(A255,'BOY to MOY-Math'!$P$2:$U$400,6,FALSE)="","",VLOOKUP(A255,'BOY to MOY-Math'!$P$2:$U$400,6,FALSE)),"")</f>
        <v/>
      </c>
      <c r="J255" s="162" t="str">
        <f>IFERROR(IF(VLOOKUP(A255,'BOY to MOY-Math'!$P$2:$AA$400,12,FALSE)="","",VLOOKUP(A255,'BOY to MOY-Math'!$P$2:$AA$400,12,FALSE)),"")</f>
        <v/>
      </c>
      <c r="K255" s="161" t="str">
        <f>IFERROR(IF(VLOOKUP(A255,'BOY to EOY-Math'!$P$2:$AA$400,12,FALSE)="","",VLOOKUP(A255,'BOY to EOY-Math'!$P$2:$AA$400,12,FALSE)),"")</f>
        <v/>
      </c>
      <c r="L255" s="163" t="str">
        <f>IFERROR(IF(VLOOKUP(A255,'BOY to MOY-Math'!$P$2:$AI$400,20,FALSE)="","",VLOOKUP(A255,'BOY to MOY-Math'!$P$2:$AI$400,20,FALSE)),"")</f>
        <v/>
      </c>
      <c r="M255" s="161" t="str">
        <f>IFERROR(IF(VLOOKUP(A255, 'MOY to EOY-Math'!$P$2:$AI$400,20,FALSE)="","",VLOOKUP(A255,'MOY to EOY-Math'!$P$2:$AI$400,20,FALSE)),"")</f>
        <v/>
      </c>
      <c r="N255" s="161" t="str">
        <f>IFERROR(IF(VLOOKUP(A255,'BOY to EOY-Math'!$P$2:$AI$400,20,FALSE)="","",VLOOKUP(A255,'BOY to EOY-Math'!$P$2:$AI$400,20,FALSE)),"")</f>
        <v/>
      </c>
      <c r="O255" s="161" t="str">
        <f>IFERROR(IF(VLOOKUP(A255,'BOY to MOY-Math'!$P$2:$AK$400,22,FALSE)="","",VLOOKUP(A255,'BOY to MOY-Math'!$P$2:$AK$400,22,FALSE)),"")</f>
        <v/>
      </c>
      <c r="P255" s="161" t="str">
        <f>IFERROR(IF(VLOOKUP(A255, 'MOY to EOY-Math'!$P$2:$AK$400,22,FALSE)="","",VLOOKUP(A255,'MOY to EOY-Math'!$P$2:$AK$400,22,FALSE)),"")</f>
        <v/>
      </c>
      <c r="Q255" s="161" t="str">
        <f>IFERROR(IF(VLOOKUP(A255,'BOY to EOY-Math'!$P$2:$AK$400,22,FALSE)="","",VLOOKUP(A255,'BOY to EOY-Math'!$P$2:$AK$400,22,FALSE)),"")</f>
        <v/>
      </c>
      <c r="R255" s="161" t="str" cm="1">
        <f t="array" ref="R255">_xlfn.IFS(AND(NOT(ISNUMBER(I255)),NOT(ISNUMBER(J255)),NOT(ISNUMBER(K255))),"",OR(AND(I255&lt;&gt;"",I255&gt;=40),AND(J255&lt;&gt;"",J255&gt;=40),AND(K255&lt;&gt;"",K255&gt;=40)),"Y",OR(I255&lt;40,J255&lt;40,K255&lt;40),"N")</f>
        <v/>
      </c>
      <c r="S255" s="161" t="str" cm="1">
        <f t="array" ref="S255">_xlfn.IFS(OR(L255="Yes",M255="Yes",N255="Yes"),"Y",OR(L255="No",M255="No",N255="No"),"N",AND(L255="",M255="",N255=""),"")</f>
        <v/>
      </c>
      <c r="T255" s="161" t="str" cm="1">
        <f t="array" ref="T255">_xlfn.IFS(AND(NOT(ISNUMBER(O255)),NOT(ISNUMBER(P255)),NOT(ISNUMBER(Q255))),"",OR(AND(O255&lt;&gt;"",O255&gt;=40),AND(P255&lt;&gt;"",P255&gt;=40),AND(Q255&lt;&gt;"",Q255&gt;=40)),"Y",OR(O255&lt;40,P255&lt;40,Q255&lt;40),"N")</f>
        <v/>
      </c>
      <c r="U255" s="162" t="str" cm="1">
        <f t="array" ref="U255">_xlfn.IFS(OR(R255="Y",S255="Y",T255="Y"),"Y",OR(R255="N",S255="N",T255="N"),"N",OR(R255="",S255="",T255=""),"")</f>
        <v/>
      </c>
      <c r="V255" s="161" t="str">
        <f>IFERROR(IF(VLOOKUP(A255,'BOY to MOY-Reading'!$P$2:$U$400,6,FALSE)="","",VLOOKUP(A255,'BOY to MOY-Reading'!$P$2:$U$400,6,FALSE)),"")</f>
        <v/>
      </c>
      <c r="W255" s="162" t="str">
        <f>IFERROR(IF(VLOOKUP(A255,'BOY to MOY-Reading'!$P$2:$AA$400,12,FALSE)="","",VLOOKUP(A255,'BOY to MOY-Reading'!$P$2:$AA$400,12,FALSE)),"")</f>
        <v/>
      </c>
      <c r="X255" s="161" t="str">
        <f>IFERROR(IF(VLOOKUP(A255,'BOY to EOY-Reading'!$P$2:$AA$400,12,FALSE)="","",VLOOKUP(A255,'BOY to EOY-Reading'!$P$2:$AA$400,12,FALSE)),"")</f>
        <v/>
      </c>
      <c r="Y255" s="163" t="str">
        <f>IFERROR(IF(VLOOKUP(A255,'BOY to MOY-Reading'!$P$2:$AI$400,20,FALSE)="","",VLOOKUP(A255,'BOY to MOY-Reading'!$P$2:$AI$400,20,FALSE)),"")</f>
        <v/>
      </c>
      <c r="Z255" s="161" t="str">
        <f>IFERROR(IF(VLOOKUP(A255, 'MOY to EOY-Reading'!$P$2:$AI$400,20,FALSE)="","",VLOOKUP(A255,'MOY to EOY-Reading'!$P$2:$AI$400,20,FALSE)),"")</f>
        <v/>
      </c>
      <c r="AA255" s="161" t="str">
        <f>IFERROR(IF(VLOOKUP(A255,'BOY to EOY-Reading'!$P$2:$AI$400,20,FALSE)="","",VLOOKUP(A255,'BOY to EOY-Reading'!$P$2:$AI$400,20,FALSE)),"")</f>
        <v/>
      </c>
      <c r="AB255" s="161" t="str">
        <f>IFERROR(IF(VLOOKUP(A255,'BOY to MOY-Reading'!$P$2:$AK$400,22,FALSE)="","",VLOOKUP(A255,'BOY to MOY-Reading'!$P$2:$AK$400,22,FALSE)),"")</f>
        <v/>
      </c>
      <c r="AC255" s="161" t="str">
        <f>IFERROR(IF(VLOOKUP(A255, 'MOY to EOY-Reading'!$P$2:$AK$400,22,FALSE)="","",VLOOKUP(A255,'MOY to EOY-Reading'!$P$2:$AK$400,22,FALSE)),"")</f>
        <v/>
      </c>
      <c r="AD255" s="161" t="str">
        <f>IFERROR(IF(VLOOKUP(A255,'BOY to EOY-Reading'!$P$2:$AK$400,22,FALSE)="","",VLOOKUP(A255,'BOY to EOY-Reading'!$P$2:$AK$400,22,FALSE)),"")</f>
        <v/>
      </c>
      <c r="AE255" s="161" t="str" cm="1">
        <f t="array" ref="AE255">_xlfn.IFS(AND(NOT(ISNUMBER(V255)),NOT(ISNUMBER(W255)),NOT(ISNUMBER(X255))),"",OR(AND(V255&lt;&gt;"",V255&gt;=40),AND(W255&lt;&gt;"",W255&gt;=40),AND(X255&lt;&gt;"",X255&gt;=40)),"Y",OR(V255&lt;40,W255&lt;40,X255&lt;40),"N")</f>
        <v/>
      </c>
      <c r="AF255" s="161" t="str" cm="1">
        <f t="array" ref="AF255">_xlfn.IFS(OR(Y255="Yes",Z255="Yes",AA255="Yes"),"Y",OR(Y255="No",Z255="No",AA255="No"),"N",AND(Y255="",Z255="",AA255=""),"")</f>
        <v/>
      </c>
      <c r="AG255" s="161" t="str" cm="1">
        <f t="array" ref="AG255">_xlfn.IFS(AND(NOT(ISNUMBER(AB255)),NOT(ISNUMBER(AC255)),NOT(ISNUMBER(AD255))),"",OR(AND(AB255&lt;&gt;"",AB255&gt;=40),AND(AC255&lt;&gt;"",AC255&gt;=40),AND(AD255&lt;&gt;"",AD255&gt;=40)),"Y",OR(AB255&lt;40,AC255&lt;40,AD255&lt;40),"N")</f>
        <v/>
      </c>
      <c r="AH255" s="162" t="str" cm="1">
        <f t="array" ref="AH255">_xlfn.IFS(OR(AE255="Y",AF255="Y",AG255="Y"),"Y",OR(AE255="N",AF255="N",AG255="N"),"N",OR(AE255="",AF255="",AG255=""),"")</f>
        <v/>
      </c>
    </row>
    <row r="256" spans="9:34" x14ac:dyDescent="0.25">
      <c r="I256" s="161" t="str">
        <f>IFERROR(IF(VLOOKUP(A256,'BOY to MOY-Math'!$P$2:$U$400,6,FALSE)="","",VLOOKUP(A256,'BOY to MOY-Math'!$P$2:$U$400,6,FALSE)),"")</f>
        <v/>
      </c>
      <c r="J256" s="162" t="str">
        <f>IFERROR(IF(VLOOKUP(A256,'BOY to MOY-Math'!$P$2:$AA$400,12,FALSE)="","",VLOOKUP(A256,'BOY to MOY-Math'!$P$2:$AA$400,12,FALSE)),"")</f>
        <v/>
      </c>
      <c r="K256" s="161" t="str">
        <f>IFERROR(IF(VLOOKUP(A256,'BOY to EOY-Math'!$P$2:$AA$400,12,FALSE)="","",VLOOKUP(A256,'BOY to EOY-Math'!$P$2:$AA$400,12,FALSE)),"")</f>
        <v/>
      </c>
      <c r="L256" s="163" t="str">
        <f>IFERROR(IF(VLOOKUP(A256,'BOY to MOY-Math'!$P$2:$AI$400,20,FALSE)="","",VLOOKUP(A256,'BOY to MOY-Math'!$P$2:$AI$400,20,FALSE)),"")</f>
        <v/>
      </c>
      <c r="M256" s="161" t="str">
        <f>IFERROR(IF(VLOOKUP(A256, 'MOY to EOY-Math'!$P$2:$AI$400,20,FALSE)="","",VLOOKUP(A256,'MOY to EOY-Math'!$P$2:$AI$400,20,FALSE)),"")</f>
        <v/>
      </c>
      <c r="N256" s="161" t="str">
        <f>IFERROR(IF(VLOOKUP(A256,'BOY to EOY-Math'!$P$2:$AI$400,20,FALSE)="","",VLOOKUP(A256,'BOY to EOY-Math'!$P$2:$AI$400,20,FALSE)),"")</f>
        <v/>
      </c>
      <c r="O256" s="161" t="str">
        <f>IFERROR(IF(VLOOKUP(A256,'BOY to MOY-Math'!$P$2:$AK$400,22,FALSE)="","",VLOOKUP(A256,'BOY to MOY-Math'!$P$2:$AK$400,22,FALSE)),"")</f>
        <v/>
      </c>
      <c r="P256" s="161" t="str">
        <f>IFERROR(IF(VLOOKUP(A256, 'MOY to EOY-Math'!$P$2:$AK$400,22,FALSE)="","",VLOOKUP(A256,'MOY to EOY-Math'!$P$2:$AK$400,22,FALSE)),"")</f>
        <v/>
      </c>
      <c r="Q256" s="161" t="str">
        <f>IFERROR(IF(VLOOKUP(A256,'BOY to EOY-Math'!$P$2:$AK$400,22,FALSE)="","",VLOOKUP(A256,'BOY to EOY-Math'!$P$2:$AK$400,22,FALSE)),"")</f>
        <v/>
      </c>
      <c r="R256" s="161" t="str" cm="1">
        <f t="array" ref="R256">_xlfn.IFS(AND(NOT(ISNUMBER(I256)),NOT(ISNUMBER(J256)),NOT(ISNUMBER(K256))),"",OR(AND(I256&lt;&gt;"",I256&gt;=40),AND(J256&lt;&gt;"",J256&gt;=40),AND(K256&lt;&gt;"",K256&gt;=40)),"Y",OR(I256&lt;40,J256&lt;40,K256&lt;40),"N")</f>
        <v/>
      </c>
      <c r="S256" s="161" t="str" cm="1">
        <f t="array" ref="S256">_xlfn.IFS(OR(L256="Yes",M256="Yes",N256="Yes"),"Y",OR(L256="No",M256="No",N256="No"),"N",AND(L256="",M256="",N256=""),"")</f>
        <v/>
      </c>
      <c r="T256" s="161" t="str" cm="1">
        <f t="array" ref="T256">_xlfn.IFS(AND(NOT(ISNUMBER(O256)),NOT(ISNUMBER(P256)),NOT(ISNUMBER(Q256))),"",OR(AND(O256&lt;&gt;"",O256&gt;=40),AND(P256&lt;&gt;"",P256&gt;=40),AND(Q256&lt;&gt;"",Q256&gt;=40)),"Y",OR(O256&lt;40,P256&lt;40,Q256&lt;40),"N")</f>
        <v/>
      </c>
      <c r="U256" s="162" t="str" cm="1">
        <f t="array" ref="U256">_xlfn.IFS(OR(R256="Y",S256="Y",T256="Y"),"Y",OR(R256="N",S256="N",T256="N"),"N",OR(R256="",S256="",T256=""),"")</f>
        <v/>
      </c>
      <c r="V256" s="161" t="str">
        <f>IFERROR(IF(VLOOKUP(A256,'BOY to MOY-Reading'!$P$2:$U$400,6,FALSE)="","",VLOOKUP(A256,'BOY to MOY-Reading'!$P$2:$U$400,6,FALSE)),"")</f>
        <v/>
      </c>
      <c r="W256" s="162" t="str">
        <f>IFERROR(IF(VLOOKUP(A256,'BOY to MOY-Reading'!$P$2:$AA$400,12,FALSE)="","",VLOOKUP(A256,'BOY to MOY-Reading'!$P$2:$AA$400,12,FALSE)),"")</f>
        <v/>
      </c>
      <c r="X256" s="161" t="str">
        <f>IFERROR(IF(VLOOKUP(A256,'BOY to EOY-Reading'!$P$2:$AA$400,12,FALSE)="","",VLOOKUP(A256,'BOY to EOY-Reading'!$P$2:$AA$400,12,FALSE)),"")</f>
        <v/>
      </c>
      <c r="Y256" s="163" t="str">
        <f>IFERROR(IF(VLOOKUP(A256,'BOY to MOY-Reading'!$P$2:$AI$400,20,FALSE)="","",VLOOKUP(A256,'BOY to MOY-Reading'!$P$2:$AI$400,20,FALSE)),"")</f>
        <v/>
      </c>
      <c r="Z256" s="161" t="str">
        <f>IFERROR(IF(VLOOKUP(A256, 'MOY to EOY-Reading'!$P$2:$AI$400,20,FALSE)="","",VLOOKUP(A256,'MOY to EOY-Reading'!$P$2:$AI$400,20,FALSE)),"")</f>
        <v/>
      </c>
      <c r="AA256" s="161" t="str">
        <f>IFERROR(IF(VLOOKUP(A256,'BOY to EOY-Reading'!$P$2:$AI$400,20,FALSE)="","",VLOOKUP(A256,'BOY to EOY-Reading'!$P$2:$AI$400,20,FALSE)),"")</f>
        <v/>
      </c>
      <c r="AB256" s="161" t="str">
        <f>IFERROR(IF(VLOOKUP(A256,'BOY to MOY-Reading'!$P$2:$AK$400,22,FALSE)="","",VLOOKUP(A256,'BOY to MOY-Reading'!$P$2:$AK$400,22,FALSE)),"")</f>
        <v/>
      </c>
      <c r="AC256" s="161" t="str">
        <f>IFERROR(IF(VLOOKUP(A256, 'MOY to EOY-Reading'!$P$2:$AK$400,22,FALSE)="","",VLOOKUP(A256,'MOY to EOY-Reading'!$P$2:$AK$400,22,FALSE)),"")</f>
        <v/>
      </c>
      <c r="AD256" s="161" t="str">
        <f>IFERROR(IF(VLOOKUP(A256,'BOY to EOY-Reading'!$P$2:$AK$400,22,FALSE)="","",VLOOKUP(A256,'BOY to EOY-Reading'!$P$2:$AK$400,22,FALSE)),"")</f>
        <v/>
      </c>
      <c r="AE256" s="161" t="str" cm="1">
        <f t="array" ref="AE256">_xlfn.IFS(AND(NOT(ISNUMBER(V256)),NOT(ISNUMBER(W256)),NOT(ISNUMBER(X256))),"",OR(AND(V256&lt;&gt;"",V256&gt;=40),AND(W256&lt;&gt;"",W256&gt;=40),AND(X256&lt;&gt;"",X256&gt;=40)),"Y",OR(V256&lt;40,W256&lt;40,X256&lt;40),"N")</f>
        <v/>
      </c>
      <c r="AF256" s="161" t="str" cm="1">
        <f t="array" ref="AF256">_xlfn.IFS(OR(Y256="Yes",Z256="Yes",AA256="Yes"),"Y",OR(Y256="No",Z256="No",AA256="No"),"N",AND(Y256="",Z256="",AA256=""),"")</f>
        <v/>
      </c>
      <c r="AG256" s="161" t="str" cm="1">
        <f t="array" ref="AG256">_xlfn.IFS(AND(NOT(ISNUMBER(AB256)),NOT(ISNUMBER(AC256)),NOT(ISNUMBER(AD256))),"",OR(AND(AB256&lt;&gt;"",AB256&gt;=40),AND(AC256&lt;&gt;"",AC256&gt;=40),AND(AD256&lt;&gt;"",AD256&gt;=40)),"Y",OR(AB256&lt;40,AC256&lt;40,AD256&lt;40),"N")</f>
        <v/>
      </c>
      <c r="AH256" s="162" t="str" cm="1">
        <f t="array" ref="AH256">_xlfn.IFS(OR(AE256="Y",AF256="Y",AG256="Y"),"Y",OR(AE256="N",AF256="N",AG256="N"),"N",OR(AE256="",AF256="",AG256=""),"")</f>
        <v/>
      </c>
    </row>
    <row r="257" spans="9:34" x14ac:dyDescent="0.25">
      <c r="I257" s="161" t="str">
        <f>IFERROR(IF(VLOOKUP(A257,'BOY to MOY-Math'!$P$2:$U$400,6,FALSE)="","",VLOOKUP(A257,'BOY to MOY-Math'!$P$2:$U$400,6,FALSE)),"")</f>
        <v/>
      </c>
      <c r="J257" s="162" t="str">
        <f>IFERROR(IF(VLOOKUP(A257,'BOY to MOY-Math'!$P$2:$AA$400,12,FALSE)="","",VLOOKUP(A257,'BOY to MOY-Math'!$P$2:$AA$400,12,FALSE)),"")</f>
        <v/>
      </c>
      <c r="K257" s="161" t="str">
        <f>IFERROR(IF(VLOOKUP(A257,'BOY to EOY-Math'!$P$2:$AA$400,12,FALSE)="","",VLOOKUP(A257,'BOY to EOY-Math'!$P$2:$AA$400,12,FALSE)),"")</f>
        <v/>
      </c>
      <c r="L257" s="163" t="str">
        <f>IFERROR(IF(VLOOKUP(A257,'BOY to MOY-Math'!$P$2:$AI$400,20,FALSE)="","",VLOOKUP(A257,'BOY to MOY-Math'!$P$2:$AI$400,20,FALSE)),"")</f>
        <v/>
      </c>
      <c r="M257" s="161" t="str">
        <f>IFERROR(IF(VLOOKUP(A257, 'MOY to EOY-Math'!$P$2:$AI$400,20,FALSE)="","",VLOOKUP(A257,'MOY to EOY-Math'!$P$2:$AI$400,20,FALSE)),"")</f>
        <v/>
      </c>
      <c r="N257" s="161" t="str">
        <f>IFERROR(IF(VLOOKUP(A257,'BOY to EOY-Math'!$P$2:$AI$400,20,FALSE)="","",VLOOKUP(A257,'BOY to EOY-Math'!$P$2:$AI$400,20,FALSE)),"")</f>
        <v/>
      </c>
      <c r="O257" s="161" t="str">
        <f>IFERROR(IF(VLOOKUP(A257,'BOY to MOY-Math'!$P$2:$AK$400,22,FALSE)="","",VLOOKUP(A257,'BOY to MOY-Math'!$P$2:$AK$400,22,FALSE)),"")</f>
        <v/>
      </c>
      <c r="P257" s="161" t="str">
        <f>IFERROR(IF(VLOOKUP(A257, 'MOY to EOY-Math'!$P$2:$AK$400,22,FALSE)="","",VLOOKUP(A257,'MOY to EOY-Math'!$P$2:$AK$400,22,FALSE)),"")</f>
        <v/>
      </c>
      <c r="Q257" s="161" t="str">
        <f>IFERROR(IF(VLOOKUP(A257,'BOY to EOY-Math'!$P$2:$AK$400,22,FALSE)="","",VLOOKUP(A257,'BOY to EOY-Math'!$P$2:$AK$400,22,FALSE)),"")</f>
        <v/>
      </c>
      <c r="R257" s="161" t="str" cm="1">
        <f t="array" ref="R257">_xlfn.IFS(AND(NOT(ISNUMBER(I257)),NOT(ISNUMBER(J257)),NOT(ISNUMBER(K257))),"",OR(AND(I257&lt;&gt;"",I257&gt;=40),AND(J257&lt;&gt;"",J257&gt;=40),AND(K257&lt;&gt;"",K257&gt;=40)),"Y",OR(I257&lt;40,J257&lt;40,K257&lt;40),"N")</f>
        <v/>
      </c>
      <c r="S257" s="161" t="str" cm="1">
        <f t="array" ref="S257">_xlfn.IFS(OR(L257="Yes",M257="Yes",N257="Yes"),"Y",OR(L257="No",M257="No",N257="No"),"N",AND(L257="",M257="",N257=""),"")</f>
        <v/>
      </c>
      <c r="T257" s="161" t="str" cm="1">
        <f t="array" ref="T257">_xlfn.IFS(AND(NOT(ISNUMBER(O257)),NOT(ISNUMBER(P257)),NOT(ISNUMBER(Q257))),"",OR(AND(O257&lt;&gt;"",O257&gt;=40),AND(P257&lt;&gt;"",P257&gt;=40),AND(Q257&lt;&gt;"",Q257&gt;=40)),"Y",OR(O257&lt;40,P257&lt;40,Q257&lt;40),"N")</f>
        <v/>
      </c>
      <c r="U257" s="162" t="str" cm="1">
        <f t="array" ref="U257">_xlfn.IFS(OR(R257="Y",S257="Y",T257="Y"),"Y",OR(R257="N",S257="N",T257="N"),"N",OR(R257="",S257="",T257=""),"")</f>
        <v/>
      </c>
      <c r="V257" s="161" t="str">
        <f>IFERROR(IF(VLOOKUP(A257,'BOY to MOY-Reading'!$P$2:$U$400,6,FALSE)="","",VLOOKUP(A257,'BOY to MOY-Reading'!$P$2:$U$400,6,FALSE)),"")</f>
        <v/>
      </c>
      <c r="W257" s="162" t="str">
        <f>IFERROR(IF(VLOOKUP(A257,'BOY to MOY-Reading'!$P$2:$AA$400,12,FALSE)="","",VLOOKUP(A257,'BOY to MOY-Reading'!$P$2:$AA$400,12,FALSE)),"")</f>
        <v/>
      </c>
      <c r="X257" s="161" t="str">
        <f>IFERROR(IF(VLOOKUP(A257,'BOY to EOY-Reading'!$P$2:$AA$400,12,FALSE)="","",VLOOKUP(A257,'BOY to EOY-Reading'!$P$2:$AA$400,12,FALSE)),"")</f>
        <v/>
      </c>
      <c r="Y257" s="163" t="str">
        <f>IFERROR(IF(VLOOKUP(A257,'BOY to MOY-Reading'!$P$2:$AI$400,20,FALSE)="","",VLOOKUP(A257,'BOY to MOY-Reading'!$P$2:$AI$400,20,FALSE)),"")</f>
        <v/>
      </c>
      <c r="Z257" s="161" t="str">
        <f>IFERROR(IF(VLOOKUP(A257, 'MOY to EOY-Reading'!$P$2:$AI$400,20,FALSE)="","",VLOOKUP(A257,'MOY to EOY-Reading'!$P$2:$AI$400,20,FALSE)),"")</f>
        <v/>
      </c>
      <c r="AA257" s="161" t="str">
        <f>IFERROR(IF(VLOOKUP(A257,'BOY to EOY-Reading'!$P$2:$AI$400,20,FALSE)="","",VLOOKUP(A257,'BOY to EOY-Reading'!$P$2:$AI$400,20,FALSE)),"")</f>
        <v/>
      </c>
      <c r="AB257" s="161" t="str">
        <f>IFERROR(IF(VLOOKUP(A257,'BOY to MOY-Reading'!$P$2:$AK$400,22,FALSE)="","",VLOOKUP(A257,'BOY to MOY-Reading'!$P$2:$AK$400,22,FALSE)),"")</f>
        <v/>
      </c>
      <c r="AC257" s="161" t="str">
        <f>IFERROR(IF(VLOOKUP(A257, 'MOY to EOY-Reading'!$P$2:$AK$400,22,FALSE)="","",VLOOKUP(A257,'MOY to EOY-Reading'!$P$2:$AK$400,22,FALSE)),"")</f>
        <v/>
      </c>
      <c r="AD257" s="161" t="str">
        <f>IFERROR(IF(VLOOKUP(A257,'BOY to EOY-Reading'!$P$2:$AK$400,22,FALSE)="","",VLOOKUP(A257,'BOY to EOY-Reading'!$P$2:$AK$400,22,FALSE)),"")</f>
        <v/>
      </c>
      <c r="AE257" s="161" t="str" cm="1">
        <f t="array" ref="AE257">_xlfn.IFS(AND(NOT(ISNUMBER(V257)),NOT(ISNUMBER(W257)),NOT(ISNUMBER(X257))),"",OR(AND(V257&lt;&gt;"",V257&gt;=40),AND(W257&lt;&gt;"",W257&gt;=40),AND(X257&lt;&gt;"",X257&gt;=40)),"Y",OR(V257&lt;40,W257&lt;40,X257&lt;40),"N")</f>
        <v/>
      </c>
      <c r="AF257" s="161" t="str" cm="1">
        <f t="array" ref="AF257">_xlfn.IFS(OR(Y257="Yes",Z257="Yes",AA257="Yes"),"Y",OR(Y257="No",Z257="No",AA257="No"),"N",AND(Y257="",Z257="",AA257=""),"")</f>
        <v/>
      </c>
      <c r="AG257" s="161" t="str" cm="1">
        <f t="array" ref="AG257">_xlfn.IFS(AND(NOT(ISNUMBER(AB257)),NOT(ISNUMBER(AC257)),NOT(ISNUMBER(AD257))),"",OR(AND(AB257&lt;&gt;"",AB257&gt;=40),AND(AC257&lt;&gt;"",AC257&gt;=40),AND(AD257&lt;&gt;"",AD257&gt;=40)),"Y",OR(AB257&lt;40,AC257&lt;40,AD257&lt;40),"N")</f>
        <v/>
      </c>
      <c r="AH257" s="162" t="str" cm="1">
        <f t="array" ref="AH257">_xlfn.IFS(OR(AE257="Y",AF257="Y",AG257="Y"),"Y",OR(AE257="N",AF257="N",AG257="N"),"N",OR(AE257="",AF257="",AG257=""),"")</f>
        <v/>
      </c>
    </row>
    <row r="258" spans="9:34" x14ac:dyDescent="0.25">
      <c r="I258" s="161" t="str">
        <f>IFERROR(IF(VLOOKUP(A258,'BOY to MOY-Math'!$P$2:$U$400,6,FALSE)="","",VLOOKUP(A258,'BOY to MOY-Math'!$P$2:$U$400,6,FALSE)),"")</f>
        <v/>
      </c>
      <c r="J258" s="162" t="str">
        <f>IFERROR(IF(VLOOKUP(A258,'BOY to MOY-Math'!$P$2:$AA$400,12,FALSE)="","",VLOOKUP(A258,'BOY to MOY-Math'!$P$2:$AA$400,12,FALSE)),"")</f>
        <v/>
      </c>
      <c r="K258" s="161" t="str">
        <f>IFERROR(IF(VLOOKUP(A258,'BOY to EOY-Math'!$P$2:$AA$400,12,FALSE)="","",VLOOKUP(A258,'BOY to EOY-Math'!$P$2:$AA$400,12,FALSE)),"")</f>
        <v/>
      </c>
      <c r="L258" s="163" t="str">
        <f>IFERROR(IF(VLOOKUP(A258,'BOY to MOY-Math'!$P$2:$AI$400,20,FALSE)="","",VLOOKUP(A258,'BOY to MOY-Math'!$P$2:$AI$400,20,FALSE)),"")</f>
        <v/>
      </c>
      <c r="M258" s="161" t="str">
        <f>IFERROR(IF(VLOOKUP(A258, 'MOY to EOY-Math'!$P$2:$AI$400,20,FALSE)="","",VLOOKUP(A258,'MOY to EOY-Math'!$P$2:$AI$400,20,FALSE)),"")</f>
        <v/>
      </c>
      <c r="N258" s="161" t="str">
        <f>IFERROR(IF(VLOOKUP(A258,'BOY to EOY-Math'!$P$2:$AI$400,20,FALSE)="","",VLOOKUP(A258,'BOY to EOY-Math'!$P$2:$AI$400,20,FALSE)),"")</f>
        <v/>
      </c>
      <c r="O258" s="161" t="str">
        <f>IFERROR(IF(VLOOKUP(A258,'BOY to MOY-Math'!$P$2:$AK$400,22,FALSE)="","",VLOOKUP(A258,'BOY to MOY-Math'!$P$2:$AK$400,22,FALSE)),"")</f>
        <v/>
      </c>
      <c r="P258" s="161" t="str">
        <f>IFERROR(IF(VLOOKUP(A258, 'MOY to EOY-Math'!$P$2:$AK$400,22,FALSE)="","",VLOOKUP(A258,'MOY to EOY-Math'!$P$2:$AK$400,22,FALSE)),"")</f>
        <v/>
      </c>
      <c r="Q258" s="161" t="str">
        <f>IFERROR(IF(VLOOKUP(A258,'BOY to EOY-Math'!$P$2:$AK$400,22,FALSE)="","",VLOOKUP(A258,'BOY to EOY-Math'!$P$2:$AK$400,22,FALSE)),"")</f>
        <v/>
      </c>
      <c r="R258" s="161" t="str" cm="1">
        <f t="array" ref="R258">_xlfn.IFS(AND(NOT(ISNUMBER(I258)),NOT(ISNUMBER(J258)),NOT(ISNUMBER(K258))),"",OR(AND(I258&lt;&gt;"",I258&gt;=40),AND(J258&lt;&gt;"",J258&gt;=40),AND(K258&lt;&gt;"",K258&gt;=40)),"Y",OR(I258&lt;40,J258&lt;40,K258&lt;40),"N")</f>
        <v/>
      </c>
      <c r="S258" s="161" t="str" cm="1">
        <f t="array" ref="S258">_xlfn.IFS(OR(L258="Yes",M258="Yes",N258="Yes"),"Y",OR(L258="No",M258="No",N258="No"),"N",AND(L258="",M258="",N258=""),"")</f>
        <v/>
      </c>
      <c r="T258" s="161" t="str" cm="1">
        <f t="array" ref="T258">_xlfn.IFS(AND(NOT(ISNUMBER(O258)),NOT(ISNUMBER(P258)),NOT(ISNUMBER(Q258))),"",OR(AND(O258&lt;&gt;"",O258&gt;=40),AND(P258&lt;&gt;"",P258&gt;=40),AND(Q258&lt;&gt;"",Q258&gt;=40)),"Y",OR(O258&lt;40,P258&lt;40,Q258&lt;40),"N")</f>
        <v/>
      </c>
      <c r="U258" s="162" t="str" cm="1">
        <f t="array" ref="U258">_xlfn.IFS(OR(R258="Y",S258="Y",T258="Y"),"Y",OR(R258="N",S258="N",T258="N"),"N",OR(R258="",S258="",T258=""),"")</f>
        <v/>
      </c>
      <c r="V258" s="161" t="str">
        <f>IFERROR(IF(VLOOKUP(A258,'BOY to MOY-Reading'!$P$2:$U$400,6,FALSE)="","",VLOOKUP(A258,'BOY to MOY-Reading'!$P$2:$U$400,6,FALSE)),"")</f>
        <v/>
      </c>
      <c r="W258" s="162" t="str">
        <f>IFERROR(IF(VLOOKUP(A258,'BOY to MOY-Reading'!$P$2:$AA$400,12,FALSE)="","",VLOOKUP(A258,'BOY to MOY-Reading'!$P$2:$AA$400,12,FALSE)),"")</f>
        <v/>
      </c>
      <c r="X258" s="161" t="str">
        <f>IFERROR(IF(VLOOKUP(A258,'BOY to EOY-Reading'!$P$2:$AA$400,12,FALSE)="","",VLOOKUP(A258,'BOY to EOY-Reading'!$P$2:$AA$400,12,FALSE)),"")</f>
        <v/>
      </c>
      <c r="Y258" s="163" t="str">
        <f>IFERROR(IF(VLOOKUP(A258,'BOY to MOY-Reading'!$P$2:$AI$400,20,FALSE)="","",VLOOKUP(A258,'BOY to MOY-Reading'!$P$2:$AI$400,20,FALSE)),"")</f>
        <v/>
      </c>
      <c r="Z258" s="161" t="str">
        <f>IFERROR(IF(VLOOKUP(A258, 'MOY to EOY-Reading'!$P$2:$AI$400,20,FALSE)="","",VLOOKUP(A258,'MOY to EOY-Reading'!$P$2:$AI$400,20,FALSE)),"")</f>
        <v/>
      </c>
      <c r="AA258" s="161" t="str">
        <f>IFERROR(IF(VLOOKUP(A258,'BOY to EOY-Reading'!$P$2:$AI$400,20,FALSE)="","",VLOOKUP(A258,'BOY to EOY-Reading'!$P$2:$AI$400,20,FALSE)),"")</f>
        <v/>
      </c>
      <c r="AB258" s="161" t="str">
        <f>IFERROR(IF(VLOOKUP(A258,'BOY to MOY-Reading'!$P$2:$AK$400,22,FALSE)="","",VLOOKUP(A258,'BOY to MOY-Reading'!$P$2:$AK$400,22,FALSE)),"")</f>
        <v/>
      </c>
      <c r="AC258" s="161" t="str">
        <f>IFERROR(IF(VLOOKUP(A258, 'MOY to EOY-Reading'!$P$2:$AK$400,22,FALSE)="","",VLOOKUP(A258,'MOY to EOY-Reading'!$P$2:$AK$400,22,FALSE)),"")</f>
        <v/>
      </c>
      <c r="AD258" s="161" t="str">
        <f>IFERROR(IF(VLOOKUP(A258,'BOY to EOY-Reading'!$P$2:$AK$400,22,FALSE)="","",VLOOKUP(A258,'BOY to EOY-Reading'!$P$2:$AK$400,22,FALSE)),"")</f>
        <v/>
      </c>
      <c r="AE258" s="161" t="str" cm="1">
        <f t="array" ref="AE258">_xlfn.IFS(AND(NOT(ISNUMBER(V258)),NOT(ISNUMBER(W258)),NOT(ISNUMBER(X258))),"",OR(AND(V258&lt;&gt;"",V258&gt;=40),AND(W258&lt;&gt;"",W258&gt;=40),AND(X258&lt;&gt;"",X258&gt;=40)),"Y",OR(V258&lt;40,W258&lt;40,X258&lt;40),"N")</f>
        <v/>
      </c>
      <c r="AF258" s="161" t="str" cm="1">
        <f t="array" ref="AF258">_xlfn.IFS(OR(Y258="Yes",Z258="Yes",AA258="Yes"),"Y",OR(Y258="No",Z258="No",AA258="No"),"N",AND(Y258="",Z258="",AA258=""),"")</f>
        <v/>
      </c>
      <c r="AG258" s="161" t="str" cm="1">
        <f t="array" ref="AG258">_xlfn.IFS(AND(NOT(ISNUMBER(AB258)),NOT(ISNUMBER(AC258)),NOT(ISNUMBER(AD258))),"",OR(AND(AB258&lt;&gt;"",AB258&gt;=40),AND(AC258&lt;&gt;"",AC258&gt;=40),AND(AD258&lt;&gt;"",AD258&gt;=40)),"Y",OR(AB258&lt;40,AC258&lt;40,AD258&lt;40),"N")</f>
        <v/>
      </c>
      <c r="AH258" s="162" t="str" cm="1">
        <f t="array" ref="AH258">_xlfn.IFS(OR(AE258="Y",AF258="Y",AG258="Y"),"Y",OR(AE258="N",AF258="N",AG258="N"),"N",OR(AE258="",AF258="",AG258=""),"")</f>
        <v/>
      </c>
    </row>
    <row r="259" spans="9:34" x14ac:dyDescent="0.25">
      <c r="I259" s="161" t="str">
        <f>IFERROR(IF(VLOOKUP(A259,'BOY to MOY-Math'!$P$2:$U$400,6,FALSE)="","",VLOOKUP(A259,'BOY to MOY-Math'!$P$2:$U$400,6,FALSE)),"")</f>
        <v/>
      </c>
      <c r="J259" s="162" t="str">
        <f>IFERROR(IF(VLOOKUP(A259,'BOY to MOY-Math'!$P$2:$AA$400,12,FALSE)="","",VLOOKUP(A259,'BOY to MOY-Math'!$P$2:$AA$400,12,FALSE)),"")</f>
        <v/>
      </c>
      <c r="K259" s="161" t="str">
        <f>IFERROR(IF(VLOOKUP(A259,'BOY to EOY-Math'!$P$2:$AA$400,12,FALSE)="","",VLOOKUP(A259,'BOY to EOY-Math'!$P$2:$AA$400,12,FALSE)),"")</f>
        <v/>
      </c>
      <c r="L259" s="163" t="str">
        <f>IFERROR(IF(VLOOKUP(A259,'BOY to MOY-Math'!$P$2:$AI$400,20,FALSE)="","",VLOOKUP(A259,'BOY to MOY-Math'!$P$2:$AI$400,20,FALSE)),"")</f>
        <v/>
      </c>
      <c r="M259" s="161" t="str">
        <f>IFERROR(IF(VLOOKUP(A259, 'MOY to EOY-Math'!$P$2:$AI$400,20,FALSE)="","",VLOOKUP(A259,'MOY to EOY-Math'!$P$2:$AI$400,20,FALSE)),"")</f>
        <v/>
      </c>
      <c r="N259" s="161" t="str">
        <f>IFERROR(IF(VLOOKUP(A259,'BOY to EOY-Math'!$P$2:$AI$400,20,FALSE)="","",VLOOKUP(A259,'BOY to EOY-Math'!$P$2:$AI$400,20,FALSE)),"")</f>
        <v/>
      </c>
      <c r="O259" s="161" t="str">
        <f>IFERROR(IF(VLOOKUP(A259,'BOY to MOY-Math'!$P$2:$AK$400,22,FALSE)="","",VLOOKUP(A259,'BOY to MOY-Math'!$P$2:$AK$400,22,FALSE)),"")</f>
        <v/>
      </c>
      <c r="P259" s="161" t="str">
        <f>IFERROR(IF(VLOOKUP(A259, 'MOY to EOY-Math'!$P$2:$AK$400,22,FALSE)="","",VLOOKUP(A259,'MOY to EOY-Math'!$P$2:$AK$400,22,FALSE)),"")</f>
        <v/>
      </c>
      <c r="Q259" s="161" t="str">
        <f>IFERROR(IF(VLOOKUP(A259,'BOY to EOY-Math'!$P$2:$AK$400,22,FALSE)="","",VLOOKUP(A259,'BOY to EOY-Math'!$P$2:$AK$400,22,FALSE)),"")</f>
        <v/>
      </c>
      <c r="R259" s="161" t="str" cm="1">
        <f t="array" ref="R259">_xlfn.IFS(AND(NOT(ISNUMBER(I259)),NOT(ISNUMBER(J259)),NOT(ISNUMBER(K259))),"",OR(AND(I259&lt;&gt;"",I259&gt;=40),AND(J259&lt;&gt;"",J259&gt;=40),AND(K259&lt;&gt;"",K259&gt;=40)),"Y",OR(I259&lt;40,J259&lt;40,K259&lt;40),"N")</f>
        <v/>
      </c>
      <c r="S259" s="161" t="str" cm="1">
        <f t="array" ref="S259">_xlfn.IFS(OR(L259="Yes",M259="Yes",N259="Yes"),"Y",OR(L259="No",M259="No",N259="No"),"N",AND(L259="",M259="",N259=""),"")</f>
        <v/>
      </c>
      <c r="T259" s="161" t="str" cm="1">
        <f t="array" ref="T259">_xlfn.IFS(AND(NOT(ISNUMBER(O259)),NOT(ISNUMBER(P259)),NOT(ISNUMBER(Q259))),"",OR(AND(O259&lt;&gt;"",O259&gt;=40),AND(P259&lt;&gt;"",P259&gt;=40),AND(Q259&lt;&gt;"",Q259&gt;=40)),"Y",OR(O259&lt;40,P259&lt;40,Q259&lt;40),"N")</f>
        <v/>
      </c>
      <c r="U259" s="162" t="str" cm="1">
        <f t="array" ref="U259">_xlfn.IFS(OR(R259="Y",S259="Y",T259="Y"),"Y",OR(R259="N",S259="N",T259="N"),"N",OR(R259="",S259="",T259=""),"")</f>
        <v/>
      </c>
      <c r="V259" s="161" t="str">
        <f>IFERROR(IF(VLOOKUP(A259,'BOY to MOY-Reading'!$P$2:$U$400,6,FALSE)="","",VLOOKUP(A259,'BOY to MOY-Reading'!$P$2:$U$400,6,FALSE)),"")</f>
        <v/>
      </c>
      <c r="W259" s="162" t="str">
        <f>IFERROR(IF(VLOOKUP(A259,'BOY to MOY-Reading'!$P$2:$AA$400,12,FALSE)="","",VLOOKUP(A259,'BOY to MOY-Reading'!$P$2:$AA$400,12,FALSE)),"")</f>
        <v/>
      </c>
      <c r="X259" s="161" t="str">
        <f>IFERROR(IF(VLOOKUP(A259,'BOY to EOY-Reading'!$P$2:$AA$400,12,FALSE)="","",VLOOKUP(A259,'BOY to EOY-Reading'!$P$2:$AA$400,12,FALSE)),"")</f>
        <v/>
      </c>
      <c r="Y259" s="163" t="str">
        <f>IFERROR(IF(VLOOKUP(A259,'BOY to MOY-Reading'!$P$2:$AI$400,20,FALSE)="","",VLOOKUP(A259,'BOY to MOY-Reading'!$P$2:$AI$400,20,FALSE)),"")</f>
        <v/>
      </c>
      <c r="Z259" s="161" t="str">
        <f>IFERROR(IF(VLOOKUP(A259, 'MOY to EOY-Reading'!$P$2:$AI$400,20,FALSE)="","",VLOOKUP(A259,'MOY to EOY-Reading'!$P$2:$AI$400,20,FALSE)),"")</f>
        <v/>
      </c>
      <c r="AA259" s="161" t="str">
        <f>IFERROR(IF(VLOOKUP(A259,'BOY to EOY-Reading'!$P$2:$AI$400,20,FALSE)="","",VLOOKUP(A259,'BOY to EOY-Reading'!$P$2:$AI$400,20,FALSE)),"")</f>
        <v/>
      </c>
      <c r="AB259" s="161" t="str">
        <f>IFERROR(IF(VLOOKUP(A259,'BOY to MOY-Reading'!$P$2:$AK$400,22,FALSE)="","",VLOOKUP(A259,'BOY to MOY-Reading'!$P$2:$AK$400,22,FALSE)),"")</f>
        <v/>
      </c>
      <c r="AC259" s="161" t="str">
        <f>IFERROR(IF(VLOOKUP(A259, 'MOY to EOY-Reading'!$P$2:$AK$400,22,FALSE)="","",VLOOKUP(A259,'MOY to EOY-Reading'!$P$2:$AK$400,22,FALSE)),"")</f>
        <v/>
      </c>
      <c r="AD259" s="161" t="str">
        <f>IFERROR(IF(VLOOKUP(A259,'BOY to EOY-Reading'!$P$2:$AK$400,22,FALSE)="","",VLOOKUP(A259,'BOY to EOY-Reading'!$P$2:$AK$400,22,FALSE)),"")</f>
        <v/>
      </c>
      <c r="AE259" s="161" t="str" cm="1">
        <f t="array" ref="AE259">_xlfn.IFS(AND(NOT(ISNUMBER(V259)),NOT(ISNUMBER(W259)),NOT(ISNUMBER(X259))),"",OR(AND(V259&lt;&gt;"",V259&gt;=40),AND(W259&lt;&gt;"",W259&gt;=40),AND(X259&lt;&gt;"",X259&gt;=40)),"Y",OR(V259&lt;40,W259&lt;40,X259&lt;40),"N")</f>
        <v/>
      </c>
      <c r="AF259" s="161" t="str" cm="1">
        <f t="array" ref="AF259">_xlfn.IFS(OR(Y259="Yes",Z259="Yes",AA259="Yes"),"Y",OR(Y259="No",Z259="No",AA259="No"),"N",AND(Y259="",Z259="",AA259=""),"")</f>
        <v/>
      </c>
      <c r="AG259" s="161" t="str" cm="1">
        <f t="array" ref="AG259">_xlfn.IFS(AND(NOT(ISNUMBER(AB259)),NOT(ISNUMBER(AC259)),NOT(ISNUMBER(AD259))),"",OR(AND(AB259&lt;&gt;"",AB259&gt;=40),AND(AC259&lt;&gt;"",AC259&gt;=40),AND(AD259&lt;&gt;"",AD259&gt;=40)),"Y",OR(AB259&lt;40,AC259&lt;40,AD259&lt;40),"N")</f>
        <v/>
      </c>
      <c r="AH259" s="162" t="str" cm="1">
        <f t="array" ref="AH259">_xlfn.IFS(OR(AE259="Y",AF259="Y",AG259="Y"),"Y",OR(AE259="N",AF259="N",AG259="N"),"N",OR(AE259="",AF259="",AG259=""),"")</f>
        <v/>
      </c>
    </row>
    <row r="260" spans="9:34" x14ac:dyDescent="0.25">
      <c r="I260" s="161" t="str">
        <f>IFERROR(IF(VLOOKUP(A260,'BOY to MOY-Math'!$P$2:$U$400,6,FALSE)="","",VLOOKUP(A260,'BOY to MOY-Math'!$P$2:$U$400,6,FALSE)),"")</f>
        <v/>
      </c>
      <c r="J260" s="162" t="str">
        <f>IFERROR(IF(VLOOKUP(A260,'BOY to MOY-Math'!$P$2:$AA$400,12,FALSE)="","",VLOOKUP(A260,'BOY to MOY-Math'!$P$2:$AA$400,12,FALSE)),"")</f>
        <v/>
      </c>
      <c r="K260" s="161" t="str">
        <f>IFERROR(IF(VLOOKUP(A260,'BOY to EOY-Math'!$P$2:$AA$400,12,FALSE)="","",VLOOKUP(A260,'BOY to EOY-Math'!$P$2:$AA$400,12,FALSE)),"")</f>
        <v/>
      </c>
      <c r="L260" s="163" t="str">
        <f>IFERROR(IF(VLOOKUP(A260,'BOY to MOY-Math'!$P$2:$AI$400,20,FALSE)="","",VLOOKUP(A260,'BOY to MOY-Math'!$P$2:$AI$400,20,FALSE)),"")</f>
        <v/>
      </c>
      <c r="M260" s="161" t="str">
        <f>IFERROR(IF(VLOOKUP(A260, 'MOY to EOY-Math'!$P$2:$AI$400,20,FALSE)="","",VLOOKUP(A260,'MOY to EOY-Math'!$P$2:$AI$400,20,FALSE)),"")</f>
        <v/>
      </c>
      <c r="N260" s="161" t="str">
        <f>IFERROR(IF(VLOOKUP(A260,'BOY to EOY-Math'!$P$2:$AI$400,20,FALSE)="","",VLOOKUP(A260,'BOY to EOY-Math'!$P$2:$AI$400,20,FALSE)),"")</f>
        <v/>
      </c>
      <c r="O260" s="161" t="str">
        <f>IFERROR(IF(VLOOKUP(A260,'BOY to MOY-Math'!$P$2:$AK$400,22,FALSE)="","",VLOOKUP(A260,'BOY to MOY-Math'!$P$2:$AK$400,22,FALSE)),"")</f>
        <v/>
      </c>
      <c r="P260" s="161" t="str">
        <f>IFERROR(IF(VLOOKUP(A260, 'MOY to EOY-Math'!$P$2:$AK$400,22,FALSE)="","",VLOOKUP(A260,'MOY to EOY-Math'!$P$2:$AK$400,22,FALSE)),"")</f>
        <v/>
      </c>
      <c r="Q260" s="161" t="str">
        <f>IFERROR(IF(VLOOKUP(A260,'BOY to EOY-Math'!$P$2:$AK$400,22,FALSE)="","",VLOOKUP(A260,'BOY to EOY-Math'!$P$2:$AK$400,22,FALSE)),"")</f>
        <v/>
      </c>
      <c r="R260" s="161" t="str" cm="1">
        <f t="array" ref="R260">_xlfn.IFS(AND(NOT(ISNUMBER(I260)),NOT(ISNUMBER(J260)),NOT(ISNUMBER(K260))),"",OR(AND(I260&lt;&gt;"",I260&gt;=40),AND(J260&lt;&gt;"",J260&gt;=40),AND(K260&lt;&gt;"",K260&gt;=40)),"Y",OR(I260&lt;40,J260&lt;40,K260&lt;40),"N")</f>
        <v/>
      </c>
      <c r="S260" s="161" t="str" cm="1">
        <f t="array" ref="S260">_xlfn.IFS(OR(L260="Yes",M260="Yes",N260="Yes"),"Y",OR(L260="No",M260="No",N260="No"),"N",AND(L260="",M260="",N260=""),"")</f>
        <v/>
      </c>
      <c r="T260" s="161" t="str" cm="1">
        <f t="array" ref="T260">_xlfn.IFS(AND(NOT(ISNUMBER(O260)),NOT(ISNUMBER(P260)),NOT(ISNUMBER(Q260))),"",OR(AND(O260&lt;&gt;"",O260&gt;=40),AND(P260&lt;&gt;"",P260&gt;=40),AND(Q260&lt;&gt;"",Q260&gt;=40)),"Y",OR(O260&lt;40,P260&lt;40,Q260&lt;40),"N")</f>
        <v/>
      </c>
      <c r="U260" s="162" t="str" cm="1">
        <f t="array" ref="U260">_xlfn.IFS(OR(R260="Y",S260="Y",T260="Y"),"Y",OR(R260="N",S260="N",T260="N"),"N",OR(R260="",S260="",T260=""),"")</f>
        <v/>
      </c>
      <c r="V260" s="161" t="str">
        <f>IFERROR(IF(VLOOKUP(A260,'BOY to MOY-Reading'!$P$2:$U$400,6,FALSE)="","",VLOOKUP(A260,'BOY to MOY-Reading'!$P$2:$U$400,6,FALSE)),"")</f>
        <v/>
      </c>
      <c r="W260" s="162" t="str">
        <f>IFERROR(IF(VLOOKUP(A260,'BOY to MOY-Reading'!$P$2:$AA$400,12,FALSE)="","",VLOOKUP(A260,'BOY to MOY-Reading'!$P$2:$AA$400,12,FALSE)),"")</f>
        <v/>
      </c>
      <c r="X260" s="161" t="str">
        <f>IFERROR(IF(VLOOKUP(A260,'BOY to EOY-Reading'!$P$2:$AA$400,12,FALSE)="","",VLOOKUP(A260,'BOY to EOY-Reading'!$P$2:$AA$400,12,FALSE)),"")</f>
        <v/>
      </c>
      <c r="Y260" s="163" t="str">
        <f>IFERROR(IF(VLOOKUP(A260,'BOY to MOY-Reading'!$P$2:$AI$400,20,FALSE)="","",VLOOKUP(A260,'BOY to MOY-Reading'!$P$2:$AI$400,20,FALSE)),"")</f>
        <v/>
      </c>
      <c r="Z260" s="161" t="str">
        <f>IFERROR(IF(VLOOKUP(A260, 'MOY to EOY-Reading'!$P$2:$AI$400,20,FALSE)="","",VLOOKUP(A260,'MOY to EOY-Reading'!$P$2:$AI$400,20,FALSE)),"")</f>
        <v/>
      </c>
      <c r="AA260" s="161" t="str">
        <f>IFERROR(IF(VLOOKUP(A260,'BOY to EOY-Reading'!$P$2:$AI$400,20,FALSE)="","",VLOOKUP(A260,'BOY to EOY-Reading'!$P$2:$AI$400,20,FALSE)),"")</f>
        <v/>
      </c>
      <c r="AB260" s="161" t="str">
        <f>IFERROR(IF(VLOOKUP(A260,'BOY to MOY-Reading'!$P$2:$AK$400,22,FALSE)="","",VLOOKUP(A260,'BOY to MOY-Reading'!$P$2:$AK$400,22,FALSE)),"")</f>
        <v/>
      </c>
      <c r="AC260" s="161" t="str">
        <f>IFERROR(IF(VLOOKUP(A260, 'MOY to EOY-Reading'!$P$2:$AK$400,22,FALSE)="","",VLOOKUP(A260,'MOY to EOY-Reading'!$P$2:$AK$400,22,FALSE)),"")</f>
        <v/>
      </c>
      <c r="AD260" s="161" t="str">
        <f>IFERROR(IF(VLOOKUP(A260,'BOY to EOY-Reading'!$P$2:$AK$400,22,FALSE)="","",VLOOKUP(A260,'BOY to EOY-Reading'!$P$2:$AK$400,22,FALSE)),"")</f>
        <v/>
      </c>
      <c r="AE260" s="161" t="str" cm="1">
        <f t="array" ref="AE260">_xlfn.IFS(AND(NOT(ISNUMBER(V260)),NOT(ISNUMBER(W260)),NOT(ISNUMBER(X260))),"",OR(AND(V260&lt;&gt;"",V260&gt;=40),AND(W260&lt;&gt;"",W260&gt;=40),AND(X260&lt;&gt;"",X260&gt;=40)),"Y",OR(V260&lt;40,W260&lt;40,X260&lt;40),"N")</f>
        <v/>
      </c>
      <c r="AF260" s="161" t="str" cm="1">
        <f t="array" ref="AF260">_xlfn.IFS(OR(Y260="Yes",Z260="Yes",AA260="Yes"),"Y",OR(Y260="No",Z260="No",AA260="No"),"N",AND(Y260="",Z260="",AA260=""),"")</f>
        <v/>
      </c>
      <c r="AG260" s="161" t="str" cm="1">
        <f t="array" ref="AG260">_xlfn.IFS(AND(NOT(ISNUMBER(AB260)),NOT(ISNUMBER(AC260)),NOT(ISNUMBER(AD260))),"",OR(AND(AB260&lt;&gt;"",AB260&gt;=40),AND(AC260&lt;&gt;"",AC260&gt;=40),AND(AD260&lt;&gt;"",AD260&gt;=40)),"Y",OR(AB260&lt;40,AC260&lt;40,AD260&lt;40),"N")</f>
        <v/>
      </c>
      <c r="AH260" s="162" t="str" cm="1">
        <f t="array" ref="AH260">_xlfn.IFS(OR(AE260="Y",AF260="Y",AG260="Y"),"Y",OR(AE260="N",AF260="N",AG260="N"),"N",OR(AE260="",AF260="",AG260=""),"")</f>
        <v/>
      </c>
    </row>
    <row r="261" spans="9:34" x14ac:dyDescent="0.25">
      <c r="I261" s="161" t="str">
        <f>IFERROR(IF(VLOOKUP(A261,'BOY to MOY-Math'!$P$2:$U$400,6,FALSE)="","",VLOOKUP(A261,'BOY to MOY-Math'!$P$2:$U$400,6,FALSE)),"")</f>
        <v/>
      </c>
      <c r="J261" s="162" t="str">
        <f>IFERROR(IF(VLOOKUP(A261,'BOY to MOY-Math'!$P$2:$AA$400,12,FALSE)="","",VLOOKUP(A261,'BOY to MOY-Math'!$P$2:$AA$400,12,FALSE)),"")</f>
        <v/>
      </c>
      <c r="K261" s="161" t="str">
        <f>IFERROR(IF(VLOOKUP(A261,'BOY to EOY-Math'!$P$2:$AA$400,12,FALSE)="","",VLOOKUP(A261,'BOY to EOY-Math'!$P$2:$AA$400,12,FALSE)),"")</f>
        <v/>
      </c>
      <c r="L261" s="163" t="str">
        <f>IFERROR(IF(VLOOKUP(A261,'BOY to MOY-Math'!$P$2:$AI$400,20,FALSE)="","",VLOOKUP(A261,'BOY to MOY-Math'!$P$2:$AI$400,20,FALSE)),"")</f>
        <v/>
      </c>
      <c r="M261" s="161" t="str">
        <f>IFERROR(IF(VLOOKUP(A261, 'MOY to EOY-Math'!$P$2:$AI$400,20,FALSE)="","",VLOOKUP(A261,'MOY to EOY-Math'!$P$2:$AI$400,20,FALSE)),"")</f>
        <v/>
      </c>
      <c r="N261" s="161" t="str">
        <f>IFERROR(IF(VLOOKUP(A261,'BOY to EOY-Math'!$P$2:$AI$400,20,FALSE)="","",VLOOKUP(A261,'BOY to EOY-Math'!$P$2:$AI$400,20,FALSE)),"")</f>
        <v/>
      </c>
      <c r="O261" s="161" t="str">
        <f>IFERROR(IF(VLOOKUP(A261,'BOY to MOY-Math'!$P$2:$AK$400,22,FALSE)="","",VLOOKUP(A261,'BOY to MOY-Math'!$P$2:$AK$400,22,FALSE)),"")</f>
        <v/>
      </c>
      <c r="P261" s="161" t="str">
        <f>IFERROR(IF(VLOOKUP(A261, 'MOY to EOY-Math'!$P$2:$AK$400,22,FALSE)="","",VLOOKUP(A261,'MOY to EOY-Math'!$P$2:$AK$400,22,FALSE)),"")</f>
        <v/>
      </c>
      <c r="Q261" s="161" t="str">
        <f>IFERROR(IF(VLOOKUP(A261,'BOY to EOY-Math'!$P$2:$AK$400,22,FALSE)="","",VLOOKUP(A261,'BOY to EOY-Math'!$P$2:$AK$400,22,FALSE)),"")</f>
        <v/>
      </c>
      <c r="R261" s="161" t="str" cm="1">
        <f t="array" ref="R261">_xlfn.IFS(AND(NOT(ISNUMBER(I261)),NOT(ISNUMBER(J261)),NOT(ISNUMBER(K261))),"",OR(AND(I261&lt;&gt;"",I261&gt;=40),AND(J261&lt;&gt;"",J261&gt;=40),AND(K261&lt;&gt;"",K261&gt;=40)),"Y",OR(I261&lt;40,J261&lt;40,K261&lt;40),"N")</f>
        <v/>
      </c>
      <c r="S261" s="161" t="str" cm="1">
        <f t="array" ref="S261">_xlfn.IFS(OR(L261="Yes",M261="Yes",N261="Yes"),"Y",OR(L261="No",M261="No",N261="No"),"N",AND(L261="",M261="",N261=""),"")</f>
        <v/>
      </c>
      <c r="T261" s="161" t="str" cm="1">
        <f t="array" ref="T261">_xlfn.IFS(AND(NOT(ISNUMBER(O261)),NOT(ISNUMBER(P261)),NOT(ISNUMBER(Q261))),"",OR(AND(O261&lt;&gt;"",O261&gt;=40),AND(P261&lt;&gt;"",P261&gt;=40),AND(Q261&lt;&gt;"",Q261&gt;=40)),"Y",OR(O261&lt;40,P261&lt;40,Q261&lt;40),"N")</f>
        <v/>
      </c>
      <c r="U261" s="162" t="str" cm="1">
        <f t="array" ref="U261">_xlfn.IFS(OR(R261="Y",S261="Y",T261="Y"),"Y",OR(R261="N",S261="N",T261="N"),"N",OR(R261="",S261="",T261=""),"")</f>
        <v/>
      </c>
      <c r="V261" s="161" t="str">
        <f>IFERROR(IF(VLOOKUP(A261,'BOY to MOY-Reading'!$P$2:$U$400,6,FALSE)="","",VLOOKUP(A261,'BOY to MOY-Reading'!$P$2:$U$400,6,FALSE)),"")</f>
        <v/>
      </c>
      <c r="W261" s="162" t="str">
        <f>IFERROR(IF(VLOOKUP(A261,'BOY to MOY-Reading'!$P$2:$AA$400,12,FALSE)="","",VLOOKUP(A261,'BOY to MOY-Reading'!$P$2:$AA$400,12,FALSE)),"")</f>
        <v/>
      </c>
      <c r="X261" s="161" t="str">
        <f>IFERROR(IF(VLOOKUP(A261,'BOY to EOY-Reading'!$P$2:$AA$400,12,FALSE)="","",VLOOKUP(A261,'BOY to EOY-Reading'!$P$2:$AA$400,12,FALSE)),"")</f>
        <v/>
      </c>
      <c r="Y261" s="163" t="str">
        <f>IFERROR(IF(VLOOKUP(A261,'BOY to MOY-Reading'!$P$2:$AI$400,20,FALSE)="","",VLOOKUP(A261,'BOY to MOY-Reading'!$P$2:$AI$400,20,FALSE)),"")</f>
        <v/>
      </c>
      <c r="Z261" s="161" t="str">
        <f>IFERROR(IF(VLOOKUP(A261, 'MOY to EOY-Reading'!$P$2:$AI$400,20,FALSE)="","",VLOOKUP(A261,'MOY to EOY-Reading'!$P$2:$AI$400,20,FALSE)),"")</f>
        <v/>
      </c>
      <c r="AA261" s="161" t="str">
        <f>IFERROR(IF(VLOOKUP(A261,'BOY to EOY-Reading'!$P$2:$AI$400,20,FALSE)="","",VLOOKUP(A261,'BOY to EOY-Reading'!$P$2:$AI$400,20,FALSE)),"")</f>
        <v/>
      </c>
      <c r="AB261" s="161" t="str">
        <f>IFERROR(IF(VLOOKUP(A261,'BOY to MOY-Reading'!$P$2:$AK$400,22,FALSE)="","",VLOOKUP(A261,'BOY to MOY-Reading'!$P$2:$AK$400,22,FALSE)),"")</f>
        <v/>
      </c>
      <c r="AC261" s="161" t="str">
        <f>IFERROR(IF(VLOOKUP(A261, 'MOY to EOY-Reading'!$P$2:$AK$400,22,FALSE)="","",VLOOKUP(A261,'MOY to EOY-Reading'!$P$2:$AK$400,22,FALSE)),"")</f>
        <v/>
      </c>
      <c r="AD261" s="161" t="str">
        <f>IFERROR(IF(VLOOKUP(A261,'BOY to EOY-Reading'!$P$2:$AK$400,22,FALSE)="","",VLOOKUP(A261,'BOY to EOY-Reading'!$P$2:$AK$400,22,FALSE)),"")</f>
        <v/>
      </c>
      <c r="AE261" s="161" t="str" cm="1">
        <f t="array" ref="AE261">_xlfn.IFS(AND(NOT(ISNUMBER(V261)),NOT(ISNUMBER(W261)),NOT(ISNUMBER(X261))),"",OR(AND(V261&lt;&gt;"",V261&gt;=40),AND(W261&lt;&gt;"",W261&gt;=40),AND(X261&lt;&gt;"",X261&gt;=40)),"Y",OR(V261&lt;40,W261&lt;40,X261&lt;40),"N")</f>
        <v/>
      </c>
      <c r="AF261" s="161" t="str" cm="1">
        <f t="array" ref="AF261">_xlfn.IFS(OR(Y261="Yes",Z261="Yes",AA261="Yes"),"Y",OR(Y261="No",Z261="No",AA261="No"),"N",AND(Y261="",Z261="",AA261=""),"")</f>
        <v/>
      </c>
      <c r="AG261" s="161" t="str" cm="1">
        <f t="array" ref="AG261">_xlfn.IFS(AND(NOT(ISNUMBER(AB261)),NOT(ISNUMBER(AC261)),NOT(ISNUMBER(AD261))),"",OR(AND(AB261&lt;&gt;"",AB261&gt;=40),AND(AC261&lt;&gt;"",AC261&gt;=40),AND(AD261&lt;&gt;"",AD261&gt;=40)),"Y",OR(AB261&lt;40,AC261&lt;40,AD261&lt;40),"N")</f>
        <v/>
      </c>
      <c r="AH261" s="162" t="str" cm="1">
        <f t="array" ref="AH261">_xlfn.IFS(OR(AE261="Y",AF261="Y",AG261="Y"),"Y",OR(AE261="N",AF261="N",AG261="N"),"N",OR(AE261="",AF261="",AG261=""),"")</f>
        <v/>
      </c>
    </row>
    <row r="262" spans="9:34" x14ac:dyDescent="0.25">
      <c r="I262" s="161" t="str">
        <f>IFERROR(IF(VLOOKUP(A262,'BOY to MOY-Math'!$P$2:$U$400,6,FALSE)="","",VLOOKUP(A262,'BOY to MOY-Math'!$P$2:$U$400,6,FALSE)),"")</f>
        <v/>
      </c>
      <c r="J262" s="162" t="str">
        <f>IFERROR(IF(VLOOKUP(A262,'BOY to MOY-Math'!$P$2:$AA$400,12,FALSE)="","",VLOOKUP(A262,'BOY to MOY-Math'!$P$2:$AA$400,12,FALSE)),"")</f>
        <v/>
      </c>
      <c r="K262" s="161" t="str">
        <f>IFERROR(IF(VLOOKUP(A262,'BOY to EOY-Math'!$P$2:$AA$400,12,FALSE)="","",VLOOKUP(A262,'BOY to EOY-Math'!$P$2:$AA$400,12,FALSE)),"")</f>
        <v/>
      </c>
      <c r="L262" s="163" t="str">
        <f>IFERROR(IF(VLOOKUP(A262,'BOY to MOY-Math'!$P$2:$AI$400,20,FALSE)="","",VLOOKUP(A262,'BOY to MOY-Math'!$P$2:$AI$400,20,FALSE)),"")</f>
        <v/>
      </c>
      <c r="M262" s="161" t="str">
        <f>IFERROR(IF(VLOOKUP(A262, 'MOY to EOY-Math'!$P$2:$AI$400,20,FALSE)="","",VLOOKUP(A262,'MOY to EOY-Math'!$P$2:$AI$400,20,FALSE)),"")</f>
        <v/>
      </c>
      <c r="N262" s="161" t="str">
        <f>IFERROR(IF(VLOOKUP(A262,'BOY to EOY-Math'!$P$2:$AI$400,20,FALSE)="","",VLOOKUP(A262,'BOY to EOY-Math'!$P$2:$AI$400,20,FALSE)),"")</f>
        <v/>
      </c>
      <c r="O262" s="161" t="str">
        <f>IFERROR(IF(VLOOKUP(A262,'BOY to MOY-Math'!$P$2:$AK$400,22,FALSE)="","",VLOOKUP(A262,'BOY to MOY-Math'!$P$2:$AK$400,22,FALSE)),"")</f>
        <v/>
      </c>
      <c r="P262" s="161" t="str">
        <f>IFERROR(IF(VLOOKUP(A262, 'MOY to EOY-Math'!$P$2:$AK$400,22,FALSE)="","",VLOOKUP(A262,'MOY to EOY-Math'!$P$2:$AK$400,22,FALSE)),"")</f>
        <v/>
      </c>
      <c r="Q262" s="161" t="str">
        <f>IFERROR(IF(VLOOKUP(A262,'BOY to EOY-Math'!$P$2:$AK$400,22,FALSE)="","",VLOOKUP(A262,'BOY to EOY-Math'!$P$2:$AK$400,22,FALSE)),"")</f>
        <v/>
      </c>
      <c r="R262" s="161" t="str" cm="1">
        <f t="array" ref="R262">_xlfn.IFS(AND(NOT(ISNUMBER(I262)),NOT(ISNUMBER(J262)),NOT(ISNUMBER(K262))),"",OR(AND(I262&lt;&gt;"",I262&gt;=40),AND(J262&lt;&gt;"",J262&gt;=40),AND(K262&lt;&gt;"",K262&gt;=40)),"Y",OR(I262&lt;40,J262&lt;40,K262&lt;40),"N")</f>
        <v/>
      </c>
      <c r="S262" s="161" t="str" cm="1">
        <f t="array" ref="S262">_xlfn.IFS(OR(L262="Yes",M262="Yes",N262="Yes"),"Y",OR(L262="No",M262="No",N262="No"),"N",AND(L262="",M262="",N262=""),"")</f>
        <v/>
      </c>
      <c r="T262" s="161" t="str" cm="1">
        <f t="array" ref="T262">_xlfn.IFS(AND(NOT(ISNUMBER(O262)),NOT(ISNUMBER(P262)),NOT(ISNUMBER(Q262))),"",OR(AND(O262&lt;&gt;"",O262&gt;=40),AND(P262&lt;&gt;"",P262&gt;=40),AND(Q262&lt;&gt;"",Q262&gt;=40)),"Y",OR(O262&lt;40,P262&lt;40,Q262&lt;40),"N")</f>
        <v/>
      </c>
      <c r="U262" s="162" t="str" cm="1">
        <f t="array" ref="U262">_xlfn.IFS(OR(R262="Y",S262="Y",T262="Y"),"Y",OR(R262="N",S262="N",T262="N"),"N",OR(R262="",S262="",T262=""),"")</f>
        <v/>
      </c>
      <c r="V262" s="161" t="str">
        <f>IFERROR(IF(VLOOKUP(A262,'BOY to MOY-Reading'!$P$2:$U$400,6,FALSE)="","",VLOOKUP(A262,'BOY to MOY-Reading'!$P$2:$U$400,6,FALSE)),"")</f>
        <v/>
      </c>
      <c r="W262" s="162" t="str">
        <f>IFERROR(IF(VLOOKUP(A262,'BOY to MOY-Reading'!$P$2:$AA$400,12,FALSE)="","",VLOOKUP(A262,'BOY to MOY-Reading'!$P$2:$AA$400,12,FALSE)),"")</f>
        <v/>
      </c>
      <c r="X262" s="161" t="str">
        <f>IFERROR(IF(VLOOKUP(A262,'BOY to EOY-Reading'!$P$2:$AA$400,12,FALSE)="","",VLOOKUP(A262,'BOY to EOY-Reading'!$P$2:$AA$400,12,FALSE)),"")</f>
        <v/>
      </c>
      <c r="Y262" s="163" t="str">
        <f>IFERROR(IF(VLOOKUP(A262,'BOY to MOY-Reading'!$P$2:$AI$400,20,FALSE)="","",VLOOKUP(A262,'BOY to MOY-Reading'!$P$2:$AI$400,20,FALSE)),"")</f>
        <v/>
      </c>
      <c r="Z262" s="161" t="str">
        <f>IFERROR(IF(VLOOKUP(A262, 'MOY to EOY-Reading'!$P$2:$AI$400,20,FALSE)="","",VLOOKUP(A262,'MOY to EOY-Reading'!$P$2:$AI$400,20,FALSE)),"")</f>
        <v/>
      </c>
      <c r="AA262" s="161" t="str">
        <f>IFERROR(IF(VLOOKUP(A262,'BOY to EOY-Reading'!$P$2:$AI$400,20,FALSE)="","",VLOOKUP(A262,'BOY to EOY-Reading'!$P$2:$AI$400,20,FALSE)),"")</f>
        <v/>
      </c>
      <c r="AB262" s="161" t="str">
        <f>IFERROR(IF(VLOOKUP(A262,'BOY to MOY-Reading'!$P$2:$AK$400,22,FALSE)="","",VLOOKUP(A262,'BOY to MOY-Reading'!$P$2:$AK$400,22,FALSE)),"")</f>
        <v/>
      </c>
      <c r="AC262" s="161" t="str">
        <f>IFERROR(IF(VLOOKUP(A262, 'MOY to EOY-Reading'!$P$2:$AK$400,22,FALSE)="","",VLOOKUP(A262,'MOY to EOY-Reading'!$P$2:$AK$400,22,FALSE)),"")</f>
        <v/>
      </c>
      <c r="AD262" s="161" t="str">
        <f>IFERROR(IF(VLOOKUP(A262,'BOY to EOY-Reading'!$P$2:$AK$400,22,FALSE)="","",VLOOKUP(A262,'BOY to EOY-Reading'!$P$2:$AK$400,22,FALSE)),"")</f>
        <v/>
      </c>
      <c r="AE262" s="161" t="str" cm="1">
        <f t="array" ref="AE262">_xlfn.IFS(AND(NOT(ISNUMBER(V262)),NOT(ISNUMBER(W262)),NOT(ISNUMBER(X262))),"",OR(AND(V262&lt;&gt;"",V262&gt;=40),AND(W262&lt;&gt;"",W262&gt;=40),AND(X262&lt;&gt;"",X262&gt;=40)),"Y",OR(V262&lt;40,W262&lt;40,X262&lt;40),"N")</f>
        <v/>
      </c>
      <c r="AF262" s="161" t="str" cm="1">
        <f t="array" ref="AF262">_xlfn.IFS(OR(Y262="Yes",Z262="Yes",AA262="Yes"),"Y",OR(Y262="No",Z262="No",AA262="No"),"N",AND(Y262="",Z262="",AA262=""),"")</f>
        <v/>
      </c>
      <c r="AG262" s="161" t="str" cm="1">
        <f t="array" ref="AG262">_xlfn.IFS(AND(NOT(ISNUMBER(AB262)),NOT(ISNUMBER(AC262)),NOT(ISNUMBER(AD262))),"",OR(AND(AB262&lt;&gt;"",AB262&gt;=40),AND(AC262&lt;&gt;"",AC262&gt;=40),AND(AD262&lt;&gt;"",AD262&gt;=40)),"Y",OR(AB262&lt;40,AC262&lt;40,AD262&lt;40),"N")</f>
        <v/>
      </c>
      <c r="AH262" s="162" t="str" cm="1">
        <f t="array" ref="AH262">_xlfn.IFS(OR(AE262="Y",AF262="Y",AG262="Y"),"Y",OR(AE262="N",AF262="N",AG262="N"),"N",OR(AE262="",AF262="",AG262=""),"")</f>
        <v/>
      </c>
    </row>
    <row r="263" spans="9:34" x14ac:dyDescent="0.25">
      <c r="I263" s="161" t="str">
        <f>IFERROR(IF(VLOOKUP(A263,'BOY to MOY-Math'!$P$2:$U$400,6,FALSE)="","",VLOOKUP(A263,'BOY to MOY-Math'!$P$2:$U$400,6,FALSE)),"")</f>
        <v/>
      </c>
      <c r="J263" s="162" t="str">
        <f>IFERROR(IF(VLOOKUP(A263,'BOY to MOY-Math'!$P$2:$AA$400,12,FALSE)="","",VLOOKUP(A263,'BOY to MOY-Math'!$P$2:$AA$400,12,FALSE)),"")</f>
        <v/>
      </c>
      <c r="K263" s="161" t="str">
        <f>IFERROR(IF(VLOOKUP(A263,'BOY to EOY-Math'!$P$2:$AA$400,12,FALSE)="","",VLOOKUP(A263,'BOY to EOY-Math'!$P$2:$AA$400,12,FALSE)),"")</f>
        <v/>
      </c>
      <c r="L263" s="163" t="str">
        <f>IFERROR(IF(VLOOKUP(A263,'BOY to MOY-Math'!$P$2:$AI$400,20,FALSE)="","",VLOOKUP(A263,'BOY to MOY-Math'!$P$2:$AI$400,20,FALSE)),"")</f>
        <v/>
      </c>
      <c r="M263" s="161" t="str">
        <f>IFERROR(IF(VLOOKUP(A263, 'MOY to EOY-Math'!$P$2:$AI$400,20,FALSE)="","",VLOOKUP(A263,'MOY to EOY-Math'!$P$2:$AI$400,20,FALSE)),"")</f>
        <v/>
      </c>
      <c r="N263" s="161" t="str">
        <f>IFERROR(IF(VLOOKUP(A263,'BOY to EOY-Math'!$P$2:$AI$400,20,FALSE)="","",VLOOKUP(A263,'BOY to EOY-Math'!$P$2:$AI$400,20,FALSE)),"")</f>
        <v/>
      </c>
      <c r="O263" s="161" t="str">
        <f>IFERROR(IF(VLOOKUP(A263,'BOY to MOY-Math'!$P$2:$AK$400,22,FALSE)="","",VLOOKUP(A263,'BOY to MOY-Math'!$P$2:$AK$400,22,FALSE)),"")</f>
        <v/>
      </c>
      <c r="P263" s="161" t="str">
        <f>IFERROR(IF(VLOOKUP(A263, 'MOY to EOY-Math'!$P$2:$AK$400,22,FALSE)="","",VLOOKUP(A263,'MOY to EOY-Math'!$P$2:$AK$400,22,FALSE)),"")</f>
        <v/>
      </c>
      <c r="Q263" s="161" t="str">
        <f>IFERROR(IF(VLOOKUP(A263,'BOY to EOY-Math'!$P$2:$AK$400,22,FALSE)="","",VLOOKUP(A263,'BOY to EOY-Math'!$P$2:$AK$400,22,FALSE)),"")</f>
        <v/>
      </c>
      <c r="R263" s="161" t="str" cm="1">
        <f t="array" ref="R263">_xlfn.IFS(AND(NOT(ISNUMBER(I263)),NOT(ISNUMBER(J263)),NOT(ISNUMBER(K263))),"",OR(AND(I263&lt;&gt;"",I263&gt;=40),AND(J263&lt;&gt;"",J263&gt;=40),AND(K263&lt;&gt;"",K263&gt;=40)),"Y",OR(I263&lt;40,J263&lt;40,K263&lt;40),"N")</f>
        <v/>
      </c>
      <c r="S263" s="161" t="str" cm="1">
        <f t="array" ref="S263">_xlfn.IFS(OR(L263="Yes",M263="Yes",N263="Yes"),"Y",OR(L263="No",M263="No",N263="No"),"N",AND(L263="",M263="",N263=""),"")</f>
        <v/>
      </c>
      <c r="T263" s="161" t="str" cm="1">
        <f t="array" ref="T263">_xlfn.IFS(AND(NOT(ISNUMBER(O263)),NOT(ISNUMBER(P263)),NOT(ISNUMBER(Q263))),"",OR(AND(O263&lt;&gt;"",O263&gt;=40),AND(P263&lt;&gt;"",P263&gt;=40),AND(Q263&lt;&gt;"",Q263&gt;=40)),"Y",OR(O263&lt;40,P263&lt;40,Q263&lt;40),"N")</f>
        <v/>
      </c>
      <c r="U263" s="162" t="str" cm="1">
        <f t="array" ref="U263">_xlfn.IFS(OR(R263="Y",S263="Y",T263="Y"),"Y",OR(R263="N",S263="N",T263="N"),"N",OR(R263="",S263="",T263=""),"")</f>
        <v/>
      </c>
      <c r="V263" s="161" t="str">
        <f>IFERROR(IF(VLOOKUP(A263,'BOY to MOY-Reading'!$P$2:$U$400,6,FALSE)="","",VLOOKUP(A263,'BOY to MOY-Reading'!$P$2:$U$400,6,FALSE)),"")</f>
        <v/>
      </c>
      <c r="W263" s="162" t="str">
        <f>IFERROR(IF(VLOOKUP(A263,'BOY to MOY-Reading'!$P$2:$AA$400,12,FALSE)="","",VLOOKUP(A263,'BOY to MOY-Reading'!$P$2:$AA$400,12,FALSE)),"")</f>
        <v/>
      </c>
      <c r="X263" s="161" t="str">
        <f>IFERROR(IF(VLOOKUP(A263,'BOY to EOY-Reading'!$P$2:$AA$400,12,FALSE)="","",VLOOKUP(A263,'BOY to EOY-Reading'!$P$2:$AA$400,12,FALSE)),"")</f>
        <v/>
      </c>
      <c r="Y263" s="163" t="str">
        <f>IFERROR(IF(VLOOKUP(A263,'BOY to MOY-Reading'!$P$2:$AI$400,20,FALSE)="","",VLOOKUP(A263,'BOY to MOY-Reading'!$P$2:$AI$400,20,FALSE)),"")</f>
        <v/>
      </c>
      <c r="Z263" s="161" t="str">
        <f>IFERROR(IF(VLOOKUP(A263, 'MOY to EOY-Reading'!$P$2:$AI$400,20,FALSE)="","",VLOOKUP(A263,'MOY to EOY-Reading'!$P$2:$AI$400,20,FALSE)),"")</f>
        <v/>
      </c>
      <c r="AA263" s="161" t="str">
        <f>IFERROR(IF(VLOOKUP(A263,'BOY to EOY-Reading'!$P$2:$AI$400,20,FALSE)="","",VLOOKUP(A263,'BOY to EOY-Reading'!$P$2:$AI$400,20,FALSE)),"")</f>
        <v/>
      </c>
      <c r="AB263" s="161" t="str">
        <f>IFERROR(IF(VLOOKUP(A263,'BOY to MOY-Reading'!$P$2:$AK$400,22,FALSE)="","",VLOOKUP(A263,'BOY to MOY-Reading'!$P$2:$AK$400,22,FALSE)),"")</f>
        <v/>
      </c>
      <c r="AC263" s="161" t="str">
        <f>IFERROR(IF(VLOOKUP(A263, 'MOY to EOY-Reading'!$P$2:$AK$400,22,FALSE)="","",VLOOKUP(A263,'MOY to EOY-Reading'!$P$2:$AK$400,22,FALSE)),"")</f>
        <v/>
      </c>
      <c r="AD263" s="161" t="str">
        <f>IFERROR(IF(VLOOKUP(A263,'BOY to EOY-Reading'!$P$2:$AK$400,22,FALSE)="","",VLOOKUP(A263,'BOY to EOY-Reading'!$P$2:$AK$400,22,FALSE)),"")</f>
        <v/>
      </c>
      <c r="AE263" s="161" t="str" cm="1">
        <f t="array" ref="AE263">_xlfn.IFS(AND(NOT(ISNUMBER(V263)),NOT(ISNUMBER(W263)),NOT(ISNUMBER(X263))),"",OR(AND(V263&lt;&gt;"",V263&gt;=40),AND(W263&lt;&gt;"",W263&gt;=40),AND(X263&lt;&gt;"",X263&gt;=40)),"Y",OR(V263&lt;40,W263&lt;40,X263&lt;40),"N")</f>
        <v/>
      </c>
      <c r="AF263" s="161" t="str" cm="1">
        <f t="array" ref="AF263">_xlfn.IFS(OR(Y263="Yes",Z263="Yes",AA263="Yes"),"Y",OR(Y263="No",Z263="No",AA263="No"),"N",AND(Y263="",Z263="",AA263=""),"")</f>
        <v/>
      </c>
      <c r="AG263" s="161" t="str" cm="1">
        <f t="array" ref="AG263">_xlfn.IFS(AND(NOT(ISNUMBER(AB263)),NOT(ISNUMBER(AC263)),NOT(ISNUMBER(AD263))),"",OR(AND(AB263&lt;&gt;"",AB263&gt;=40),AND(AC263&lt;&gt;"",AC263&gt;=40),AND(AD263&lt;&gt;"",AD263&gt;=40)),"Y",OR(AB263&lt;40,AC263&lt;40,AD263&lt;40),"N")</f>
        <v/>
      </c>
      <c r="AH263" s="162" t="str" cm="1">
        <f t="array" ref="AH263">_xlfn.IFS(OR(AE263="Y",AF263="Y",AG263="Y"),"Y",OR(AE263="N",AF263="N",AG263="N"),"N",OR(AE263="",AF263="",AG263=""),"")</f>
        <v/>
      </c>
    </row>
    <row r="264" spans="9:34" x14ac:dyDescent="0.25">
      <c r="I264" s="161" t="str">
        <f>IFERROR(IF(VLOOKUP(A264,'BOY to MOY-Math'!$P$2:$U$400,6,FALSE)="","",VLOOKUP(A264,'BOY to MOY-Math'!$P$2:$U$400,6,FALSE)),"")</f>
        <v/>
      </c>
      <c r="J264" s="162" t="str">
        <f>IFERROR(IF(VLOOKUP(A264,'BOY to MOY-Math'!$P$2:$AA$400,12,FALSE)="","",VLOOKUP(A264,'BOY to MOY-Math'!$P$2:$AA$400,12,FALSE)),"")</f>
        <v/>
      </c>
      <c r="K264" s="161" t="str">
        <f>IFERROR(IF(VLOOKUP(A264,'BOY to EOY-Math'!$P$2:$AA$400,12,FALSE)="","",VLOOKUP(A264,'BOY to EOY-Math'!$P$2:$AA$400,12,FALSE)),"")</f>
        <v/>
      </c>
      <c r="L264" s="163" t="str">
        <f>IFERROR(IF(VLOOKUP(A264,'BOY to MOY-Math'!$P$2:$AI$400,20,FALSE)="","",VLOOKUP(A264,'BOY to MOY-Math'!$P$2:$AI$400,20,FALSE)),"")</f>
        <v/>
      </c>
      <c r="M264" s="161" t="str">
        <f>IFERROR(IF(VLOOKUP(A264, 'MOY to EOY-Math'!$P$2:$AI$400,20,FALSE)="","",VLOOKUP(A264,'MOY to EOY-Math'!$P$2:$AI$400,20,FALSE)),"")</f>
        <v/>
      </c>
      <c r="N264" s="161" t="str">
        <f>IFERROR(IF(VLOOKUP(A264,'BOY to EOY-Math'!$P$2:$AI$400,20,FALSE)="","",VLOOKUP(A264,'BOY to EOY-Math'!$P$2:$AI$400,20,FALSE)),"")</f>
        <v/>
      </c>
      <c r="O264" s="161" t="str">
        <f>IFERROR(IF(VLOOKUP(A264,'BOY to MOY-Math'!$P$2:$AK$400,22,FALSE)="","",VLOOKUP(A264,'BOY to MOY-Math'!$P$2:$AK$400,22,FALSE)),"")</f>
        <v/>
      </c>
      <c r="P264" s="161" t="str">
        <f>IFERROR(IF(VLOOKUP(A264, 'MOY to EOY-Math'!$P$2:$AK$400,22,FALSE)="","",VLOOKUP(A264,'MOY to EOY-Math'!$P$2:$AK$400,22,FALSE)),"")</f>
        <v/>
      </c>
      <c r="Q264" s="161" t="str">
        <f>IFERROR(IF(VLOOKUP(A264,'BOY to EOY-Math'!$P$2:$AK$400,22,FALSE)="","",VLOOKUP(A264,'BOY to EOY-Math'!$P$2:$AK$400,22,FALSE)),"")</f>
        <v/>
      </c>
      <c r="R264" s="161" t="str" cm="1">
        <f t="array" ref="R264">_xlfn.IFS(AND(NOT(ISNUMBER(I264)),NOT(ISNUMBER(J264)),NOT(ISNUMBER(K264))),"",OR(AND(I264&lt;&gt;"",I264&gt;=40),AND(J264&lt;&gt;"",J264&gt;=40),AND(K264&lt;&gt;"",K264&gt;=40)),"Y",OR(I264&lt;40,J264&lt;40,K264&lt;40),"N")</f>
        <v/>
      </c>
      <c r="S264" s="161" t="str" cm="1">
        <f t="array" ref="S264">_xlfn.IFS(OR(L264="Yes",M264="Yes",N264="Yes"),"Y",OR(L264="No",M264="No",N264="No"),"N",AND(L264="",M264="",N264=""),"")</f>
        <v/>
      </c>
      <c r="T264" s="161" t="str" cm="1">
        <f t="array" ref="T264">_xlfn.IFS(AND(NOT(ISNUMBER(O264)),NOT(ISNUMBER(P264)),NOT(ISNUMBER(Q264))),"",OR(AND(O264&lt;&gt;"",O264&gt;=40),AND(P264&lt;&gt;"",P264&gt;=40),AND(Q264&lt;&gt;"",Q264&gt;=40)),"Y",OR(O264&lt;40,P264&lt;40,Q264&lt;40),"N")</f>
        <v/>
      </c>
      <c r="U264" s="162" t="str" cm="1">
        <f t="array" ref="U264">_xlfn.IFS(OR(R264="Y",S264="Y",T264="Y"),"Y",OR(R264="N",S264="N",T264="N"),"N",OR(R264="",S264="",T264=""),"")</f>
        <v/>
      </c>
      <c r="V264" s="161" t="str">
        <f>IFERROR(IF(VLOOKUP(A264,'BOY to MOY-Reading'!$P$2:$U$400,6,FALSE)="","",VLOOKUP(A264,'BOY to MOY-Reading'!$P$2:$U$400,6,FALSE)),"")</f>
        <v/>
      </c>
      <c r="W264" s="162" t="str">
        <f>IFERROR(IF(VLOOKUP(A264,'BOY to MOY-Reading'!$P$2:$AA$400,12,FALSE)="","",VLOOKUP(A264,'BOY to MOY-Reading'!$P$2:$AA$400,12,FALSE)),"")</f>
        <v/>
      </c>
      <c r="X264" s="161" t="str">
        <f>IFERROR(IF(VLOOKUP(A264,'BOY to EOY-Reading'!$P$2:$AA$400,12,FALSE)="","",VLOOKUP(A264,'BOY to EOY-Reading'!$P$2:$AA$400,12,FALSE)),"")</f>
        <v/>
      </c>
      <c r="Y264" s="163" t="str">
        <f>IFERROR(IF(VLOOKUP(A264,'BOY to MOY-Reading'!$P$2:$AI$400,20,FALSE)="","",VLOOKUP(A264,'BOY to MOY-Reading'!$P$2:$AI$400,20,FALSE)),"")</f>
        <v/>
      </c>
      <c r="Z264" s="161" t="str">
        <f>IFERROR(IF(VLOOKUP(A264, 'MOY to EOY-Reading'!$P$2:$AI$400,20,FALSE)="","",VLOOKUP(A264,'MOY to EOY-Reading'!$P$2:$AI$400,20,FALSE)),"")</f>
        <v/>
      </c>
      <c r="AA264" s="161" t="str">
        <f>IFERROR(IF(VLOOKUP(A264,'BOY to EOY-Reading'!$P$2:$AI$400,20,FALSE)="","",VLOOKUP(A264,'BOY to EOY-Reading'!$P$2:$AI$400,20,FALSE)),"")</f>
        <v/>
      </c>
      <c r="AB264" s="161" t="str">
        <f>IFERROR(IF(VLOOKUP(A264,'BOY to MOY-Reading'!$P$2:$AK$400,22,FALSE)="","",VLOOKUP(A264,'BOY to MOY-Reading'!$P$2:$AK$400,22,FALSE)),"")</f>
        <v/>
      </c>
      <c r="AC264" s="161" t="str">
        <f>IFERROR(IF(VLOOKUP(A264, 'MOY to EOY-Reading'!$P$2:$AK$400,22,FALSE)="","",VLOOKUP(A264,'MOY to EOY-Reading'!$P$2:$AK$400,22,FALSE)),"")</f>
        <v/>
      </c>
      <c r="AD264" s="161" t="str">
        <f>IFERROR(IF(VLOOKUP(A264,'BOY to EOY-Reading'!$P$2:$AK$400,22,FALSE)="","",VLOOKUP(A264,'BOY to EOY-Reading'!$P$2:$AK$400,22,FALSE)),"")</f>
        <v/>
      </c>
      <c r="AE264" s="161" t="str" cm="1">
        <f t="array" ref="AE264">_xlfn.IFS(AND(NOT(ISNUMBER(V264)),NOT(ISNUMBER(W264)),NOT(ISNUMBER(X264))),"",OR(AND(V264&lt;&gt;"",V264&gt;=40),AND(W264&lt;&gt;"",W264&gt;=40),AND(X264&lt;&gt;"",X264&gt;=40)),"Y",OR(V264&lt;40,W264&lt;40,X264&lt;40),"N")</f>
        <v/>
      </c>
      <c r="AF264" s="161" t="str" cm="1">
        <f t="array" ref="AF264">_xlfn.IFS(OR(Y264="Yes",Z264="Yes",AA264="Yes"),"Y",OR(Y264="No",Z264="No",AA264="No"),"N",AND(Y264="",Z264="",AA264=""),"")</f>
        <v/>
      </c>
      <c r="AG264" s="161" t="str" cm="1">
        <f t="array" ref="AG264">_xlfn.IFS(AND(NOT(ISNUMBER(AB264)),NOT(ISNUMBER(AC264)),NOT(ISNUMBER(AD264))),"",OR(AND(AB264&lt;&gt;"",AB264&gt;=40),AND(AC264&lt;&gt;"",AC264&gt;=40),AND(AD264&lt;&gt;"",AD264&gt;=40)),"Y",OR(AB264&lt;40,AC264&lt;40,AD264&lt;40),"N")</f>
        <v/>
      </c>
      <c r="AH264" s="162" t="str" cm="1">
        <f t="array" ref="AH264">_xlfn.IFS(OR(AE264="Y",AF264="Y",AG264="Y"),"Y",OR(AE264="N",AF264="N",AG264="N"),"N",OR(AE264="",AF264="",AG264=""),"")</f>
        <v/>
      </c>
    </row>
    <row r="265" spans="9:34" x14ac:dyDescent="0.25">
      <c r="I265" s="161" t="str">
        <f>IFERROR(IF(VLOOKUP(A265,'BOY to MOY-Math'!$P$2:$U$400,6,FALSE)="","",VLOOKUP(A265,'BOY to MOY-Math'!$P$2:$U$400,6,FALSE)),"")</f>
        <v/>
      </c>
      <c r="J265" s="162" t="str">
        <f>IFERROR(IF(VLOOKUP(A265,'BOY to MOY-Math'!$P$2:$AA$400,12,FALSE)="","",VLOOKUP(A265,'BOY to MOY-Math'!$P$2:$AA$400,12,FALSE)),"")</f>
        <v/>
      </c>
      <c r="K265" s="161" t="str">
        <f>IFERROR(IF(VLOOKUP(A265,'BOY to EOY-Math'!$P$2:$AA$400,12,FALSE)="","",VLOOKUP(A265,'BOY to EOY-Math'!$P$2:$AA$400,12,FALSE)),"")</f>
        <v/>
      </c>
      <c r="L265" s="163" t="str">
        <f>IFERROR(IF(VLOOKUP(A265,'BOY to MOY-Math'!$P$2:$AI$400,20,FALSE)="","",VLOOKUP(A265,'BOY to MOY-Math'!$P$2:$AI$400,20,FALSE)),"")</f>
        <v/>
      </c>
      <c r="M265" s="161" t="str">
        <f>IFERROR(IF(VLOOKUP(A265, 'MOY to EOY-Math'!$P$2:$AI$400,20,FALSE)="","",VLOOKUP(A265,'MOY to EOY-Math'!$P$2:$AI$400,20,FALSE)),"")</f>
        <v/>
      </c>
      <c r="N265" s="161" t="str">
        <f>IFERROR(IF(VLOOKUP(A265,'BOY to EOY-Math'!$P$2:$AI$400,20,FALSE)="","",VLOOKUP(A265,'BOY to EOY-Math'!$P$2:$AI$400,20,FALSE)),"")</f>
        <v/>
      </c>
      <c r="O265" s="161" t="str">
        <f>IFERROR(IF(VLOOKUP(A265,'BOY to MOY-Math'!$P$2:$AK$400,22,FALSE)="","",VLOOKUP(A265,'BOY to MOY-Math'!$P$2:$AK$400,22,FALSE)),"")</f>
        <v/>
      </c>
      <c r="P265" s="161" t="str">
        <f>IFERROR(IF(VLOOKUP(A265, 'MOY to EOY-Math'!$P$2:$AK$400,22,FALSE)="","",VLOOKUP(A265,'MOY to EOY-Math'!$P$2:$AK$400,22,FALSE)),"")</f>
        <v/>
      </c>
      <c r="Q265" s="161" t="str">
        <f>IFERROR(IF(VLOOKUP(A265,'BOY to EOY-Math'!$P$2:$AK$400,22,FALSE)="","",VLOOKUP(A265,'BOY to EOY-Math'!$P$2:$AK$400,22,FALSE)),"")</f>
        <v/>
      </c>
      <c r="R265" s="161" t="str" cm="1">
        <f t="array" ref="R265">_xlfn.IFS(AND(NOT(ISNUMBER(I265)),NOT(ISNUMBER(J265)),NOT(ISNUMBER(K265))),"",OR(AND(I265&lt;&gt;"",I265&gt;=40),AND(J265&lt;&gt;"",J265&gt;=40),AND(K265&lt;&gt;"",K265&gt;=40)),"Y",OR(I265&lt;40,J265&lt;40,K265&lt;40),"N")</f>
        <v/>
      </c>
      <c r="S265" s="161" t="str" cm="1">
        <f t="array" ref="S265">_xlfn.IFS(OR(L265="Yes",M265="Yes",N265="Yes"),"Y",OR(L265="No",M265="No",N265="No"),"N",AND(L265="",M265="",N265=""),"")</f>
        <v/>
      </c>
      <c r="T265" s="161" t="str" cm="1">
        <f t="array" ref="T265">_xlfn.IFS(AND(NOT(ISNUMBER(O265)),NOT(ISNUMBER(P265)),NOT(ISNUMBER(Q265))),"",OR(AND(O265&lt;&gt;"",O265&gt;=40),AND(P265&lt;&gt;"",P265&gt;=40),AND(Q265&lt;&gt;"",Q265&gt;=40)),"Y",OR(O265&lt;40,P265&lt;40,Q265&lt;40),"N")</f>
        <v/>
      </c>
      <c r="U265" s="162" t="str" cm="1">
        <f t="array" ref="U265">_xlfn.IFS(OR(R265="Y",S265="Y",T265="Y"),"Y",OR(R265="N",S265="N",T265="N"),"N",OR(R265="",S265="",T265=""),"")</f>
        <v/>
      </c>
      <c r="V265" s="161" t="str">
        <f>IFERROR(IF(VLOOKUP(A265,'BOY to MOY-Reading'!$P$2:$U$400,6,FALSE)="","",VLOOKUP(A265,'BOY to MOY-Reading'!$P$2:$U$400,6,FALSE)),"")</f>
        <v/>
      </c>
      <c r="W265" s="162" t="str">
        <f>IFERROR(IF(VLOOKUP(A265,'BOY to MOY-Reading'!$P$2:$AA$400,12,FALSE)="","",VLOOKUP(A265,'BOY to MOY-Reading'!$P$2:$AA$400,12,FALSE)),"")</f>
        <v/>
      </c>
      <c r="X265" s="161" t="str">
        <f>IFERROR(IF(VLOOKUP(A265,'BOY to EOY-Reading'!$P$2:$AA$400,12,FALSE)="","",VLOOKUP(A265,'BOY to EOY-Reading'!$P$2:$AA$400,12,FALSE)),"")</f>
        <v/>
      </c>
      <c r="Y265" s="163" t="str">
        <f>IFERROR(IF(VLOOKUP(A265,'BOY to MOY-Reading'!$P$2:$AI$400,20,FALSE)="","",VLOOKUP(A265,'BOY to MOY-Reading'!$P$2:$AI$400,20,FALSE)),"")</f>
        <v/>
      </c>
      <c r="Z265" s="161" t="str">
        <f>IFERROR(IF(VLOOKUP(A265, 'MOY to EOY-Reading'!$P$2:$AI$400,20,FALSE)="","",VLOOKUP(A265,'MOY to EOY-Reading'!$P$2:$AI$400,20,FALSE)),"")</f>
        <v/>
      </c>
      <c r="AA265" s="161" t="str">
        <f>IFERROR(IF(VLOOKUP(A265,'BOY to EOY-Reading'!$P$2:$AI$400,20,FALSE)="","",VLOOKUP(A265,'BOY to EOY-Reading'!$P$2:$AI$400,20,FALSE)),"")</f>
        <v/>
      </c>
      <c r="AB265" s="161" t="str">
        <f>IFERROR(IF(VLOOKUP(A265,'BOY to MOY-Reading'!$P$2:$AK$400,22,FALSE)="","",VLOOKUP(A265,'BOY to MOY-Reading'!$P$2:$AK$400,22,FALSE)),"")</f>
        <v/>
      </c>
      <c r="AC265" s="161" t="str">
        <f>IFERROR(IF(VLOOKUP(A265, 'MOY to EOY-Reading'!$P$2:$AK$400,22,FALSE)="","",VLOOKUP(A265,'MOY to EOY-Reading'!$P$2:$AK$400,22,FALSE)),"")</f>
        <v/>
      </c>
      <c r="AD265" s="161" t="str">
        <f>IFERROR(IF(VLOOKUP(A265,'BOY to EOY-Reading'!$P$2:$AK$400,22,FALSE)="","",VLOOKUP(A265,'BOY to EOY-Reading'!$P$2:$AK$400,22,FALSE)),"")</f>
        <v/>
      </c>
      <c r="AE265" s="161" t="str" cm="1">
        <f t="array" ref="AE265">_xlfn.IFS(AND(NOT(ISNUMBER(V265)),NOT(ISNUMBER(W265)),NOT(ISNUMBER(X265))),"",OR(AND(V265&lt;&gt;"",V265&gt;=40),AND(W265&lt;&gt;"",W265&gt;=40),AND(X265&lt;&gt;"",X265&gt;=40)),"Y",OR(V265&lt;40,W265&lt;40,X265&lt;40),"N")</f>
        <v/>
      </c>
      <c r="AF265" s="161" t="str" cm="1">
        <f t="array" ref="AF265">_xlfn.IFS(OR(Y265="Yes",Z265="Yes",AA265="Yes"),"Y",OR(Y265="No",Z265="No",AA265="No"),"N",AND(Y265="",Z265="",AA265=""),"")</f>
        <v/>
      </c>
      <c r="AG265" s="161" t="str" cm="1">
        <f t="array" ref="AG265">_xlfn.IFS(AND(NOT(ISNUMBER(AB265)),NOT(ISNUMBER(AC265)),NOT(ISNUMBER(AD265))),"",OR(AND(AB265&lt;&gt;"",AB265&gt;=40),AND(AC265&lt;&gt;"",AC265&gt;=40),AND(AD265&lt;&gt;"",AD265&gt;=40)),"Y",OR(AB265&lt;40,AC265&lt;40,AD265&lt;40),"N")</f>
        <v/>
      </c>
      <c r="AH265" s="162" t="str" cm="1">
        <f t="array" ref="AH265">_xlfn.IFS(OR(AE265="Y",AF265="Y",AG265="Y"),"Y",OR(AE265="N",AF265="N",AG265="N"),"N",OR(AE265="",AF265="",AG265=""),"")</f>
        <v/>
      </c>
    </row>
    <row r="266" spans="9:34" x14ac:dyDescent="0.25">
      <c r="I266" s="161" t="str">
        <f>IFERROR(IF(VLOOKUP(A266,'BOY to MOY-Math'!$P$2:$U$400,6,FALSE)="","",VLOOKUP(A266,'BOY to MOY-Math'!$P$2:$U$400,6,FALSE)),"")</f>
        <v/>
      </c>
      <c r="J266" s="162" t="str">
        <f>IFERROR(IF(VLOOKUP(A266,'BOY to MOY-Math'!$P$2:$AA$400,12,FALSE)="","",VLOOKUP(A266,'BOY to MOY-Math'!$P$2:$AA$400,12,FALSE)),"")</f>
        <v/>
      </c>
      <c r="K266" s="161" t="str">
        <f>IFERROR(IF(VLOOKUP(A266,'BOY to EOY-Math'!$P$2:$AA$400,12,FALSE)="","",VLOOKUP(A266,'BOY to EOY-Math'!$P$2:$AA$400,12,FALSE)),"")</f>
        <v/>
      </c>
      <c r="L266" s="163" t="str">
        <f>IFERROR(IF(VLOOKUP(A266,'BOY to MOY-Math'!$P$2:$AI$400,20,FALSE)="","",VLOOKUP(A266,'BOY to MOY-Math'!$P$2:$AI$400,20,FALSE)),"")</f>
        <v/>
      </c>
      <c r="M266" s="161" t="str">
        <f>IFERROR(IF(VLOOKUP(A266, 'MOY to EOY-Math'!$P$2:$AI$400,20,FALSE)="","",VLOOKUP(A266,'MOY to EOY-Math'!$P$2:$AI$400,20,FALSE)),"")</f>
        <v/>
      </c>
      <c r="N266" s="161" t="str">
        <f>IFERROR(IF(VLOOKUP(A266,'BOY to EOY-Math'!$P$2:$AI$400,20,FALSE)="","",VLOOKUP(A266,'BOY to EOY-Math'!$P$2:$AI$400,20,FALSE)),"")</f>
        <v/>
      </c>
      <c r="O266" s="161" t="str">
        <f>IFERROR(IF(VLOOKUP(A266,'BOY to MOY-Math'!$P$2:$AK$400,22,FALSE)="","",VLOOKUP(A266,'BOY to MOY-Math'!$P$2:$AK$400,22,FALSE)),"")</f>
        <v/>
      </c>
      <c r="P266" s="161" t="str">
        <f>IFERROR(IF(VLOOKUP(A266, 'MOY to EOY-Math'!$P$2:$AK$400,22,FALSE)="","",VLOOKUP(A266,'MOY to EOY-Math'!$P$2:$AK$400,22,FALSE)),"")</f>
        <v/>
      </c>
      <c r="Q266" s="161" t="str">
        <f>IFERROR(IF(VLOOKUP(A266,'BOY to EOY-Math'!$P$2:$AK$400,22,FALSE)="","",VLOOKUP(A266,'BOY to EOY-Math'!$P$2:$AK$400,22,FALSE)),"")</f>
        <v/>
      </c>
      <c r="R266" s="161" t="str" cm="1">
        <f t="array" ref="R266">_xlfn.IFS(AND(NOT(ISNUMBER(I266)),NOT(ISNUMBER(J266)),NOT(ISNUMBER(K266))),"",OR(AND(I266&lt;&gt;"",I266&gt;=40),AND(J266&lt;&gt;"",J266&gt;=40),AND(K266&lt;&gt;"",K266&gt;=40)),"Y",OR(I266&lt;40,J266&lt;40,K266&lt;40),"N")</f>
        <v/>
      </c>
      <c r="S266" s="161" t="str" cm="1">
        <f t="array" ref="S266">_xlfn.IFS(OR(L266="Yes",M266="Yes",N266="Yes"),"Y",OR(L266="No",M266="No",N266="No"),"N",AND(L266="",M266="",N266=""),"")</f>
        <v/>
      </c>
      <c r="T266" s="161" t="str" cm="1">
        <f t="array" ref="T266">_xlfn.IFS(AND(NOT(ISNUMBER(O266)),NOT(ISNUMBER(P266)),NOT(ISNUMBER(Q266))),"",OR(AND(O266&lt;&gt;"",O266&gt;=40),AND(P266&lt;&gt;"",P266&gt;=40),AND(Q266&lt;&gt;"",Q266&gt;=40)),"Y",OR(O266&lt;40,P266&lt;40,Q266&lt;40),"N")</f>
        <v/>
      </c>
      <c r="U266" s="162" t="str" cm="1">
        <f t="array" ref="U266">_xlfn.IFS(OR(R266="Y",S266="Y",T266="Y"),"Y",OR(R266="N",S266="N",T266="N"),"N",OR(R266="",S266="",T266=""),"")</f>
        <v/>
      </c>
      <c r="V266" s="161" t="str">
        <f>IFERROR(IF(VLOOKUP(A266,'BOY to MOY-Reading'!$P$2:$U$400,6,FALSE)="","",VLOOKUP(A266,'BOY to MOY-Reading'!$P$2:$U$400,6,FALSE)),"")</f>
        <v/>
      </c>
      <c r="W266" s="162" t="str">
        <f>IFERROR(IF(VLOOKUP(A266,'BOY to MOY-Reading'!$P$2:$AA$400,12,FALSE)="","",VLOOKUP(A266,'BOY to MOY-Reading'!$P$2:$AA$400,12,FALSE)),"")</f>
        <v/>
      </c>
      <c r="X266" s="161" t="str">
        <f>IFERROR(IF(VLOOKUP(A266,'BOY to EOY-Reading'!$P$2:$AA$400,12,FALSE)="","",VLOOKUP(A266,'BOY to EOY-Reading'!$P$2:$AA$400,12,FALSE)),"")</f>
        <v/>
      </c>
      <c r="Y266" s="163" t="str">
        <f>IFERROR(IF(VLOOKUP(A266,'BOY to MOY-Reading'!$P$2:$AI$400,20,FALSE)="","",VLOOKUP(A266,'BOY to MOY-Reading'!$P$2:$AI$400,20,FALSE)),"")</f>
        <v/>
      </c>
      <c r="Z266" s="161" t="str">
        <f>IFERROR(IF(VLOOKUP(A266, 'MOY to EOY-Reading'!$P$2:$AI$400,20,FALSE)="","",VLOOKUP(A266,'MOY to EOY-Reading'!$P$2:$AI$400,20,FALSE)),"")</f>
        <v/>
      </c>
      <c r="AA266" s="161" t="str">
        <f>IFERROR(IF(VLOOKUP(A266,'BOY to EOY-Reading'!$P$2:$AI$400,20,FALSE)="","",VLOOKUP(A266,'BOY to EOY-Reading'!$P$2:$AI$400,20,FALSE)),"")</f>
        <v/>
      </c>
      <c r="AB266" s="161" t="str">
        <f>IFERROR(IF(VLOOKUP(A266,'BOY to MOY-Reading'!$P$2:$AK$400,22,FALSE)="","",VLOOKUP(A266,'BOY to MOY-Reading'!$P$2:$AK$400,22,FALSE)),"")</f>
        <v/>
      </c>
      <c r="AC266" s="161" t="str">
        <f>IFERROR(IF(VLOOKUP(A266, 'MOY to EOY-Reading'!$P$2:$AK$400,22,FALSE)="","",VLOOKUP(A266,'MOY to EOY-Reading'!$P$2:$AK$400,22,FALSE)),"")</f>
        <v/>
      </c>
      <c r="AD266" s="161" t="str">
        <f>IFERROR(IF(VLOOKUP(A266,'BOY to EOY-Reading'!$P$2:$AK$400,22,FALSE)="","",VLOOKUP(A266,'BOY to EOY-Reading'!$P$2:$AK$400,22,FALSE)),"")</f>
        <v/>
      </c>
      <c r="AE266" s="161" t="str" cm="1">
        <f t="array" ref="AE266">_xlfn.IFS(AND(NOT(ISNUMBER(V266)),NOT(ISNUMBER(W266)),NOT(ISNUMBER(X266))),"",OR(AND(V266&lt;&gt;"",V266&gt;=40),AND(W266&lt;&gt;"",W266&gt;=40),AND(X266&lt;&gt;"",X266&gt;=40)),"Y",OR(V266&lt;40,W266&lt;40,X266&lt;40),"N")</f>
        <v/>
      </c>
      <c r="AF266" s="161" t="str" cm="1">
        <f t="array" ref="AF266">_xlfn.IFS(OR(Y266="Yes",Z266="Yes",AA266="Yes"),"Y",OR(Y266="No",Z266="No",AA266="No"),"N",AND(Y266="",Z266="",AA266=""),"")</f>
        <v/>
      </c>
      <c r="AG266" s="161" t="str" cm="1">
        <f t="array" ref="AG266">_xlfn.IFS(AND(NOT(ISNUMBER(AB266)),NOT(ISNUMBER(AC266)),NOT(ISNUMBER(AD266))),"",OR(AND(AB266&lt;&gt;"",AB266&gt;=40),AND(AC266&lt;&gt;"",AC266&gt;=40),AND(AD266&lt;&gt;"",AD266&gt;=40)),"Y",OR(AB266&lt;40,AC266&lt;40,AD266&lt;40),"N")</f>
        <v/>
      </c>
      <c r="AH266" s="162" t="str" cm="1">
        <f t="array" ref="AH266">_xlfn.IFS(OR(AE266="Y",AF266="Y",AG266="Y"),"Y",OR(AE266="N",AF266="N",AG266="N"),"N",OR(AE266="",AF266="",AG266=""),"")</f>
        <v/>
      </c>
    </row>
    <row r="267" spans="9:34" x14ac:dyDescent="0.25">
      <c r="I267" s="161" t="str">
        <f>IFERROR(IF(VLOOKUP(A267,'BOY to MOY-Math'!$P$2:$U$400,6,FALSE)="","",VLOOKUP(A267,'BOY to MOY-Math'!$P$2:$U$400,6,FALSE)),"")</f>
        <v/>
      </c>
      <c r="J267" s="162" t="str">
        <f>IFERROR(IF(VLOOKUP(A267,'BOY to MOY-Math'!$P$2:$AA$400,12,FALSE)="","",VLOOKUP(A267,'BOY to MOY-Math'!$P$2:$AA$400,12,FALSE)),"")</f>
        <v/>
      </c>
      <c r="K267" s="161" t="str">
        <f>IFERROR(IF(VLOOKUP(A267,'BOY to EOY-Math'!$P$2:$AA$400,12,FALSE)="","",VLOOKUP(A267,'BOY to EOY-Math'!$P$2:$AA$400,12,FALSE)),"")</f>
        <v/>
      </c>
      <c r="L267" s="163" t="str">
        <f>IFERROR(IF(VLOOKUP(A267,'BOY to MOY-Math'!$P$2:$AI$400,20,FALSE)="","",VLOOKUP(A267,'BOY to MOY-Math'!$P$2:$AI$400,20,FALSE)),"")</f>
        <v/>
      </c>
      <c r="M267" s="161" t="str">
        <f>IFERROR(IF(VLOOKUP(A267, 'MOY to EOY-Math'!$P$2:$AI$400,20,FALSE)="","",VLOOKUP(A267,'MOY to EOY-Math'!$P$2:$AI$400,20,FALSE)),"")</f>
        <v/>
      </c>
      <c r="N267" s="161" t="str">
        <f>IFERROR(IF(VLOOKUP(A267,'BOY to EOY-Math'!$P$2:$AI$400,20,FALSE)="","",VLOOKUP(A267,'BOY to EOY-Math'!$P$2:$AI$400,20,FALSE)),"")</f>
        <v/>
      </c>
      <c r="O267" s="161" t="str">
        <f>IFERROR(IF(VLOOKUP(A267,'BOY to MOY-Math'!$P$2:$AK$400,22,FALSE)="","",VLOOKUP(A267,'BOY to MOY-Math'!$P$2:$AK$400,22,FALSE)),"")</f>
        <v/>
      </c>
      <c r="P267" s="161" t="str">
        <f>IFERROR(IF(VLOOKUP(A267, 'MOY to EOY-Math'!$P$2:$AK$400,22,FALSE)="","",VLOOKUP(A267,'MOY to EOY-Math'!$P$2:$AK$400,22,FALSE)),"")</f>
        <v/>
      </c>
      <c r="Q267" s="161" t="str">
        <f>IFERROR(IF(VLOOKUP(A267,'BOY to EOY-Math'!$P$2:$AK$400,22,FALSE)="","",VLOOKUP(A267,'BOY to EOY-Math'!$P$2:$AK$400,22,FALSE)),"")</f>
        <v/>
      </c>
      <c r="R267" s="161" t="str" cm="1">
        <f t="array" ref="R267">_xlfn.IFS(AND(NOT(ISNUMBER(I267)),NOT(ISNUMBER(J267)),NOT(ISNUMBER(K267))),"",OR(AND(I267&lt;&gt;"",I267&gt;=40),AND(J267&lt;&gt;"",J267&gt;=40),AND(K267&lt;&gt;"",K267&gt;=40)),"Y",OR(I267&lt;40,J267&lt;40,K267&lt;40),"N")</f>
        <v/>
      </c>
      <c r="S267" s="161" t="str" cm="1">
        <f t="array" ref="S267">_xlfn.IFS(OR(L267="Yes",M267="Yes",N267="Yes"),"Y",OR(L267="No",M267="No",N267="No"),"N",AND(L267="",M267="",N267=""),"")</f>
        <v/>
      </c>
      <c r="T267" s="161" t="str" cm="1">
        <f t="array" ref="T267">_xlfn.IFS(AND(NOT(ISNUMBER(O267)),NOT(ISNUMBER(P267)),NOT(ISNUMBER(Q267))),"",OR(AND(O267&lt;&gt;"",O267&gt;=40),AND(P267&lt;&gt;"",P267&gt;=40),AND(Q267&lt;&gt;"",Q267&gt;=40)),"Y",OR(O267&lt;40,P267&lt;40,Q267&lt;40),"N")</f>
        <v/>
      </c>
      <c r="U267" s="162" t="str" cm="1">
        <f t="array" ref="U267">_xlfn.IFS(OR(R267="Y",S267="Y",T267="Y"),"Y",OR(R267="N",S267="N",T267="N"),"N",OR(R267="",S267="",T267=""),"")</f>
        <v/>
      </c>
      <c r="V267" s="161" t="str">
        <f>IFERROR(IF(VLOOKUP(A267,'BOY to MOY-Reading'!$P$2:$U$400,6,FALSE)="","",VLOOKUP(A267,'BOY to MOY-Reading'!$P$2:$U$400,6,FALSE)),"")</f>
        <v/>
      </c>
      <c r="W267" s="162" t="str">
        <f>IFERROR(IF(VLOOKUP(A267,'BOY to MOY-Reading'!$P$2:$AA$400,12,FALSE)="","",VLOOKUP(A267,'BOY to MOY-Reading'!$P$2:$AA$400,12,FALSE)),"")</f>
        <v/>
      </c>
      <c r="X267" s="161" t="str">
        <f>IFERROR(IF(VLOOKUP(A267,'BOY to EOY-Reading'!$P$2:$AA$400,12,FALSE)="","",VLOOKUP(A267,'BOY to EOY-Reading'!$P$2:$AA$400,12,FALSE)),"")</f>
        <v/>
      </c>
      <c r="Y267" s="163" t="str">
        <f>IFERROR(IF(VLOOKUP(A267,'BOY to MOY-Reading'!$P$2:$AI$400,20,FALSE)="","",VLOOKUP(A267,'BOY to MOY-Reading'!$P$2:$AI$400,20,FALSE)),"")</f>
        <v/>
      </c>
      <c r="Z267" s="161" t="str">
        <f>IFERROR(IF(VLOOKUP(A267, 'MOY to EOY-Reading'!$P$2:$AI$400,20,FALSE)="","",VLOOKUP(A267,'MOY to EOY-Reading'!$P$2:$AI$400,20,FALSE)),"")</f>
        <v/>
      </c>
      <c r="AA267" s="161" t="str">
        <f>IFERROR(IF(VLOOKUP(A267,'BOY to EOY-Reading'!$P$2:$AI$400,20,FALSE)="","",VLOOKUP(A267,'BOY to EOY-Reading'!$P$2:$AI$400,20,FALSE)),"")</f>
        <v/>
      </c>
      <c r="AB267" s="161" t="str">
        <f>IFERROR(IF(VLOOKUP(A267,'BOY to MOY-Reading'!$P$2:$AK$400,22,FALSE)="","",VLOOKUP(A267,'BOY to MOY-Reading'!$P$2:$AK$400,22,FALSE)),"")</f>
        <v/>
      </c>
      <c r="AC267" s="161" t="str">
        <f>IFERROR(IF(VLOOKUP(A267, 'MOY to EOY-Reading'!$P$2:$AK$400,22,FALSE)="","",VLOOKUP(A267,'MOY to EOY-Reading'!$P$2:$AK$400,22,FALSE)),"")</f>
        <v/>
      </c>
      <c r="AD267" s="161" t="str">
        <f>IFERROR(IF(VLOOKUP(A267,'BOY to EOY-Reading'!$P$2:$AK$400,22,FALSE)="","",VLOOKUP(A267,'BOY to EOY-Reading'!$P$2:$AK$400,22,FALSE)),"")</f>
        <v/>
      </c>
      <c r="AE267" s="161" t="str" cm="1">
        <f t="array" ref="AE267">_xlfn.IFS(AND(NOT(ISNUMBER(V267)),NOT(ISNUMBER(W267)),NOT(ISNUMBER(X267))),"",OR(AND(V267&lt;&gt;"",V267&gt;=40),AND(W267&lt;&gt;"",W267&gt;=40),AND(X267&lt;&gt;"",X267&gt;=40)),"Y",OR(V267&lt;40,W267&lt;40,X267&lt;40),"N")</f>
        <v/>
      </c>
      <c r="AF267" s="161" t="str" cm="1">
        <f t="array" ref="AF267">_xlfn.IFS(OR(Y267="Yes",Z267="Yes",AA267="Yes"),"Y",OR(Y267="No",Z267="No",AA267="No"),"N",AND(Y267="",Z267="",AA267=""),"")</f>
        <v/>
      </c>
      <c r="AG267" s="161" t="str" cm="1">
        <f t="array" ref="AG267">_xlfn.IFS(AND(NOT(ISNUMBER(AB267)),NOT(ISNUMBER(AC267)),NOT(ISNUMBER(AD267))),"",OR(AND(AB267&lt;&gt;"",AB267&gt;=40),AND(AC267&lt;&gt;"",AC267&gt;=40),AND(AD267&lt;&gt;"",AD267&gt;=40)),"Y",OR(AB267&lt;40,AC267&lt;40,AD267&lt;40),"N")</f>
        <v/>
      </c>
      <c r="AH267" s="162" t="str" cm="1">
        <f t="array" ref="AH267">_xlfn.IFS(OR(AE267="Y",AF267="Y",AG267="Y"),"Y",OR(AE267="N",AF267="N",AG267="N"),"N",OR(AE267="",AF267="",AG267=""),"")</f>
        <v/>
      </c>
    </row>
    <row r="268" spans="9:34" x14ac:dyDescent="0.25">
      <c r="I268" s="161" t="str">
        <f>IFERROR(IF(VLOOKUP(A268,'BOY to MOY-Math'!$P$2:$U$400,6,FALSE)="","",VLOOKUP(A268,'BOY to MOY-Math'!$P$2:$U$400,6,FALSE)),"")</f>
        <v/>
      </c>
      <c r="J268" s="162" t="str">
        <f>IFERROR(IF(VLOOKUP(A268,'BOY to MOY-Math'!$P$2:$AA$400,12,FALSE)="","",VLOOKUP(A268,'BOY to MOY-Math'!$P$2:$AA$400,12,FALSE)),"")</f>
        <v/>
      </c>
      <c r="K268" s="161" t="str">
        <f>IFERROR(IF(VLOOKUP(A268,'BOY to EOY-Math'!$P$2:$AA$400,12,FALSE)="","",VLOOKUP(A268,'BOY to EOY-Math'!$P$2:$AA$400,12,FALSE)),"")</f>
        <v/>
      </c>
      <c r="L268" s="163" t="str">
        <f>IFERROR(IF(VLOOKUP(A268,'BOY to MOY-Math'!$P$2:$AI$400,20,FALSE)="","",VLOOKUP(A268,'BOY to MOY-Math'!$P$2:$AI$400,20,FALSE)),"")</f>
        <v/>
      </c>
      <c r="M268" s="161" t="str">
        <f>IFERROR(IF(VLOOKUP(A268, 'MOY to EOY-Math'!$P$2:$AI$400,20,FALSE)="","",VLOOKUP(A268,'MOY to EOY-Math'!$P$2:$AI$400,20,FALSE)),"")</f>
        <v/>
      </c>
      <c r="N268" s="161" t="str">
        <f>IFERROR(IF(VLOOKUP(A268,'BOY to EOY-Math'!$P$2:$AI$400,20,FALSE)="","",VLOOKUP(A268,'BOY to EOY-Math'!$P$2:$AI$400,20,FALSE)),"")</f>
        <v/>
      </c>
      <c r="O268" s="161" t="str">
        <f>IFERROR(IF(VLOOKUP(A268,'BOY to MOY-Math'!$P$2:$AK$400,22,FALSE)="","",VLOOKUP(A268,'BOY to MOY-Math'!$P$2:$AK$400,22,FALSE)),"")</f>
        <v/>
      </c>
      <c r="P268" s="161" t="str">
        <f>IFERROR(IF(VLOOKUP(A268, 'MOY to EOY-Math'!$P$2:$AK$400,22,FALSE)="","",VLOOKUP(A268,'MOY to EOY-Math'!$P$2:$AK$400,22,FALSE)),"")</f>
        <v/>
      </c>
      <c r="Q268" s="161" t="str">
        <f>IFERROR(IF(VLOOKUP(A268,'BOY to EOY-Math'!$P$2:$AK$400,22,FALSE)="","",VLOOKUP(A268,'BOY to EOY-Math'!$P$2:$AK$400,22,FALSE)),"")</f>
        <v/>
      </c>
      <c r="R268" s="161" t="str" cm="1">
        <f t="array" ref="R268">_xlfn.IFS(AND(NOT(ISNUMBER(I268)),NOT(ISNUMBER(J268)),NOT(ISNUMBER(K268))),"",OR(AND(I268&lt;&gt;"",I268&gt;=40),AND(J268&lt;&gt;"",J268&gt;=40),AND(K268&lt;&gt;"",K268&gt;=40)),"Y",OR(I268&lt;40,J268&lt;40,K268&lt;40),"N")</f>
        <v/>
      </c>
      <c r="S268" s="161" t="str" cm="1">
        <f t="array" ref="S268">_xlfn.IFS(OR(L268="Yes",M268="Yes",N268="Yes"),"Y",OR(L268="No",M268="No",N268="No"),"N",AND(L268="",M268="",N268=""),"")</f>
        <v/>
      </c>
      <c r="T268" s="161" t="str" cm="1">
        <f t="array" ref="T268">_xlfn.IFS(AND(NOT(ISNUMBER(O268)),NOT(ISNUMBER(P268)),NOT(ISNUMBER(Q268))),"",OR(AND(O268&lt;&gt;"",O268&gt;=40),AND(P268&lt;&gt;"",P268&gt;=40),AND(Q268&lt;&gt;"",Q268&gt;=40)),"Y",OR(O268&lt;40,P268&lt;40,Q268&lt;40),"N")</f>
        <v/>
      </c>
      <c r="U268" s="162" t="str" cm="1">
        <f t="array" ref="U268">_xlfn.IFS(OR(R268="Y",S268="Y",T268="Y"),"Y",OR(R268="N",S268="N",T268="N"),"N",OR(R268="",S268="",T268=""),"")</f>
        <v/>
      </c>
      <c r="V268" s="161" t="str">
        <f>IFERROR(IF(VLOOKUP(A268,'BOY to MOY-Reading'!$P$2:$U$400,6,FALSE)="","",VLOOKUP(A268,'BOY to MOY-Reading'!$P$2:$U$400,6,FALSE)),"")</f>
        <v/>
      </c>
      <c r="W268" s="162" t="str">
        <f>IFERROR(IF(VLOOKUP(A268,'BOY to MOY-Reading'!$P$2:$AA$400,12,FALSE)="","",VLOOKUP(A268,'BOY to MOY-Reading'!$P$2:$AA$400,12,FALSE)),"")</f>
        <v/>
      </c>
      <c r="X268" s="161" t="str">
        <f>IFERROR(IF(VLOOKUP(A268,'BOY to EOY-Reading'!$P$2:$AA$400,12,FALSE)="","",VLOOKUP(A268,'BOY to EOY-Reading'!$P$2:$AA$400,12,FALSE)),"")</f>
        <v/>
      </c>
      <c r="Y268" s="163" t="str">
        <f>IFERROR(IF(VLOOKUP(A268,'BOY to MOY-Reading'!$P$2:$AI$400,20,FALSE)="","",VLOOKUP(A268,'BOY to MOY-Reading'!$P$2:$AI$400,20,FALSE)),"")</f>
        <v/>
      </c>
      <c r="Z268" s="161" t="str">
        <f>IFERROR(IF(VLOOKUP(A268, 'MOY to EOY-Reading'!$P$2:$AI$400,20,FALSE)="","",VLOOKUP(A268,'MOY to EOY-Reading'!$P$2:$AI$400,20,FALSE)),"")</f>
        <v/>
      </c>
      <c r="AA268" s="161" t="str">
        <f>IFERROR(IF(VLOOKUP(A268,'BOY to EOY-Reading'!$P$2:$AI$400,20,FALSE)="","",VLOOKUP(A268,'BOY to EOY-Reading'!$P$2:$AI$400,20,FALSE)),"")</f>
        <v/>
      </c>
      <c r="AB268" s="161" t="str">
        <f>IFERROR(IF(VLOOKUP(A268,'BOY to MOY-Reading'!$P$2:$AK$400,22,FALSE)="","",VLOOKUP(A268,'BOY to MOY-Reading'!$P$2:$AK$400,22,FALSE)),"")</f>
        <v/>
      </c>
      <c r="AC268" s="161" t="str">
        <f>IFERROR(IF(VLOOKUP(A268, 'MOY to EOY-Reading'!$P$2:$AK$400,22,FALSE)="","",VLOOKUP(A268,'MOY to EOY-Reading'!$P$2:$AK$400,22,FALSE)),"")</f>
        <v/>
      </c>
      <c r="AD268" s="161" t="str">
        <f>IFERROR(IF(VLOOKUP(A268,'BOY to EOY-Reading'!$P$2:$AK$400,22,FALSE)="","",VLOOKUP(A268,'BOY to EOY-Reading'!$P$2:$AK$400,22,FALSE)),"")</f>
        <v/>
      </c>
      <c r="AE268" s="161" t="str" cm="1">
        <f t="array" ref="AE268">_xlfn.IFS(AND(NOT(ISNUMBER(V268)),NOT(ISNUMBER(W268)),NOT(ISNUMBER(X268))),"",OR(AND(V268&lt;&gt;"",V268&gt;=40),AND(W268&lt;&gt;"",W268&gt;=40),AND(X268&lt;&gt;"",X268&gt;=40)),"Y",OR(V268&lt;40,W268&lt;40,X268&lt;40),"N")</f>
        <v/>
      </c>
      <c r="AF268" s="161" t="str" cm="1">
        <f t="array" ref="AF268">_xlfn.IFS(OR(Y268="Yes",Z268="Yes",AA268="Yes"),"Y",OR(Y268="No",Z268="No",AA268="No"),"N",AND(Y268="",Z268="",AA268=""),"")</f>
        <v/>
      </c>
      <c r="AG268" s="161" t="str" cm="1">
        <f t="array" ref="AG268">_xlfn.IFS(AND(NOT(ISNUMBER(AB268)),NOT(ISNUMBER(AC268)),NOT(ISNUMBER(AD268))),"",OR(AND(AB268&lt;&gt;"",AB268&gt;=40),AND(AC268&lt;&gt;"",AC268&gt;=40),AND(AD268&lt;&gt;"",AD268&gt;=40)),"Y",OR(AB268&lt;40,AC268&lt;40,AD268&lt;40),"N")</f>
        <v/>
      </c>
      <c r="AH268" s="162" t="str" cm="1">
        <f t="array" ref="AH268">_xlfn.IFS(OR(AE268="Y",AF268="Y",AG268="Y"),"Y",OR(AE268="N",AF268="N",AG268="N"),"N",OR(AE268="",AF268="",AG268=""),"")</f>
        <v/>
      </c>
    </row>
    <row r="269" spans="9:34" x14ac:dyDescent="0.25">
      <c r="I269" s="161" t="str">
        <f>IFERROR(IF(VLOOKUP(A269,'BOY to MOY-Math'!$P$2:$U$400,6,FALSE)="","",VLOOKUP(A269,'BOY to MOY-Math'!$P$2:$U$400,6,FALSE)),"")</f>
        <v/>
      </c>
      <c r="J269" s="162" t="str">
        <f>IFERROR(IF(VLOOKUP(A269,'BOY to MOY-Math'!$P$2:$AA$400,12,FALSE)="","",VLOOKUP(A269,'BOY to MOY-Math'!$P$2:$AA$400,12,FALSE)),"")</f>
        <v/>
      </c>
      <c r="K269" s="161" t="str">
        <f>IFERROR(IF(VLOOKUP(A269,'BOY to EOY-Math'!$P$2:$AA$400,12,FALSE)="","",VLOOKUP(A269,'BOY to EOY-Math'!$P$2:$AA$400,12,FALSE)),"")</f>
        <v/>
      </c>
      <c r="L269" s="163" t="str">
        <f>IFERROR(IF(VLOOKUP(A269,'BOY to MOY-Math'!$P$2:$AI$400,20,FALSE)="","",VLOOKUP(A269,'BOY to MOY-Math'!$P$2:$AI$400,20,FALSE)),"")</f>
        <v/>
      </c>
      <c r="M269" s="161" t="str">
        <f>IFERROR(IF(VLOOKUP(A269, 'MOY to EOY-Math'!$P$2:$AI$400,20,FALSE)="","",VLOOKUP(A269,'MOY to EOY-Math'!$P$2:$AI$400,20,FALSE)),"")</f>
        <v/>
      </c>
      <c r="N269" s="161" t="str">
        <f>IFERROR(IF(VLOOKUP(A269,'BOY to EOY-Math'!$P$2:$AI$400,20,FALSE)="","",VLOOKUP(A269,'BOY to EOY-Math'!$P$2:$AI$400,20,FALSE)),"")</f>
        <v/>
      </c>
      <c r="O269" s="161" t="str">
        <f>IFERROR(IF(VLOOKUP(A269,'BOY to MOY-Math'!$P$2:$AK$400,22,FALSE)="","",VLOOKUP(A269,'BOY to MOY-Math'!$P$2:$AK$400,22,FALSE)),"")</f>
        <v/>
      </c>
      <c r="P269" s="161" t="str">
        <f>IFERROR(IF(VLOOKUP(A269, 'MOY to EOY-Math'!$P$2:$AK$400,22,FALSE)="","",VLOOKUP(A269,'MOY to EOY-Math'!$P$2:$AK$400,22,FALSE)),"")</f>
        <v/>
      </c>
      <c r="Q269" s="161" t="str">
        <f>IFERROR(IF(VLOOKUP(A269,'BOY to EOY-Math'!$P$2:$AK$400,22,FALSE)="","",VLOOKUP(A269,'BOY to EOY-Math'!$P$2:$AK$400,22,FALSE)),"")</f>
        <v/>
      </c>
      <c r="R269" s="161" t="str" cm="1">
        <f t="array" ref="R269">_xlfn.IFS(AND(NOT(ISNUMBER(I269)),NOT(ISNUMBER(J269)),NOT(ISNUMBER(K269))),"",OR(AND(I269&lt;&gt;"",I269&gt;=40),AND(J269&lt;&gt;"",J269&gt;=40),AND(K269&lt;&gt;"",K269&gt;=40)),"Y",OR(I269&lt;40,J269&lt;40,K269&lt;40),"N")</f>
        <v/>
      </c>
      <c r="S269" s="161" t="str" cm="1">
        <f t="array" ref="S269">_xlfn.IFS(OR(L269="Yes",M269="Yes",N269="Yes"),"Y",OR(L269="No",M269="No",N269="No"),"N",AND(L269="",M269="",N269=""),"")</f>
        <v/>
      </c>
      <c r="T269" s="161" t="str" cm="1">
        <f t="array" ref="T269">_xlfn.IFS(AND(NOT(ISNUMBER(O269)),NOT(ISNUMBER(P269)),NOT(ISNUMBER(Q269))),"",OR(AND(O269&lt;&gt;"",O269&gt;=40),AND(P269&lt;&gt;"",P269&gt;=40),AND(Q269&lt;&gt;"",Q269&gt;=40)),"Y",OR(O269&lt;40,P269&lt;40,Q269&lt;40),"N")</f>
        <v/>
      </c>
      <c r="U269" s="162" t="str" cm="1">
        <f t="array" ref="U269">_xlfn.IFS(OR(R269="Y",S269="Y",T269="Y"),"Y",OR(R269="N",S269="N",T269="N"),"N",OR(R269="",S269="",T269=""),"")</f>
        <v/>
      </c>
      <c r="V269" s="161" t="str">
        <f>IFERROR(IF(VLOOKUP(A269,'BOY to MOY-Reading'!$P$2:$U$400,6,FALSE)="","",VLOOKUP(A269,'BOY to MOY-Reading'!$P$2:$U$400,6,FALSE)),"")</f>
        <v/>
      </c>
      <c r="W269" s="162" t="str">
        <f>IFERROR(IF(VLOOKUP(A269,'BOY to MOY-Reading'!$P$2:$AA$400,12,FALSE)="","",VLOOKUP(A269,'BOY to MOY-Reading'!$P$2:$AA$400,12,FALSE)),"")</f>
        <v/>
      </c>
      <c r="X269" s="161" t="str">
        <f>IFERROR(IF(VLOOKUP(A269,'BOY to EOY-Reading'!$P$2:$AA$400,12,FALSE)="","",VLOOKUP(A269,'BOY to EOY-Reading'!$P$2:$AA$400,12,FALSE)),"")</f>
        <v/>
      </c>
      <c r="Y269" s="163" t="str">
        <f>IFERROR(IF(VLOOKUP(A269,'BOY to MOY-Reading'!$P$2:$AI$400,20,FALSE)="","",VLOOKUP(A269,'BOY to MOY-Reading'!$P$2:$AI$400,20,FALSE)),"")</f>
        <v/>
      </c>
      <c r="Z269" s="161" t="str">
        <f>IFERROR(IF(VLOOKUP(A269, 'MOY to EOY-Reading'!$P$2:$AI$400,20,FALSE)="","",VLOOKUP(A269,'MOY to EOY-Reading'!$P$2:$AI$400,20,FALSE)),"")</f>
        <v/>
      </c>
      <c r="AA269" s="161" t="str">
        <f>IFERROR(IF(VLOOKUP(A269,'BOY to EOY-Reading'!$P$2:$AI$400,20,FALSE)="","",VLOOKUP(A269,'BOY to EOY-Reading'!$P$2:$AI$400,20,FALSE)),"")</f>
        <v/>
      </c>
      <c r="AB269" s="161" t="str">
        <f>IFERROR(IF(VLOOKUP(A269,'BOY to MOY-Reading'!$P$2:$AK$400,22,FALSE)="","",VLOOKUP(A269,'BOY to MOY-Reading'!$P$2:$AK$400,22,FALSE)),"")</f>
        <v/>
      </c>
      <c r="AC269" s="161" t="str">
        <f>IFERROR(IF(VLOOKUP(A269, 'MOY to EOY-Reading'!$P$2:$AK$400,22,FALSE)="","",VLOOKUP(A269,'MOY to EOY-Reading'!$P$2:$AK$400,22,FALSE)),"")</f>
        <v/>
      </c>
      <c r="AD269" s="161" t="str">
        <f>IFERROR(IF(VLOOKUP(A269,'BOY to EOY-Reading'!$P$2:$AK$400,22,FALSE)="","",VLOOKUP(A269,'BOY to EOY-Reading'!$P$2:$AK$400,22,FALSE)),"")</f>
        <v/>
      </c>
      <c r="AE269" s="161" t="str" cm="1">
        <f t="array" ref="AE269">_xlfn.IFS(AND(NOT(ISNUMBER(V269)),NOT(ISNUMBER(W269)),NOT(ISNUMBER(X269))),"",OR(AND(V269&lt;&gt;"",V269&gt;=40),AND(W269&lt;&gt;"",W269&gt;=40),AND(X269&lt;&gt;"",X269&gt;=40)),"Y",OR(V269&lt;40,W269&lt;40,X269&lt;40),"N")</f>
        <v/>
      </c>
      <c r="AF269" s="161" t="str" cm="1">
        <f t="array" ref="AF269">_xlfn.IFS(OR(Y269="Yes",Z269="Yes",AA269="Yes"),"Y",OR(Y269="No",Z269="No",AA269="No"),"N",AND(Y269="",Z269="",AA269=""),"")</f>
        <v/>
      </c>
      <c r="AG269" s="161" t="str" cm="1">
        <f t="array" ref="AG269">_xlfn.IFS(AND(NOT(ISNUMBER(AB269)),NOT(ISNUMBER(AC269)),NOT(ISNUMBER(AD269))),"",OR(AND(AB269&lt;&gt;"",AB269&gt;=40),AND(AC269&lt;&gt;"",AC269&gt;=40),AND(AD269&lt;&gt;"",AD269&gt;=40)),"Y",OR(AB269&lt;40,AC269&lt;40,AD269&lt;40),"N")</f>
        <v/>
      </c>
      <c r="AH269" s="162" t="str" cm="1">
        <f t="array" ref="AH269">_xlfn.IFS(OR(AE269="Y",AF269="Y",AG269="Y"),"Y",OR(AE269="N",AF269="N",AG269="N"),"N",OR(AE269="",AF269="",AG269=""),"")</f>
        <v/>
      </c>
    </row>
    <row r="270" spans="9:34" x14ac:dyDescent="0.25">
      <c r="I270" s="161" t="str">
        <f>IFERROR(IF(VLOOKUP(A270,'BOY to MOY-Math'!$P$2:$U$400,6,FALSE)="","",VLOOKUP(A270,'BOY to MOY-Math'!$P$2:$U$400,6,FALSE)),"")</f>
        <v/>
      </c>
      <c r="J270" s="162" t="str">
        <f>IFERROR(IF(VLOOKUP(A270,'BOY to MOY-Math'!$P$2:$AA$400,12,FALSE)="","",VLOOKUP(A270,'BOY to MOY-Math'!$P$2:$AA$400,12,FALSE)),"")</f>
        <v/>
      </c>
      <c r="K270" s="161" t="str">
        <f>IFERROR(IF(VLOOKUP(A270,'BOY to EOY-Math'!$P$2:$AA$400,12,FALSE)="","",VLOOKUP(A270,'BOY to EOY-Math'!$P$2:$AA$400,12,FALSE)),"")</f>
        <v/>
      </c>
      <c r="L270" s="163" t="str">
        <f>IFERROR(IF(VLOOKUP(A270,'BOY to MOY-Math'!$P$2:$AI$400,20,FALSE)="","",VLOOKUP(A270,'BOY to MOY-Math'!$P$2:$AI$400,20,FALSE)),"")</f>
        <v/>
      </c>
      <c r="M270" s="161" t="str">
        <f>IFERROR(IF(VLOOKUP(A270, 'MOY to EOY-Math'!$P$2:$AI$400,20,FALSE)="","",VLOOKUP(A270,'MOY to EOY-Math'!$P$2:$AI$400,20,FALSE)),"")</f>
        <v/>
      </c>
      <c r="N270" s="161" t="str">
        <f>IFERROR(IF(VLOOKUP(A270,'BOY to EOY-Math'!$P$2:$AI$400,20,FALSE)="","",VLOOKUP(A270,'BOY to EOY-Math'!$P$2:$AI$400,20,FALSE)),"")</f>
        <v/>
      </c>
      <c r="O270" s="161" t="str">
        <f>IFERROR(IF(VLOOKUP(A270,'BOY to MOY-Math'!$P$2:$AK$400,22,FALSE)="","",VLOOKUP(A270,'BOY to MOY-Math'!$P$2:$AK$400,22,FALSE)),"")</f>
        <v/>
      </c>
      <c r="P270" s="161" t="str">
        <f>IFERROR(IF(VLOOKUP(A270, 'MOY to EOY-Math'!$P$2:$AK$400,22,FALSE)="","",VLOOKUP(A270,'MOY to EOY-Math'!$P$2:$AK$400,22,FALSE)),"")</f>
        <v/>
      </c>
      <c r="Q270" s="161" t="str">
        <f>IFERROR(IF(VLOOKUP(A270,'BOY to EOY-Math'!$P$2:$AK$400,22,FALSE)="","",VLOOKUP(A270,'BOY to EOY-Math'!$P$2:$AK$400,22,FALSE)),"")</f>
        <v/>
      </c>
      <c r="R270" s="161" t="str" cm="1">
        <f t="array" ref="R270">_xlfn.IFS(AND(NOT(ISNUMBER(I270)),NOT(ISNUMBER(J270)),NOT(ISNUMBER(K270))),"",OR(AND(I270&lt;&gt;"",I270&gt;=40),AND(J270&lt;&gt;"",J270&gt;=40),AND(K270&lt;&gt;"",K270&gt;=40)),"Y",OR(I270&lt;40,J270&lt;40,K270&lt;40),"N")</f>
        <v/>
      </c>
      <c r="S270" s="161" t="str" cm="1">
        <f t="array" ref="S270">_xlfn.IFS(OR(L270="Yes",M270="Yes",N270="Yes"),"Y",OR(L270="No",M270="No",N270="No"),"N",AND(L270="",M270="",N270=""),"")</f>
        <v/>
      </c>
      <c r="T270" s="161" t="str" cm="1">
        <f t="array" ref="T270">_xlfn.IFS(AND(NOT(ISNUMBER(O270)),NOT(ISNUMBER(P270)),NOT(ISNUMBER(Q270))),"",OR(AND(O270&lt;&gt;"",O270&gt;=40),AND(P270&lt;&gt;"",P270&gt;=40),AND(Q270&lt;&gt;"",Q270&gt;=40)),"Y",OR(O270&lt;40,P270&lt;40,Q270&lt;40),"N")</f>
        <v/>
      </c>
      <c r="U270" s="162" t="str" cm="1">
        <f t="array" ref="U270">_xlfn.IFS(OR(R270="Y",S270="Y",T270="Y"),"Y",OR(R270="N",S270="N",T270="N"),"N",OR(R270="",S270="",T270=""),"")</f>
        <v/>
      </c>
      <c r="V270" s="161" t="str">
        <f>IFERROR(IF(VLOOKUP(A270,'BOY to MOY-Reading'!$P$2:$U$400,6,FALSE)="","",VLOOKUP(A270,'BOY to MOY-Reading'!$P$2:$U$400,6,FALSE)),"")</f>
        <v/>
      </c>
      <c r="W270" s="162" t="str">
        <f>IFERROR(IF(VLOOKUP(A270,'BOY to MOY-Reading'!$P$2:$AA$400,12,FALSE)="","",VLOOKUP(A270,'BOY to MOY-Reading'!$P$2:$AA$400,12,FALSE)),"")</f>
        <v/>
      </c>
      <c r="X270" s="161" t="str">
        <f>IFERROR(IF(VLOOKUP(A270,'BOY to EOY-Reading'!$P$2:$AA$400,12,FALSE)="","",VLOOKUP(A270,'BOY to EOY-Reading'!$P$2:$AA$400,12,FALSE)),"")</f>
        <v/>
      </c>
      <c r="Y270" s="163" t="str">
        <f>IFERROR(IF(VLOOKUP(A270,'BOY to MOY-Reading'!$P$2:$AI$400,20,FALSE)="","",VLOOKUP(A270,'BOY to MOY-Reading'!$P$2:$AI$400,20,FALSE)),"")</f>
        <v/>
      </c>
      <c r="Z270" s="161" t="str">
        <f>IFERROR(IF(VLOOKUP(A270, 'MOY to EOY-Reading'!$P$2:$AI$400,20,FALSE)="","",VLOOKUP(A270,'MOY to EOY-Reading'!$P$2:$AI$400,20,FALSE)),"")</f>
        <v/>
      </c>
      <c r="AA270" s="161" t="str">
        <f>IFERROR(IF(VLOOKUP(A270,'BOY to EOY-Reading'!$P$2:$AI$400,20,FALSE)="","",VLOOKUP(A270,'BOY to EOY-Reading'!$P$2:$AI$400,20,FALSE)),"")</f>
        <v/>
      </c>
      <c r="AB270" s="161" t="str">
        <f>IFERROR(IF(VLOOKUP(A270,'BOY to MOY-Reading'!$P$2:$AK$400,22,FALSE)="","",VLOOKUP(A270,'BOY to MOY-Reading'!$P$2:$AK$400,22,FALSE)),"")</f>
        <v/>
      </c>
      <c r="AC270" s="161" t="str">
        <f>IFERROR(IF(VLOOKUP(A270, 'MOY to EOY-Reading'!$P$2:$AK$400,22,FALSE)="","",VLOOKUP(A270,'MOY to EOY-Reading'!$P$2:$AK$400,22,FALSE)),"")</f>
        <v/>
      </c>
      <c r="AD270" s="161" t="str">
        <f>IFERROR(IF(VLOOKUP(A270,'BOY to EOY-Reading'!$P$2:$AK$400,22,FALSE)="","",VLOOKUP(A270,'BOY to EOY-Reading'!$P$2:$AK$400,22,FALSE)),"")</f>
        <v/>
      </c>
      <c r="AE270" s="161" t="str" cm="1">
        <f t="array" ref="AE270">_xlfn.IFS(AND(NOT(ISNUMBER(V270)),NOT(ISNUMBER(W270)),NOT(ISNUMBER(X270))),"",OR(AND(V270&lt;&gt;"",V270&gt;=40),AND(W270&lt;&gt;"",W270&gt;=40),AND(X270&lt;&gt;"",X270&gt;=40)),"Y",OR(V270&lt;40,W270&lt;40,X270&lt;40),"N")</f>
        <v/>
      </c>
      <c r="AF270" s="161" t="str" cm="1">
        <f t="array" ref="AF270">_xlfn.IFS(OR(Y270="Yes",Z270="Yes",AA270="Yes"),"Y",OR(Y270="No",Z270="No",AA270="No"),"N",AND(Y270="",Z270="",AA270=""),"")</f>
        <v/>
      </c>
      <c r="AG270" s="161" t="str" cm="1">
        <f t="array" ref="AG270">_xlfn.IFS(AND(NOT(ISNUMBER(AB270)),NOT(ISNUMBER(AC270)),NOT(ISNUMBER(AD270))),"",OR(AND(AB270&lt;&gt;"",AB270&gt;=40),AND(AC270&lt;&gt;"",AC270&gt;=40),AND(AD270&lt;&gt;"",AD270&gt;=40)),"Y",OR(AB270&lt;40,AC270&lt;40,AD270&lt;40),"N")</f>
        <v/>
      </c>
      <c r="AH270" s="162" t="str" cm="1">
        <f t="array" ref="AH270">_xlfn.IFS(OR(AE270="Y",AF270="Y",AG270="Y"),"Y",OR(AE270="N",AF270="N",AG270="N"),"N",OR(AE270="",AF270="",AG270=""),"")</f>
        <v/>
      </c>
    </row>
    <row r="271" spans="9:34" x14ac:dyDescent="0.25">
      <c r="I271" s="161" t="str">
        <f>IFERROR(IF(VLOOKUP(A271,'BOY to MOY-Math'!$P$2:$U$400,6,FALSE)="","",VLOOKUP(A271,'BOY to MOY-Math'!$P$2:$U$400,6,FALSE)),"")</f>
        <v/>
      </c>
      <c r="J271" s="162" t="str">
        <f>IFERROR(IF(VLOOKUP(A271,'BOY to MOY-Math'!$P$2:$AA$400,12,FALSE)="","",VLOOKUP(A271,'BOY to MOY-Math'!$P$2:$AA$400,12,FALSE)),"")</f>
        <v/>
      </c>
      <c r="K271" s="161" t="str">
        <f>IFERROR(IF(VLOOKUP(A271,'BOY to EOY-Math'!$P$2:$AA$400,12,FALSE)="","",VLOOKUP(A271,'BOY to EOY-Math'!$P$2:$AA$400,12,FALSE)),"")</f>
        <v/>
      </c>
      <c r="L271" s="163" t="str">
        <f>IFERROR(IF(VLOOKUP(A271,'BOY to MOY-Math'!$P$2:$AI$400,20,FALSE)="","",VLOOKUP(A271,'BOY to MOY-Math'!$P$2:$AI$400,20,FALSE)),"")</f>
        <v/>
      </c>
      <c r="M271" s="161" t="str">
        <f>IFERROR(IF(VLOOKUP(A271, 'MOY to EOY-Math'!$P$2:$AI$400,20,FALSE)="","",VLOOKUP(A271,'MOY to EOY-Math'!$P$2:$AI$400,20,FALSE)),"")</f>
        <v/>
      </c>
      <c r="N271" s="161" t="str">
        <f>IFERROR(IF(VLOOKUP(A271,'BOY to EOY-Math'!$P$2:$AI$400,20,FALSE)="","",VLOOKUP(A271,'BOY to EOY-Math'!$P$2:$AI$400,20,FALSE)),"")</f>
        <v/>
      </c>
      <c r="O271" s="161" t="str">
        <f>IFERROR(IF(VLOOKUP(A271,'BOY to MOY-Math'!$P$2:$AK$400,22,FALSE)="","",VLOOKUP(A271,'BOY to MOY-Math'!$P$2:$AK$400,22,FALSE)),"")</f>
        <v/>
      </c>
      <c r="P271" s="161" t="str">
        <f>IFERROR(IF(VLOOKUP(A271, 'MOY to EOY-Math'!$P$2:$AK$400,22,FALSE)="","",VLOOKUP(A271,'MOY to EOY-Math'!$P$2:$AK$400,22,FALSE)),"")</f>
        <v/>
      </c>
      <c r="Q271" s="161" t="str">
        <f>IFERROR(IF(VLOOKUP(A271,'BOY to EOY-Math'!$P$2:$AK$400,22,FALSE)="","",VLOOKUP(A271,'BOY to EOY-Math'!$P$2:$AK$400,22,FALSE)),"")</f>
        <v/>
      </c>
      <c r="R271" s="161" t="str" cm="1">
        <f t="array" ref="R271">_xlfn.IFS(AND(NOT(ISNUMBER(I271)),NOT(ISNUMBER(J271)),NOT(ISNUMBER(K271))),"",OR(AND(I271&lt;&gt;"",I271&gt;=40),AND(J271&lt;&gt;"",J271&gt;=40),AND(K271&lt;&gt;"",K271&gt;=40)),"Y",OR(I271&lt;40,J271&lt;40,K271&lt;40),"N")</f>
        <v/>
      </c>
      <c r="S271" s="161" t="str" cm="1">
        <f t="array" ref="S271">_xlfn.IFS(OR(L271="Yes",M271="Yes",N271="Yes"),"Y",OR(L271="No",M271="No",N271="No"),"N",AND(L271="",M271="",N271=""),"")</f>
        <v/>
      </c>
      <c r="T271" s="161" t="str" cm="1">
        <f t="array" ref="T271">_xlfn.IFS(AND(NOT(ISNUMBER(O271)),NOT(ISNUMBER(P271)),NOT(ISNUMBER(Q271))),"",OR(AND(O271&lt;&gt;"",O271&gt;=40),AND(P271&lt;&gt;"",P271&gt;=40),AND(Q271&lt;&gt;"",Q271&gt;=40)),"Y",OR(O271&lt;40,P271&lt;40,Q271&lt;40),"N")</f>
        <v/>
      </c>
      <c r="U271" s="162" t="str" cm="1">
        <f t="array" ref="U271">_xlfn.IFS(OR(R271="Y",S271="Y",T271="Y"),"Y",OR(R271="N",S271="N",T271="N"),"N",OR(R271="",S271="",T271=""),"")</f>
        <v/>
      </c>
      <c r="V271" s="161" t="str">
        <f>IFERROR(IF(VLOOKUP(A271,'BOY to MOY-Reading'!$P$2:$U$400,6,FALSE)="","",VLOOKUP(A271,'BOY to MOY-Reading'!$P$2:$U$400,6,FALSE)),"")</f>
        <v/>
      </c>
      <c r="W271" s="162" t="str">
        <f>IFERROR(IF(VLOOKUP(A271,'BOY to MOY-Reading'!$P$2:$AA$400,12,FALSE)="","",VLOOKUP(A271,'BOY to MOY-Reading'!$P$2:$AA$400,12,FALSE)),"")</f>
        <v/>
      </c>
      <c r="X271" s="161" t="str">
        <f>IFERROR(IF(VLOOKUP(A271,'BOY to EOY-Reading'!$P$2:$AA$400,12,FALSE)="","",VLOOKUP(A271,'BOY to EOY-Reading'!$P$2:$AA$400,12,FALSE)),"")</f>
        <v/>
      </c>
      <c r="Y271" s="163" t="str">
        <f>IFERROR(IF(VLOOKUP(A271,'BOY to MOY-Reading'!$P$2:$AI$400,20,FALSE)="","",VLOOKUP(A271,'BOY to MOY-Reading'!$P$2:$AI$400,20,FALSE)),"")</f>
        <v/>
      </c>
      <c r="Z271" s="161" t="str">
        <f>IFERROR(IF(VLOOKUP(A271, 'MOY to EOY-Reading'!$P$2:$AI$400,20,FALSE)="","",VLOOKUP(A271,'MOY to EOY-Reading'!$P$2:$AI$400,20,FALSE)),"")</f>
        <v/>
      </c>
      <c r="AA271" s="161" t="str">
        <f>IFERROR(IF(VLOOKUP(A271,'BOY to EOY-Reading'!$P$2:$AI$400,20,FALSE)="","",VLOOKUP(A271,'BOY to EOY-Reading'!$P$2:$AI$400,20,FALSE)),"")</f>
        <v/>
      </c>
      <c r="AB271" s="161" t="str">
        <f>IFERROR(IF(VLOOKUP(A271,'BOY to MOY-Reading'!$P$2:$AK$400,22,FALSE)="","",VLOOKUP(A271,'BOY to MOY-Reading'!$P$2:$AK$400,22,FALSE)),"")</f>
        <v/>
      </c>
      <c r="AC271" s="161" t="str">
        <f>IFERROR(IF(VLOOKUP(A271, 'MOY to EOY-Reading'!$P$2:$AK$400,22,FALSE)="","",VLOOKUP(A271,'MOY to EOY-Reading'!$P$2:$AK$400,22,FALSE)),"")</f>
        <v/>
      </c>
      <c r="AD271" s="161" t="str">
        <f>IFERROR(IF(VLOOKUP(A271,'BOY to EOY-Reading'!$P$2:$AK$400,22,FALSE)="","",VLOOKUP(A271,'BOY to EOY-Reading'!$P$2:$AK$400,22,FALSE)),"")</f>
        <v/>
      </c>
      <c r="AE271" s="161" t="str" cm="1">
        <f t="array" ref="AE271">_xlfn.IFS(AND(NOT(ISNUMBER(V271)),NOT(ISNUMBER(W271)),NOT(ISNUMBER(X271))),"",OR(AND(V271&lt;&gt;"",V271&gt;=40),AND(W271&lt;&gt;"",W271&gt;=40),AND(X271&lt;&gt;"",X271&gt;=40)),"Y",OR(V271&lt;40,W271&lt;40,X271&lt;40),"N")</f>
        <v/>
      </c>
      <c r="AF271" s="161" t="str" cm="1">
        <f t="array" ref="AF271">_xlfn.IFS(OR(Y271="Yes",Z271="Yes",AA271="Yes"),"Y",OR(Y271="No",Z271="No",AA271="No"),"N",AND(Y271="",Z271="",AA271=""),"")</f>
        <v/>
      </c>
      <c r="AG271" s="161" t="str" cm="1">
        <f t="array" ref="AG271">_xlfn.IFS(AND(NOT(ISNUMBER(AB271)),NOT(ISNUMBER(AC271)),NOT(ISNUMBER(AD271))),"",OR(AND(AB271&lt;&gt;"",AB271&gt;=40),AND(AC271&lt;&gt;"",AC271&gt;=40),AND(AD271&lt;&gt;"",AD271&gt;=40)),"Y",OR(AB271&lt;40,AC271&lt;40,AD271&lt;40),"N")</f>
        <v/>
      </c>
      <c r="AH271" s="162" t="str" cm="1">
        <f t="array" ref="AH271">_xlfn.IFS(OR(AE271="Y",AF271="Y",AG271="Y"),"Y",OR(AE271="N",AF271="N",AG271="N"),"N",OR(AE271="",AF271="",AG271=""),"")</f>
        <v/>
      </c>
    </row>
    <row r="272" spans="9:34" x14ac:dyDescent="0.25">
      <c r="I272" s="161" t="str">
        <f>IFERROR(IF(VLOOKUP(A272,'BOY to MOY-Math'!$P$2:$U$400,6,FALSE)="","",VLOOKUP(A272,'BOY to MOY-Math'!$P$2:$U$400,6,FALSE)),"")</f>
        <v/>
      </c>
      <c r="J272" s="162" t="str">
        <f>IFERROR(IF(VLOOKUP(A272,'BOY to MOY-Math'!$P$2:$AA$400,12,FALSE)="","",VLOOKUP(A272,'BOY to MOY-Math'!$P$2:$AA$400,12,FALSE)),"")</f>
        <v/>
      </c>
      <c r="K272" s="161" t="str">
        <f>IFERROR(IF(VLOOKUP(A272,'BOY to EOY-Math'!$P$2:$AA$400,12,FALSE)="","",VLOOKUP(A272,'BOY to EOY-Math'!$P$2:$AA$400,12,FALSE)),"")</f>
        <v/>
      </c>
      <c r="L272" s="163" t="str">
        <f>IFERROR(IF(VLOOKUP(A272,'BOY to MOY-Math'!$P$2:$AI$400,20,FALSE)="","",VLOOKUP(A272,'BOY to MOY-Math'!$P$2:$AI$400,20,FALSE)),"")</f>
        <v/>
      </c>
      <c r="M272" s="161" t="str">
        <f>IFERROR(IF(VLOOKUP(A272, 'MOY to EOY-Math'!$P$2:$AI$400,20,FALSE)="","",VLOOKUP(A272,'MOY to EOY-Math'!$P$2:$AI$400,20,FALSE)),"")</f>
        <v/>
      </c>
      <c r="N272" s="161" t="str">
        <f>IFERROR(IF(VLOOKUP(A272,'BOY to EOY-Math'!$P$2:$AI$400,20,FALSE)="","",VLOOKUP(A272,'BOY to EOY-Math'!$P$2:$AI$400,20,FALSE)),"")</f>
        <v/>
      </c>
      <c r="O272" s="161" t="str">
        <f>IFERROR(IF(VLOOKUP(A272,'BOY to MOY-Math'!$P$2:$AK$400,22,FALSE)="","",VLOOKUP(A272,'BOY to MOY-Math'!$P$2:$AK$400,22,FALSE)),"")</f>
        <v/>
      </c>
      <c r="P272" s="161" t="str">
        <f>IFERROR(IF(VLOOKUP(A272, 'MOY to EOY-Math'!$P$2:$AK$400,22,FALSE)="","",VLOOKUP(A272,'MOY to EOY-Math'!$P$2:$AK$400,22,FALSE)),"")</f>
        <v/>
      </c>
      <c r="Q272" s="161" t="str">
        <f>IFERROR(IF(VLOOKUP(A272,'BOY to EOY-Math'!$P$2:$AK$400,22,FALSE)="","",VLOOKUP(A272,'BOY to EOY-Math'!$P$2:$AK$400,22,FALSE)),"")</f>
        <v/>
      </c>
      <c r="R272" s="161" t="str" cm="1">
        <f t="array" ref="R272">_xlfn.IFS(AND(NOT(ISNUMBER(I272)),NOT(ISNUMBER(J272)),NOT(ISNUMBER(K272))),"",OR(AND(I272&lt;&gt;"",I272&gt;=40),AND(J272&lt;&gt;"",J272&gt;=40),AND(K272&lt;&gt;"",K272&gt;=40)),"Y",OR(I272&lt;40,J272&lt;40,K272&lt;40),"N")</f>
        <v/>
      </c>
      <c r="S272" s="161" t="str" cm="1">
        <f t="array" ref="S272">_xlfn.IFS(OR(L272="Yes",M272="Yes",N272="Yes"),"Y",OR(L272="No",M272="No",N272="No"),"N",AND(L272="",M272="",N272=""),"")</f>
        <v/>
      </c>
      <c r="T272" s="161" t="str" cm="1">
        <f t="array" ref="T272">_xlfn.IFS(AND(NOT(ISNUMBER(O272)),NOT(ISNUMBER(P272)),NOT(ISNUMBER(Q272))),"",OR(AND(O272&lt;&gt;"",O272&gt;=40),AND(P272&lt;&gt;"",P272&gt;=40),AND(Q272&lt;&gt;"",Q272&gt;=40)),"Y",OR(O272&lt;40,P272&lt;40,Q272&lt;40),"N")</f>
        <v/>
      </c>
      <c r="U272" s="162" t="str" cm="1">
        <f t="array" ref="U272">_xlfn.IFS(OR(R272="Y",S272="Y",T272="Y"),"Y",OR(R272="N",S272="N",T272="N"),"N",OR(R272="",S272="",T272=""),"")</f>
        <v/>
      </c>
      <c r="V272" s="161" t="str">
        <f>IFERROR(IF(VLOOKUP(A272,'BOY to MOY-Reading'!$P$2:$U$400,6,FALSE)="","",VLOOKUP(A272,'BOY to MOY-Reading'!$P$2:$U$400,6,FALSE)),"")</f>
        <v/>
      </c>
      <c r="W272" s="162" t="str">
        <f>IFERROR(IF(VLOOKUP(A272,'BOY to MOY-Reading'!$P$2:$AA$400,12,FALSE)="","",VLOOKUP(A272,'BOY to MOY-Reading'!$P$2:$AA$400,12,FALSE)),"")</f>
        <v/>
      </c>
      <c r="X272" s="161" t="str">
        <f>IFERROR(IF(VLOOKUP(A272,'BOY to EOY-Reading'!$P$2:$AA$400,12,FALSE)="","",VLOOKUP(A272,'BOY to EOY-Reading'!$P$2:$AA$400,12,FALSE)),"")</f>
        <v/>
      </c>
      <c r="Y272" s="163" t="str">
        <f>IFERROR(IF(VLOOKUP(A272,'BOY to MOY-Reading'!$P$2:$AI$400,20,FALSE)="","",VLOOKUP(A272,'BOY to MOY-Reading'!$P$2:$AI$400,20,FALSE)),"")</f>
        <v/>
      </c>
      <c r="Z272" s="161" t="str">
        <f>IFERROR(IF(VLOOKUP(A272, 'MOY to EOY-Reading'!$P$2:$AI$400,20,FALSE)="","",VLOOKUP(A272,'MOY to EOY-Reading'!$P$2:$AI$400,20,FALSE)),"")</f>
        <v/>
      </c>
      <c r="AA272" s="161" t="str">
        <f>IFERROR(IF(VLOOKUP(A272,'BOY to EOY-Reading'!$P$2:$AI$400,20,FALSE)="","",VLOOKUP(A272,'BOY to EOY-Reading'!$P$2:$AI$400,20,FALSE)),"")</f>
        <v/>
      </c>
      <c r="AB272" s="161" t="str">
        <f>IFERROR(IF(VLOOKUP(A272,'BOY to MOY-Reading'!$P$2:$AK$400,22,FALSE)="","",VLOOKUP(A272,'BOY to MOY-Reading'!$P$2:$AK$400,22,FALSE)),"")</f>
        <v/>
      </c>
      <c r="AC272" s="161" t="str">
        <f>IFERROR(IF(VLOOKUP(A272, 'MOY to EOY-Reading'!$P$2:$AK$400,22,FALSE)="","",VLOOKUP(A272,'MOY to EOY-Reading'!$P$2:$AK$400,22,FALSE)),"")</f>
        <v/>
      </c>
      <c r="AD272" s="161" t="str">
        <f>IFERROR(IF(VLOOKUP(A272,'BOY to EOY-Reading'!$P$2:$AK$400,22,FALSE)="","",VLOOKUP(A272,'BOY to EOY-Reading'!$P$2:$AK$400,22,FALSE)),"")</f>
        <v/>
      </c>
      <c r="AE272" s="161" t="str" cm="1">
        <f t="array" ref="AE272">_xlfn.IFS(AND(NOT(ISNUMBER(V272)),NOT(ISNUMBER(W272)),NOT(ISNUMBER(X272))),"",OR(AND(V272&lt;&gt;"",V272&gt;=40),AND(W272&lt;&gt;"",W272&gt;=40),AND(X272&lt;&gt;"",X272&gt;=40)),"Y",OR(V272&lt;40,W272&lt;40,X272&lt;40),"N")</f>
        <v/>
      </c>
      <c r="AF272" s="161" t="str" cm="1">
        <f t="array" ref="AF272">_xlfn.IFS(OR(Y272="Yes",Z272="Yes",AA272="Yes"),"Y",OR(Y272="No",Z272="No",AA272="No"),"N",AND(Y272="",Z272="",AA272=""),"")</f>
        <v/>
      </c>
      <c r="AG272" s="161" t="str" cm="1">
        <f t="array" ref="AG272">_xlfn.IFS(AND(NOT(ISNUMBER(AB272)),NOT(ISNUMBER(AC272)),NOT(ISNUMBER(AD272))),"",OR(AND(AB272&lt;&gt;"",AB272&gt;=40),AND(AC272&lt;&gt;"",AC272&gt;=40),AND(AD272&lt;&gt;"",AD272&gt;=40)),"Y",OR(AB272&lt;40,AC272&lt;40,AD272&lt;40),"N")</f>
        <v/>
      </c>
      <c r="AH272" s="162" t="str" cm="1">
        <f t="array" ref="AH272">_xlfn.IFS(OR(AE272="Y",AF272="Y",AG272="Y"),"Y",OR(AE272="N",AF272="N",AG272="N"),"N",OR(AE272="",AF272="",AG272=""),"")</f>
        <v/>
      </c>
    </row>
    <row r="273" spans="9:34" x14ac:dyDescent="0.25">
      <c r="I273" s="161" t="str">
        <f>IFERROR(IF(VLOOKUP(A273,'BOY to MOY-Math'!$P$2:$U$400,6,FALSE)="","",VLOOKUP(A273,'BOY to MOY-Math'!$P$2:$U$400,6,FALSE)),"")</f>
        <v/>
      </c>
      <c r="J273" s="162" t="str">
        <f>IFERROR(IF(VLOOKUP(A273,'BOY to MOY-Math'!$P$2:$AA$400,12,FALSE)="","",VLOOKUP(A273,'BOY to MOY-Math'!$P$2:$AA$400,12,FALSE)),"")</f>
        <v/>
      </c>
      <c r="K273" s="161" t="str">
        <f>IFERROR(IF(VLOOKUP(A273,'BOY to EOY-Math'!$P$2:$AA$400,12,FALSE)="","",VLOOKUP(A273,'BOY to EOY-Math'!$P$2:$AA$400,12,FALSE)),"")</f>
        <v/>
      </c>
      <c r="L273" s="163" t="str">
        <f>IFERROR(IF(VLOOKUP(A273,'BOY to MOY-Math'!$P$2:$AI$400,20,FALSE)="","",VLOOKUP(A273,'BOY to MOY-Math'!$P$2:$AI$400,20,FALSE)),"")</f>
        <v/>
      </c>
      <c r="M273" s="161" t="str">
        <f>IFERROR(IF(VLOOKUP(A273, 'MOY to EOY-Math'!$P$2:$AI$400,20,FALSE)="","",VLOOKUP(A273,'MOY to EOY-Math'!$P$2:$AI$400,20,FALSE)),"")</f>
        <v/>
      </c>
      <c r="N273" s="161" t="str">
        <f>IFERROR(IF(VLOOKUP(A273,'BOY to EOY-Math'!$P$2:$AI$400,20,FALSE)="","",VLOOKUP(A273,'BOY to EOY-Math'!$P$2:$AI$400,20,FALSE)),"")</f>
        <v/>
      </c>
      <c r="O273" s="161" t="str">
        <f>IFERROR(IF(VLOOKUP(A273,'BOY to MOY-Math'!$P$2:$AK$400,22,FALSE)="","",VLOOKUP(A273,'BOY to MOY-Math'!$P$2:$AK$400,22,FALSE)),"")</f>
        <v/>
      </c>
      <c r="P273" s="161" t="str">
        <f>IFERROR(IF(VLOOKUP(A273, 'MOY to EOY-Math'!$P$2:$AK$400,22,FALSE)="","",VLOOKUP(A273,'MOY to EOY-Math'!$P$2:$AK$400,22,FALSE)),"")</f>
        <v/>
      </c>
      <c r="Q273" s="161" t="str">
        <f>IFERROR(IF(VLOOKUP(A273,'BOY to EOY-Math'!$P$2:$AK$400,22,FALSE)="","",VLOOKUP(A273,'BOY to EOY-Math'!$P$2:$AK$400,22,FALSE)),"")</f>
        <v/>
      </c>
      <c r="R273" s="161" t="str" cm="1">
        <f t="array" ref="R273">_xlfn.IFS(AND(NOT(ISNUMBER(I273)),NOT(ISNUMBER(J273)),NOT(ISNUMBER(K273))),"",OR(AND(I273&lt;&gt;"",I273&gt;=40),AND(J273&lt;&gt;"",J273&gt;=40),AND(K273&lt;&gt;"",K273&gt;=40)),"Y",OR(I273&lt;40,J273&lt;40,K273&lt;40),"N")</f>
        <v/>
      </c>
      <c r="S273" s="161" t="str" cm="1">
        <f t="array" ref="S273">_xlfn.IFS(OR(L273="Yes",M273="Yes",N273="Yes"),"Y",OR(L273="No",M273="No",N273="No"),"N",AND(L273="",M273="",N273=""),"")</f>
        <v/>
      </c>
      <c r="T273" s="161" t="str" cm="1">
        <f t="array" ref="T273">_xlfn.IFS(AND(NOT(ISNUMBER(O273)),NOT(ISNUMBER(P273)),NOT(ISNUMBER(Q273))),"",OR(AND(O273&lt;&gt;"",O273&gt;=40),AND(P273&lt;&gt;"",P273&gt;=40),AND(Q273&lt;&gt;"",Q273&gt;=40)),"Y",OR(O273&lt;40,P273&lt;40,Q273&lt;40),"N")</f>
        <v/>
      </c>
      <c r="U273" s="162" t="str" cm="1">
        <f t="array" ref="U273">_xlfn.IFS(OR(R273="Y",S273="Y",T273="Y"),"Y",OR(R273="N",S273="N",T273="N"),"N",OR(R273="",S273="",T273=""),"")</f>
        <v/>
      </c>
      <c r="V273" s="161" t="str">
        <f>IFERROR(IF(VLOOKUP(A273,'BOY to MOY-Reading'!$P$2:$U$400,6,FALSE)="","",VLOOKUP(A273,'BOY to MOY-Reading'!$P$2:$U$400,6,FALSE)),"")</f>
        <v/>
      </c>
      <c r="W273" s="162" t="str">
        <f>IFERROR(IF(VLOOKUP(A273,'BOY to MOY-Reading'!$P$2:$AA$400,12,FALSE)="","",VLOOKUP(A273,'BOY to MOY-Reading'!$P$2:$AA$400,12,FALSE)),"")</f>
        <v/>
      </c>
      <c r="X273" s="161" t="str">
        <f>IFERROR(IF(VLOOKUP(A273,'BOY to EOY-Reading'!$P$2:$AA$400,12,FALSE)="","",VLOOKUP(A273,'BOY to EOY-Reading'!$P$2:$AA$400,12,FALSE)),"")</f>
        <v/>
      </c>
      <c r="Y273" s="163" t="str">
        <f>IFERROR(IF(VLOOKUP(A273,'BOY to MOY-Reading'!$P$2:$AI$400,20,FALSE)="","",VLOOKUP(A273,'BOY to MOY-Reading'!$P$2:$AI$400,20,FALSE)),"")</f>
        <v/>
      </c>
      <c r="Z273" s="161" t="str">
        <f>IFERROR(IF(VLOOKUP(A273, 'MOY to EOY-Reading'!$P$2:$AI$400,20,FALSE)="","",VLOOKUP(A273,'MOY to EOY-Reading'!$P$2:$AI$400,20,FALSE)),"")</f>
        <v/>
      </c>
      <c r="AA273" s="161" t="str">
        <f>IFERROR(IF(VLOOKUP(A273,'BOY to EOY-Reading'!$P$2:$AI$400,20,FALSE)="","",VLOOKUP(A273,'BOY to EOY-Reading'!$P$2:$AI$400,20,FALSE)),"")</f>
        <v/>
      </c>
      <c r="AB273" s="161" t="str">
        <f>IFERROR(IF(VLOOKUP(A273,'BOY to MOY-Reading'!$P$2:$AK$400,22,FALSE)="","",VLOOKUP(A273,'BOY to MOY-Reading'!$P$2:$AK$400,22,FALSE)),"")</f>
        <v/>
      </c>
      <c r="AC273" s="161" t="str">
        <f>IFERROR(IF(VLOOKUP(A273, 'MOY to EOY-Reading'!$P$2:$AK$400,22,FALSE)="","",VLOOKUP(A273,'MOY to EOY-Reading'!$P$2:$AK$400,22,FALSE)),"")</f>
        <v/>
      </c>
      <c r="AD273" s="161" t="str">
        <f>IFERROR(IF(VLOOKUP(A273,'BOY to EOY-Reading'!$P$2:$AK$400,22,FALSE)="","",VLOOKUP(A273,'BOY to EOY-Reading'!$P$2:$AK$400,22,FALSE)),"")</f>
        <v/>
      </c>
      <c r="AE273" s="161" t="str" cm="1">
        <f t="array" ref="AE273">_xlfn.IFS(AND(NOT(ISNUMBER(V273)),NOT(ISNUMBER(W273)),NOT(ISNUMBER(X273))),"",OR(AND(V273&lt;&gt;"",V273&gt;=40),AND(W273&lt;&gt;"",W273&gt;=40),AND(X273&lt;&gt;"",X273&gt;=40)),"Y",OR(V273&lt;40,W273&lt;40,X273&lt;40),"N")</f>
        <v/>
      </c>
      <c r="AF273" s="161" t="str" cm="1">
        <f t="array" ref="AF273">_xlfn.IFS(OR(Y273="Yes",Z273="Yes",AA273="Yes"),"Y",OR(Y273="No",Z273="No",AA273="No"),"N",AND(Y273="",Z273="",AA273=""),"")</f>
        <v/>
      </c>
      <c r="AG273" s="161" t="str" cm="1">
        <f t="array" ref="AG273">_xlfn.IFS(AND(NOT(ISNUMBER(AB273)),NOT(ISNUMBER(AC273)),NOT(ISNUMBER(AD273))),"",OR(AND(AB273&lt;&gt;"",AB273&gt;=40),AND(AC273&lt;&gt;"",AC273&gt;=40),AND(AD273&lt;&gt;"",AD273&gt;=40)),"Y",OR(AB273&lt;40,AC273&lt;40,AD273&lt;40),"N")</f>
        <v/>
      </c>
      <c r="AH273" s="162" t="str" cm="1">
        <f t="array" ref="AH273">_xlfn.IFS(OR(AE273="Y",AF273="Y",AG273="Y"),"Y",OR(AE273="N",AF273="N",AG273="N"),"N",OR(AE273="",AF273="",AG273=""),"")</f>
        <v/>
      </c>
    </row>
    <row r="274" spans="9:34" x14ac:dyDescent="0.25">
      <c r="I274" s="161" t="str">
        <f>IFERROR(IF(VLOOKUP(A274,'BOY to MOY-Math'!$P$2:$U$400,6,FALSE)="","",VLOOKUP(A274,'BOY to MOY-Math'!$P$2:$U$400,6,FALSE)),"")</f>
        <v/>
      </c>
      <c r="J274" s="162" t="str">
        <f>IFERROR(IF(VLOOKUP(A274,'BOY to MOY-Math'!$P$2:$AA$400,12,FALSE)="","",VLOOKUP(A274,'BOY to MOY-Math'!$P$2:$AA$400,12,FALSE)),"")</f>
        <v/>
      </c>
      <c r="K274" s="161" t="str">
        <f>IFERROR(IF(VLOOKUP(A274,'BOY to EOY-Math'!$P$2:$AA$400,12,FALSE)="","",VLOOKUP(A274,'BOY to EOY-Math'!$P$2:$AA$400,12,FALSE)),"")</f>
        <v/>
      </c>
      <c r="L274" s="163" t="str">
        <f>IFERROR(IF(VLOOKUP(A274,'BOY to MOY-Math'!$P$2:$AI$400,20,FALSE)="","",VLOOKUP(A274,'BOY to MOY-Math'!$P$2:$AI$400,20,FALSE)),"")</f>
        <v/>
      </c>
      <c r="M274" s="161" t="str">
        <f>IFERROR(IF(VLOOKUP(A274, 'MOY to EOY-Math'!$P$2:$AI$400,20,FALSE)="","",VLOOKUP(A274,'MOY to EOY-Math'!$P$2:$AI$400,20,FALSE)),"")</f>
        <v/>
      </c>
      <c r="N274" s="161" t="str">
        <f>IFERROR(IF(VLOOKUP(A274,'BOY to EOY-Math'!$P$2:$AI$400,20,FALSE)="","",VLOOKUP(A274,'BOY to EOY-Math'!$P$2:$AI$400,20,FALSE)),"")</f>
        <v/>
      </c>
      <c r="O274" s="161" t="str">
        <f>IFERROR(IF(VLOOKUP(A274,'BOY to MOY-Math'!$P$2:$AK$400,22,FALSE)="","",VLOOKUP(A274,'BOY to MOY-Math'!$P$2:$AK$400,22,FALSE)),"")</f>
        <v/>
      </c>
      <c r="P274" s="161" t="str">
        <f>IFERROR(IF(VLOOKUP(A274, 'MOY to EOY-Math'!$P$2:$AK$400,22,FALSE)="","",VLOOKUP(A274,'MOY to EOY-Math'!$P$2:$AK$400,22,FALSE)),"")</f>
        <v/>
      </c>
      <c r="Q274" s="161" t="str">
        <f>IFERROR(IF(VLOOKUP(A274,'BOY to EOY-Math'!$P$2:$AK$400,22,FALSE)="","",VLOOKUP(A274,'BOY to EOY-Math'!$P$2:$AK$400,22,FALSE)),"")</f>
        <v/>
      </c>
      <c r="R274" s="161" t="str" cm="1">
        <f t="array" ref="R274">_xlfn.IFS(AND(NOT(ISNUMBER(I274)),NOT(ISNUMBER(J274)),NOT(ISNUMBER(K274))),"",OR(AND(I274&lt;&gt;"",I274&gt;=40),AND(J274&lt;&gt;"",J274&gt;=40),AND(K274&lt;&gt;"",K274&gt;=40)),"Y",OR(I274&lt;40,J274&lt;40,K274&lt;40),"N")</f>
        <v/>
      </c>
      <c r="S274" s="161" t="str" cm="1">
        <f t="array" ref="S274">_xlfn.IFS(OR(L274="Yes",M274="Yes",N274="Yes"),"Y",OR(L274="No",M274="No",N274="No"),"N",AND(L274="",M274="",N274=""),"")</f>
        <v/>
      </c>
      <c r="T274" s="161" t="str" cm="1">
        <f t="array" ref="T274">_xlfn.IFS(AND(NOT(ISNUMBER(O274)),NOT(ISNUMBER(P274)),NOT(ISNUMBER(Q274))),"",OR(AND(O274&lt;&gt;"",O274&gt;=40),AND(P274&lt;&gt;"",P274&gt;=40),AND(Q274&lt;&gt;"",Q274&gt;=40)),"Y",OR(O274&lt;40,P274&lt;40,Q274&lt;40),"N")</f>
        <v/>
      </c>
      <c r="U274" s="162" t="str" cm="1">
        <f t="array" ref="U274">_xlfn.IFS(OR(R274="Y",S274="Y",T274="Y"),"Y",OR(R274="N",S274="N",T274="N"),"N",OR(R274="",S274="",T274=""),"")</f>
        <v/>
      </c>
      <c r="V274" s="161" t="str">
        <f>IFERROR(IF(VLOOKUP(A274,'BOY to MOY-Reading'!$P$2:$U$400,6,FALSE)="","",VLOOKUP(A274,'BOY to MOY-Reading'!$P$2:$U$400,6,FALSE)),"")</f>
        <v/>
      </c>
      <c r="W274" s="162" t="str">
        <f>IFERROR(IF(VLOOKUP(A274,'BOY to MOY-Reading'!$P$2:$AA$400,12,FALSE)="","",VLOOKUP(A274,'BOY to MOY-Reading'!$P$2:$AA$400,12,FALSE)),"")</f>
        <v/>
      </c>
      <c r="X274" s="161" t="str">
        <f>IFERROR(IF(VLOOKUP(A274,'BOY to EOY-Reading'!$P$2:$AA$400,12,FALSE)="","",VLOOKUP(A274,'BOY to EOY-Reading'!$P$2:$AA$400,12,FALSE)),"")</f>
        <v/>
      </c>
      <c r="Y274" s="163" t="str">
        <f>IFERROR(IF(VLOOKUP(A274,'BOY to MOY-Reading'!$P$2:$AI$400,20,FALSE)="","",VLOOKUP(A274,'BOY to MOY-Reading'!$P$2:$AI$400,20,FALSE)),"")</f>
        <v/>
      </c>
      <c r="Z274" s="161" t="str">
        <f>IFERROR(IF(VLOOKUP(A274, 'MOY to EOY-Reading'!$P$2:$AI$400,20,FALSE)="","",VLOOKUP(A274,'MOY to EOY-Reading'!$P$2:$AI$400,20,FALSE)),"")</f>
        <v/>
      </c>
      <c r="AA274" s="161" t="str">
        <f>IFERROR(IF(VLOOKUP(A274,'BOY to EOY-Reading'!$P$2:$AI$400,20,FALSE)="","",VLOOKUP(A274,'BOY to EOY-Reading'!$P$2:$AI$400,20,FALSE)),"")</f>
        <v/>
      </c>
      <c r="AB274" s="161" t="str">
        <f>IFERROR(IF(VLOOKUP(A274,'BOY to MOY-Reading'!$P$2:$AK$400,22,FALSE)="","",VLOOKUP(A274,'BOY to MOY-Reading'!$P$2:$AK$400,22,FALSE)),"")</f>
        <v/>
      </c>
      <c r="AC274" s="161" t="str">
        <f>IFERROR(IF(VLOOKUP(A274, 'MOY to EOY-Reading'!$P$2:$AK$400,22,FALSE)="","",VLOOKUP(A274,'MOY to EOY-Reading'!$P$2:$AK$400,22,FALSE)),"")</f>
        <v/>
      </c>
      <c r="AD274" s="161" t="str">
        <f>IFERROR(IF(VLOOKUP(A274,'BOY to EOY-Reading'!$P$2:$AK$400,22,FALSE)="","",VLOOKUP(A274,'BOY to EOY-Reading'!$P$2:$AK$400,22,FALSE)),"")</f>
        <v/>
      </c>
      <c r="AE274" s="161" t="str" cm="1">
        <f t="array" ref="AE274">_xlfn.IFS(AND(NOT(ISNUMBER(V274)),NOT(ISNUMBER(W274)),NOT(ISNUMBER(X274))),"",OR(AND(V274&lt;&gt;"",V274&gt;=40),AND(W274&lt;&gt;"",W274&gt;=40),AND(X274&lt;&gt;"",X274&gt;=40)),"Y",OR(V274&lt;40,W274&lt;40,X274&lt;40),"N")</f>
        <v/>
      </c>
      <c r="AF274" s="161" t="str" cm="1">
        <f t="array" ref="AF274">_xlfn.IFS(OR(Y274="Yes",Z274="Yes",AA274="Yes"),"Y",OR(Y274="No",Z274="No",AA274="No"),"N",AND(Y274="",Z274="",AA274=""),"")</f>
        <v/>
      </c>
      <c r="AG274" s="161" t="str" cm="1">
        <f t="array" ref="AG274">_xlfn.IFS(AND(NOT(ISNUMBER(AB274)),NOT(ISNUMBER(AC274)),NOT(ISNUMBER(AD274))),"",OR(AND(AB274&lt;&gt;"",AB274&gt;=40),AND(AC274&lt;&gt;"",AC274&gt;=40),AND(AD274&lt;&gt;"",AD274&gt;=40)),"Y",OR(AB274&lt;40,AC274&lt;40,AD274&lt;40),"N")</f>
        <v/>
      </c>
      <c r="AH274" s="162" t="str" cm="1">
        <f t="array" ref="AH274">_xlfn.IFS(OR(AE274="Y",AF274="Y",AG274="Y"),"Y",OR(AE274="N",AF274="N",AG274="N"),"N",OR(AE274="",AF274="",AG274=""),"")</f>
        <v/>
      </c>
    </row>
    <row r="275" spans="9:34" x14ac:dyDescent="0.25">
      <c r="I275" s="161" t="str">
        <f>IFERROR(IF(VLOOKUP(A275,'BOY to MOY-Math'!$P$2:$U$400,6,FALSE)="","",VLOOKUP(A275,'BOY to MOY-Math'!$P$2:$U$400,6,FALSE)),"")</f>
        <v/>
      </c>
      <c r="J275" s="162" t="str">
        <f>IFERROR(IF(VLOOKUP(A275,'BOY to MOY-Math'!$P$2:$AA$400,12,FALSE)="","",VLOOKUP(A275,'BOY to MOY-Math'!$P$2:$AA$400,12,FALSE)),"")</f>
        <v/>
      </c>
      <c r="K275" s="161" t="str">
        <f>IFERROR(IF(VLOOKUP(A275,'BOY to EOY-Math'!$P$2:$AA$400,12,FALSE)="","",VLOOKUP(A275,'BOY to EOY-Math'!$P$2:$AA$400,12,FALSE)),"")</f>
        <v/>
      </c>
      <c r="L275" s="163" t="str">
        <f>IFERROR(IF(VLOOKUP(A275,'BOY to MOY-Math'!$P$2:$AI$400,20,FALSE)="","",VLOOKUP(A275,'BOY to MOY-Math'!$P$2:$AI$400,20,FALSE)),"")</f>
        <v/>
      </c>
      <c r="M275" s="161" t="str">
        <f>IFERROR(IF(VLOOKUP(A275, 'MOY to EOY-Math'!$P$2:$AI$400,20,FALSE)="","",VLOOKUP(A275,'MOY to EOY-Math'!$P$2:$AI$400,20,FALSE)),"")</f>
        <v/>
      </c>
      <c r="N275" s="161" t="str">
        <f>IFERROR(IF(VLOOKUP(A275,'BOY to EOY-Math'!$P$2:$AI$400,20,FALSE)="","",VLOOKUP(A275,'BOY to EOY-Math'!$P$2:$AI$400,20,FALSE)),"")</f>
        <v/>
      </c>
      <c r="O275" s="161" t="str">
        <f>IFERROR(IF(VLOOKUP(A275,'BOY to MOY-Math'!$P$2:$AK$400,22,FALSE)="","",VLOOKUP(A275,'BOY to MOY-Math'!$P$2:$AK$400,22,FALSE)),"")</f>
        <v/>
      </c>
      <c r="P275" s="161" t="str">
        <f>IFERROR(IF(VLOOKUP(A275, 'MOY to EOY-Math'!$P$2:$AK$400,22,FALSE)="","",VLOOKUP(A275,'MOY to EOY-Math'!$P$2:$AK$400,22,FALSE)),"")</f>
        <v/>
      </c>
      <c r="Q275" s="161" t="str">
        <f>IFERROR(IF(VLOOKUP(A275,'BOY to EOY-Math'!$P$2:$AK$400,22,FALSE)="","",VLOOKUP(A275,'BOY to EOY-Math'!$P$2:$AK$400,22,FALSE)),"")</f>
        <v/>
      </c>
      <c r="R275" s="161" t="str" cm="1">
        <f t="array" ref="R275">_xlfn.IFS(AND(NOT(ISNUMBER(I275)),NOT(ISNUMBER(J275)),NOT(ISNUMBER(K275))),"",OR(AND(I275&lt;&gt;"",I275&gt;=40),AND(J275&lt;&gt;"",J275&gt;=40),AND(K275&lt;&gt;"",K275&gt;=40)),"Y",OR(I275&lt;40,J275&lt;40,K275&lt;40),"N")</f>
        <v/>
      </c>
      <c r="S275" s="161" t="str" cm="1">
        <f t="array" ref="S275">_xlfn.IFS(OR(L275="Yes",M275="Yes",N275="Yes"),"Y",OR(L275="No",M275="No",N275="No"),"N",AND(L275="",M275="",N275=""),"")</f>
        <v/>
      </c>
      <c r="T275" s="161" t="str" cm="1">
        <f t="array" ref="T275">_xlfn.IFS(AND(NOT(ISNUMBER(O275)),NOT(ISNUMBER(P275)),NOT(ISNUMBER(Q275))),"",OR(AND(O275&lt;&gt;"",O275&gt;=40),AND(P275&lt;&gt;"",P275&gt;=40),AND(Q275&lt;&gt;"",Q275&gt;=40)),"Y",OR(O275&lt;40,P275&lt;40,Q275&lt;40),"N")</f>
        <v/>
      </c>
      <c r="U275" s="162" t="str" cm="1">
        <f t="array" ref="U275">_xlfn.IFS(OR(R275="Y",S275="Y",T275="Y"),"Y",OR(R275="N",S275="N",T275="N"),"N",OR(R275="",S275="",T275=""),"")</f>
        <v/>
      </c>
      <c r="V275" s="161" t="str">
        <f>IFERROR(IF(VLOOKUP(A275,'BOY to MOY-Reading'!$P$2:$U$400,6,FALSE)="","",VLOOKUP(A275,'BOY to MOY-Reading'!$P$2:$U$400,6,FALSE)),"")</f>
        <v/>
      </c>
      <c r="W275" s="162" t="str">
        <f>IFERROR(IF(VLOOKUP(A275,'BOY to MOY-Reading'!$P$2:$AA$400,12,FALSE)="","",VLOOKUP(A275,'BOY to MOY-Reading'!$P$2:$AA$400,12,FALSE)),"")</f>
        <v/>
      </c>
      <c r="X275" s="161" t="str">
        <f>IFERROR(IF(VLOOKUP(A275,'BOY to EOY-Reading'!$P$2:$AA$400,12,FALSE)="","",VLOOKUP(A275,'BOY to EOY-Reading'!$P$2:$AA$400,12,FALSE)),"")</f>
        <v/>
      </c>
      <c r="Y275" s="163" t="str">
        <f>IFERROR(IF(VLOOKUP(A275,'BOY to MOY-Reading'!$P$2:$AI$400,20,FALSE)="","",VLOOKUP(A275,'BOY to MOY-Reading'!$P$2:$AI$400,20,FALSE)),"")</f>
        <v/>
      </c>
      <c r="Z275" s="161" t="str">
        <f>IFERROR(IF(VLOOKUP(A275, 'MOY to EOY-Reading'!$P$2:$AI$400,20,FALSE)="","",VLOOKUP(A275,'MOY to EOY-Reading'!$P$2:$AI$400,20,FALSE)),"")</f>
        <v/>
      </c>
      <c r="AA275" s="161" t="str">
        <f>IFERROR(IF(VLOOKUP(A275,'BOY to EOY-Reading'!$P$2:$AI$400,20,FALSE)="","",VLOOKUP(A275,'BOY to EOY-Reading'!$P$2:$AI$400,20,FALSE)),"")</f>
        <v/>
      </c>
      <c r="AB275" s="161" t="str">
        <f>IFERROR(IF(VLOOKUP(A275,'BOY to MOY-Reading'!$P$2:$AK$400,22,FALSE)="","",VLOOKUP(A275,'BOY to MOY-Reading'!$P$2:$AK$400,22,FALSE)),"")</f>
        <v/>
      </c>
      <c r="AC275" s="161" t="str">
        <f>IFERROR(IF(VLOOKUP(A275, 'MOY to EOY-Reading'!$P$2:$AK$400,22,FALSE)="","",VLOOKUP(A275,'MOY to EOY-Reading'!$P$2:$AK$400,22,FALSE)),"")</f>
        <v/>
      </c>
      <c r="AD275" s="161" t="str">
        <f>IFERROR(IF(VLOOKUP(A275,'BOY to EOY-Reading'!$P$2:$AK$400,22,FALSE)="","",VLOOKUP(A275,'BOY to EOY-Reading'!$P$2:$AK$400,22,FALSE)),"")</f>
        <v/>
      </c>
      <c r="AE275" s="161" t="str" cm="1">
        <f t="array" ref="AE275">_xlfn.IFS(AND(NOT(ISNUMBER(V275)),NOT(ISNUMBER(W275)),NOT(ISNUMBER(X275))),"",OR(AND(V275&lt;&gt;"",V275&gt;=40),AND(W275&lt;&gt;"",W275&gt;=40),AND(X275&lt;&gt;"",X275&gt;=40)),"Y",OR(V275&lt;40,W275&lt;40,X275&lt;40),"N")</f>
        <v/>
      </c>
      <c r="AF275" s="161" t="str" cm="1">
        <f t="array" ref="AF275">_xlfn.IFS(OR(Y275="Yes",Z275="Yes",AA275="Yes"),"Y",OR(Y275="No",Z275="No",AA275="No"),"N",AND(Y275="",Z275="",AA275=""),"")</f>
        <v/>
      </c>
      <c r="AG275" s="161" t="str" cm="1">
        <f t="array" ref="AG275">_xlfn.IFS(AND(NOT(ISNUMBER(AB275)),NOT(ISNUMBER(AC275)),NOT(ISNUMBER(AD275))),"",OR(AND(AB275&lt;&gt;"",AB275&gt;=40),AND(AC275&lt;&gt;"",AC275&gt;=40),AND(AD275&lt;&gt;"",AD275&gt;=40)),"Y",OR(AB275&lt;40,AC275&lt;40,AD275&lt;40),"N")</f>
        <v/>
      </c>
      <c r="AH275" s="162" t="str" cm="1">
        <f t="array" ref="AH275">_xlfn.IFS(OR(AE275="Y",AF275="Y",AG275="Y"),"Y",OR(AE275="N",AF275="N",AG275="N"),"N",OR(AE275="",AF275="",AG275=""),"")</f>
        <v/>
      </c>
    </row>
    <row r="276" spans="9:34" x14ac:dyDescent="0.25">
      <c r="I276" s="161" t="str">
        <f>IFERROR(IF(VLOOKUP(A276,'BOY to MOY-Math'!$P$2:$U$400,6,FALSE)="","",VLOOKUP(A276,'BOY to MOY-Math'!$P$2:$U$400,6,FALSE)),"")</f>
        <v/>
      </c>
      <c r="J276" s="162" t="str">
        <f>IFERROR(IF(VLOOKUP(A276,'BOY to MOY-Math'!$P$2:$AA$400,12,FALSE)="","",VLOOKUP(A276,'BOY to MOY-Math'!$P$2:$AA$400,12,FALSE)),"")</f>
        <v/>
      </c>
      <c r="K276" s="161" t="str">
        <f>IFERROR(IF(VLOOKUP(A276,'BOY to EOY-Math'!$P$2:$AA$400,12,FALSE)="","",VLOOKUP(A276,'BOY to EOY-Math'!$P$2:$AA$400,12,FALSE)),"")</f>
        <v/>
      </c>
      <c r="L276" s="163" t="str">
        <f>IFERROR(IF(VLOOKUP(A276,'BOY to MOY-Math'!$P$2:$AI$400,20,FALSE)="","",VLOOKUP(A276,'BOY to MOY-Math'!$P$2:$AI$400,20,FALSE)),"")</f>
        <v/>
      </c>
      <c r="M276" s="161" t="str">
        <f>IFERROR(IF(VLOOKUP(A276, 'MOY to EOY-Math'!$P$2:$AI$400,20,FALSE)="","",VLOOKUP(A276,'MOY to EOY-Math'!$P$2:$AI$400,20,FALSE)),"")</f>
        <v/>
      </c>
      <c r="N276" s="161" t="str">
        <f>IFERROR(IF(VLOOKUP(A276,'BOY to EOY-Math'!$P$2:$AI$400,20,FALSE)="","",VLOOKUP(A276,'BOY to EOY-Math'!$P$2:$AI$400,20,FALSE)),"")</f>
        <v/>
      </c>
      <c r="O276" s="161" t="str">
        <f>IFERROR(IF(VLOOKUP(A276,'BOY to MOY-Math'!$P$2:$AK$400,22,FALSE)="","",VLOOKUP(A276,'BOY to MOY-Math'!$P$2:$AK$400,22,FALSE)),"")</f>
        <v/>
      </c>
      <c r="P276" s="161" t="str">
        <f>IFERROR(IF(VLOOKUP(A276, 'MOY to EOY-Math'!$P$2:$AK$400,22,FALSE)="","",VLOOKUP(A276,'MOY to EOY-Math'!$P$2:$AK$400,22,FALSE)),"")</f>
        <v/>
      </c>
      <c r="Q276" s="161" t="str">
        <f>IFERROR(IF(VLOOKUP(A276,'BOY to EOY-Math'!$P$2:$AK$400,22,FALSE)="","",VLOOKUP(A276,'BOY to EOY-Math'!$P$2:$AK$400,22,FALSE)),"")</f>
        <v/>
      </c>
      <c r="R276" s="161" t="str" cm="1">
        <f t="array" ref="R276">_xlfn.IFS(AND(NOT(ISNUMBER(I276)),NOT(ISNUMBER(J276)),NOT(ISNUMBER(K276))),"",OR(AND(I276&lt;&gt;"",I276&gt;=40),AND(J276&lt;&gt;"",J276&gt;=40),AND(K276&lt;&gt;"",K276&gt;=40)),"Y",OR(I276&lt;40,J276&lt;40,K276&lt;40),"N")</f>
        <v/>
      </c>
      <c r="S276" s="161" t="str" cm="1">
        <f t="array" ref="S276">_xlfn.IFS(OR(L276="Yes",M276="Yes",N276="Yes"),"Y",OR(L276="No",M276="No",N276="No"),"N",AND(L276="",M276="",N276=""),"")</f>
        <v/>
      </c>
      <c r="T276" s="161" t="str" cm="1">
        <f t="array" ref="T276">_xlfn.IFS(AND(NOT(ISNUMBER(O276)),NOT(ISNUMBER(P276)),NOT(ISNUMBER(Q276))),"",OR(AND(O276&lt;&gt;"",O276&gt;=40),AND(P276&lt;&gt;"",P276&gt;=40),AND(Q276&lt;&gt;"",Q276&gt;=40)),"Y",OR(O276&lt;40,P276&lt;40,Q276&lt;40),"N")</f>
        <v/>
      </c>
      <c r="U276" s="162" t="str" cm="1">
        <f t="array" ref="U276">_xlfn.IFS(OR(R276="Y",S276="Y",T276="Y"),"Y",OR(R276="N",S276="N",T276="N"),"N",OR(R276="",S276="",T276=""),"")</f>
        <v/>
      </c>
      <c r="V276" s="161" t="str">
        <f>IFERROR(IF(VLOOKUP(A276,'BOY to MOY-Reading'!$P$2:$U$400,6,FALSE)="","",VLOOKUP(A276,'BOY to MOY-Reading'!$P$2:$U$400,6,FALSE)),"")</f>
        <v/>
      </c>
      <c r="W276" s="162" t="str">
        <f>IFERROR(IF(VLOOKUP(A276,'BOY to MOY-Reading'!$P$2:$AA$400,12,FALSE)="","",VLOOKUP(A276,'BOY to MOY-Reading'!$P$2:$AA$400,12,FALSE)),"")</f>
        <v/>
      </c>
      <c r="X276" s="161" t="str">
        <f>IFERROR(IF(VLOOKUP(A276,'BOY to EOY-Reading'!$P$2:$AA$400,12,FALSE)="","",VLOOKUP(A276,'BOY to EOY-Reading'!$P$2:$AA$400,12,FALSE)),"")</f>
        <v/>
      </c>
      <c r="Y276" s="163" t="str">
        <f>IFERROR(IF(VLOOKUP(A276,'BOY to MOY-Reading'!$P$2:$AI$400,20,FALSE)="","",VLOOKUP(A276,'BOY to MOY-Reading'!$P$2:$AI$400,20,FALSE)),"")</f>
        <v/>
      </c>
      <c r="Z276" s="161" t="str">
        <f>IFERROR(IF(VLOOKUP(A276, 'MOY to EOY-Reading'!$P$2:$AI$400,20,FALSE)="","",VLOOKUP(A276,'MOY to EOY-Reading'!$P$2:$AI$400,20,FALSE)),"")</f>
        <v/>
      </c>
      <c r="AA276" s="161" t="str">
        <f>IFERROR(IF(VLOOKUP(A276,'BOY to EOY-Reading'!$P$2:$AI$400,20,FALSE)="","",VLOOKUP(A276,'BOY to EOY-Reading'!$P$2:$AI$400,20,FALSE)),"")</f>
        <v/>
      </c>
      <c r="AB276" s="161" t="str">
        <f>IFERROR(IF(VLOOKUP(A276,'BOY to MOY-Reading'!$P$2:$AK$400,22,FALSE)="","",VLOOKUP(A276,'BOY to MOY-Reading'!$P$2:$AK$400,22,FALSE)),"")</f>
        <v/>
      </c>
      <c r="AC276" s="161" t="str">
        <f>IFERROR(IF(VLOOKUP(A276, 'MOY to EOY-Reading'!$P$2:$AK$400,22,FALSE)="","",VLOOKUP(A276,'MOY to EOY-Reading'!$P$2:$AK$400,22,FALSE)),"")</f>
        <v/>
      </c>
      <c r="AD276" s="161" t="str">
        <f>IFERROR(IF(VLOOKUP(A276,'BOY to EOY-Reading'!$P$2:$AK$400,22,FALSE)="","",VLOOKUP(A276,'BOY to EOY-Reading'!$P$2:$AK$400,22,FALSE)),"")</f>
        <v/>
      </c>
      <c r="AE276" s="161" t="str" cm="1">
        <f t="array" ref="AE276">_xlfn.IFS(AND(NOT(ISNUMBER(V276)),NOT(ISNUMBER(W276)),NOT(ISNUMBER(X276))),"",OR(AND(V276&lt;&gt;"",V276&gt;=40),AND(W276&lt;&gt;"",W276&gt;=40),AND(X276&lt;&gt;"",X276&gt;=40)),"Y",OR(V276&lt;40,W276&lt;40,X276&lt;40),"N")</f>
        <v/>
      </c>
      <c r="AF276" s="161" t="str" cm="1">
        <f t="array" ref="AF276">_xlfn.IFS(OR(Y276="Yes",Z276="Yes",AA276="Yes"),"Y",OR(Y276="No",Z276="No",AA276="No"),"N",AND(Y276="",Z276="",AA276=""),"")</f>
        <v/>
      </c>
      <c r="AG276" s="161" t="str" cm="1">
        <f t="array" ref="AG276">_xlfn.IFS(AND(NOT(ISNUMBER(AB276)),NOT(ISNUMBER(AC276)),NOT(ISNUMBER(AD276))),"",OR(AND(AB276&lt;&gt;"",AB276&gt;=40),AND(AC276&lt;&gt;"",AC276&gt;=40),AND(AD276&lt;&gt;"",AD276&gt;=40)),"Y",OR(AB276&lt;40,AC276&lt;40,AD276&lt;40),"N")</f>
        <v/>
      </c>
      <c r="AH276" s="162" t="str" cm="1">
        <f t="array" ref="AH276">_xlfn.IFS(OR(AE276="Y",AF276="Y",AG276="Y"),"Y",OR(AE276="N",AF276="N",AG276="N"),"N",OR(AE276="",AF276="",AG276=""),"")</f>
        <v/>
      </c>
    </row>
    <row r="277" spans="9:34" x14ac:dyDescent="0.25">
      <c r="I277" s="161" t="str">
        <f>IFERROR(IF(VLOOKUP(A277,'BOY to MOY-Math'!$P$2:$U$400,6,FALSE)="","",VLOOKUP(A277,'BOY to MOY-Math'!$P$2:$U$400,6,FALSE)),"")</f>
        <v/>
      </c>
      <c r="J277" s="162" t="str">
        <f>IFERROR(IF(VLOOKUP(A277,'BOY to MOY-Math'!$P$2:$AA$400,12,FALSE)="","",VLOOKUP(A277,'BOY to MOY-Math'!$P$2:$AA$400,12,FALSE)),"")</f>
        <v/>
      </c>
      <c r="K277" s="161" t="str">
        <f>IFERROR(IF(VLOOKUP(A277,'BOY to EOY-Math'!$P$2:$AA$400,12,FALSE)="","",VLOOKUP(A277,'BOY to EOY-Math'!$P$2:$AA$400,12,FALSE)),"")</f>
        <v/>
      </c>
      <c r="L277" s="163" t="str">
        <f>IFERROR(IF(VLOOKUP(A277,'BOY to MOY-Math'!$P$2:$AI$400,20,FALSE)="","",VLOOKUP(A277,'BOY to MOY-Math'!$P$2:$AI$400,20,FALSE)),"")</f>
        <v/>
      </c>
      <c r="M277" s="161" t="str">
        <f>IFERROR(IF(VLOOKUP(A277, 'MOY to EOY-Math'!$P$2:$AI$400,20,FALSE)="","",VLOOKUP(A277,'MOY to EOY-Math'!$P$2:$AI$400,20,FALSE)),"")</f>
        <v/>
      </c>
      <c r="N277" s="161" t="str">
        <f>IFERROR(IF(VLOOKUP(A277,'BOY to EOY-Math'!$P$2:$AI$400,20,FALSE)="","",VLOOKUP(A277,'BOY to EOY-Math'!$P$2:$AI$400,20,FALSE)),"")</f>
        <v/>
      </c>
      <c r="O277" s="161" t="str">
        <f>IFERROR(IF(VLOOKUP(A277,'BOY to MOY-Math'!$P$2:$AK$400,22,FALSE)="","",VLOOKUP(A277,'BOY to MOY-Math'!$P$2:$AK$400,22,FALSE)),"")</f>
        <v/>
      </c>
      <c r="P277" s="161" t="str">
        <f>IFERROR(IF(VLOOKUP(A277, 'MOY to EOY-Math'!$P$2:$AK$400,22,FALSE)="","",VLOOKUP(A277,'MOY to EOY-Math'!$P$2:$AK$400,22,FALSE)),"")</f>
        <v/>
      </c>
      <c r="Q277" s="161" t="str">
        <f>IFERROR(IF(VLOOKUP(A277,'BOY to EOY-Math'!$P$2:$AK$400,22,FALSE)="","",VLOOKUP(A277,'BOY to EOY-Math'!$P$2:$AK$400,22,FALSE)),"")</f>
        <v/>
      </c>
      <c r="R277" s="161" t="str" cm="1">
        <f t="array" ref="R277">_xlfn.IFS(AND(NOT(ISNUMBER(I277)),NOT(ISNUMBER(J277)),NOT(ISNUMBER(K277))),"",OR(AND(I277&lt;&gt;"",I277&gt;=40),AND(J277&lt;&gt;"",J277&gt;=40),AND(K277&lt;&gt;"",K277&gt;=40)),"Y",OR(I277&lt;40,J277&lt;40,K277&lt;40),"N")</f>
        <v/>
      </c>
      <c r="S277" s="161" t="str" cm="1">
        <f t="array" ref="S277">_xlfn.IFS(OR(L277="Yes",M277="Yes",N277="Yes"),"Y",OR(L277="No",M277="No",N277="No"),"N",AND(L277="",M277="",N277=""),"")</f>
        <v/>
      </c>
      <c r="T277" s="161" t="str" cm="1">
        <f t="array" ref="T277">_xlfn.IFS(AND(NOT(ISNUMBER(O277)),NOT(ISNUMBER(P277)),NOT(ISNUMBER(Q277))),"",OR(AND(O277&lt;&gt;"",O277&gt;=40),AND(P277&lt;&gt;"",P277&gt;=40),AND(Q277&lt;&gt;"",Q277&gt;=40)),"Y",OR(O277&lt;40,P277&lt;40,Q277&lt;40),"N")</f>
        <v/>
      </c>
      <c r="U277" s="162" t="str" cm="1">
        <f t="array" ref="U277">_xlfn.IFS(OR(R277="Y",S277="Y",T277="Y"),"Y",OR(R277="N",S277="N",T277="N"),"N",OR(R277="",S277="",T277=""),"")</f>
        <v/>
      </c>
      <c r="V277" s="161" t="str">
        <f>IFERROR(IF(VLOOKUP(A277,'BOY to MOY-Reading'!$P$2:$U$400,6,FALSE)="","",VLOOKUP(A277,'BOY to MOY-Reading'!$P$2:$U$400,6,FALSE)),"")</f>
        <v/>
      </c>
      <c r="W277" s="162" t="str">
        <f>IFERROR(IF(VLOOKUP(A277,'BOY to MOY-Reading'!$P$2:$AA$400,12,FALSE)="","",VLOOKUP(A277,'BOY to MOY-Reading'!$P$2:$AA$400,12,FALSE)),"")</f>
        <v/>
      </c>
      <c r="X277" s="161" t="str">
        <f>IFERROR(IF(VLOOKUP(A277,'BOY to EOY-Reading'!$P$2:$AA$400,12,FALSE)="","",VLOOKUP(A277,'BOY to EOY-Reading'!$P$2:$AA$400,12,FALSE)),"")</f>
        <v/>
      </c>
      <c r="Y277" s="163" t="str">
        <f>IFERROR(IF(VLOOKUP(A277,'BOY to MOY-Reading'!$P$2:$AI$400,20,FALSE)="","",VLOOKUP(A277,'BOY to MOY-Reading'!$P$2:$AI$400,20,FALSE)),"")</f>
        <v/>
      </c>
      <c r="Z277" s="161" t="str">
        <f>IFERROR(IF(VLOOKUP(A277, 'MOY to EOY-Reading'!$P$2:$AI$400,20,FALSE)="","",VLOOKUP(A277,'MOY to EOY-Reading'!$P$2:$AI$400,20,FALSE)),"")</f>
        <v/>
      </c>
      <c r="AA277" s="161" t="str">
        <f>IFERROR(IF(VLOOKUP(A277,'BOY to EOY-Reading'!$P$2:$AI$400,20,FALSE)="","",VLOOKUP(A277,'BOY to EOY-Reading'!$P$2:$AI$400,20,FALSE)),"")</f>
        <v/>
      </c>
      <c r="AB277" s="161" t="str">
        <f>IFERROR(IF(VLOOKUP(A277,'BOY to MOY-Reading'!$P$2:$AK$400,22,FALSE)="","",VLOOKUP(A277,'BOY to MOY-Reading'!$P$2:$AK$400,22,FALSE)),"")</f>
        <v/>
      </c>
      <c r="AC277" s="161" t="str">
        <f>IFERROR(IF(VLOOKUP(A277, 'MOY to EOY-Reading'!$P$2:$AK$400,22,FALSE)="","",VLOOKUP(A277,'MOY to EOY-Reading'!$P$2:$AK$400,22,FALSE)),"")</f>
        <v/>
      </c>
      <c r="AD277" s="161" t="str">
        <f>IFERROR(IF(VLOOKUP(A277,'BOY to EOY-Reading'!$P$2:$AK$400,22,FALSE)="","",VLOOKUP(A277,'BOY to EOY-Reading'!$P$2:$AK$400,22,FALSE)),"")</f>
        <v/>
      </c>
      <c r="AE277" s="161" t="str" cm="1">
        <f t="array" ref="AE277">_xlfn.IFS(AND(NOT(ISNUMBER(V277)),NOT(ISNUMBER(W277)),NOT(ISNUMBER(X277))),"",OR(AND(V277&lt;&gt;"",V277&gt;=40),AND(W277&lt;&gt;"",W277&gt;=40),AND(X277&lt;&gt;"",X277&gt;=40)),"Y",OR(V277&lt;40,W277&lt;40,X277&lt;40),"N")</f>
        <v/>
      </c>
      <c r="AF277" s="161" t="str" cm="1">
        <f t="array" ref="AF277">_xlfn.IFS(OR(Y277="Yes",Z277="Yes",AA277="Yes"),"Y",OR(Y277="No",Z277="No",AA277="No"),"N",AND(Y277="",Z277="",AA277=""),"")</f>
        <v/>
      </c>
      <c r="AG277" s="161" t="str" cm="1">
        <f t="array" ref="AG277">_xlfn.IFS(AND(NOT(ISNUMBER(AB277)),NOT(ISNUMBER(AC277)),NOT(ISNUMBER(AD277))),"",OR(AND(AB277&lt;&gt;"",AB277&gt;=40),AND(AC277&lt;&gt;"",AC277&gt;=40),AND(AD277&lt;&gt;"",AD277&gt;=40)),"Y",OR(AB277&lt;40,AC277&lt;40,AD277&lt;40),"N")</f>
        <v/>
      </c>
      <c r="AH277" s="162" t="str" cm="1">
        <f t="array" ref="AH277">_xlfn.IFS(OR(AE277="Y",AF277="Y",AG277="Y"),"Y",OR(AE277="N",AF277="N",AG277="N"),"N",OR(AE277="",AF277="",AG277=""),"")</f>
        <v/>
      </c>
    </row>
    <row r="278" spans="9:34" x14ac:dyDescent="0.25">
      <c r="I278" s="161" t="str">
        <f>IFERROR(IF(VLOOKUP(A278,'BOY to MOY-Math'!$P$2:$U$400,6,FALSE)="","",VLOOKUP(A278,'BOY to MOY-Math'!$P$2:$U$400,6,FALSE)),"")</f>
        <v/>
      </c>
      <c r="J278" s="162" t="str">
        <f>IFERROR(IF(VLOOKUP(A278,'BOY to MOY-Math'!$P$2:$AA$400,12,FALSE)="","",VLOOKUP(A278,'BOY to MOY-Math'!$P$2:$AA$400,12,FALSE)),"")</f>
        <v/>
      </c>
      <c r="K278" s="161" t="str">
        <f>IFERROR(IF(VLOOKUP(A278,'BOY to EOY-Math'!$P$2:$AA$400,12,FALSE)="","",VLOOKUP(A278,'BOY to EOY-Math'!$P$2:$AA$400,12,FALSE)),"")</f>
        <v/>
      </c>
      <c r="L278" s="163" t="str">
        <f>IFERROR(IF(VLOOKUP(A278,'BOY to MOY-Math'!$P$2:$AI$400,20,FALSE)="","",VLOOKUP(A278,'BOY to MOY-Math'!$P$2:$AI$400,20,FALSE)),"")</f>
        <v/>
      </c>
      <c r="M278" s="161" t="str">
        <f>IFERROR(IF(VLOOKUP(A278, 'MOY to EOY-Math'!$P$2:$AI$400,20,FALSE)="","",VLOOKUP(A278,'MOY to EOY-Math'!$P$2:$AI$400,20,FALSE)),"")</f>
        <v/>
      </c>
      <c r="N278" s="161" t="str">
        <f>IFERROR(IF(VLOOKUP(A278,'BOY to EOY-Math'!$P$2:$AI$400,20,FALSE)="","",VLOOKUP(A278,'BOY to EOY-Math'!$P$2:$AI$400,20,FALSE)),"")</f>
        <v/>
      </c>
      <c r="O278" s="161" t="str">
        <f>IFERROR(IF(VLOOKUP(A278,'BOY to MOY-Math'!$P$2:$AK$400,22,FALSE)="","",VLOOKUP(A278,'BOY to MOY-Math'!$P$2:$AK$400,22,FALSE)),"")</f>
        <v/>
      </c>
      <c r="P278" s="161" t="str">
        <f>IFERROR(IF(VLOOKUP(A278, 'MOY to EOY-Math'!$P$2:$AK$400,22,FALSE)="","",VLOOKUP(A278,'MOY to EOY-Math'!$P$2:$AK$400,22,FALSE)),"")</f>
        <v/>
      </c>
      <c r="Q278" s="161" t="str">
        <f>IFERROR(IF(VLOOKUP(A278,'BOY to EOY-Math'!$P$2:$AK$400,22,FALSE)="","",VLOOKUP(A278,'BOY to EOY-Math'!$P$2:$AK$400,22,FALSE)),"")</f>
        <v/>
      </c>
      <c r="R278" s="161" t="str" cm="1">
        <f t="array" ref="R278">_xlfn.IFS(AND(NOT(ISNUMBER(I278)),NOT(ISNUMBER(J278)),NOT(ISNUMBER(K278))),"",OR(AND(I278&lt;&gt;"",I278&gt;=40),AND(J278&lt;&gt;"",J278&gt;=40),AND(K278&lt;&gt;"",K278&gt;=40)),"Y",OR(I278&lt;40,J278&lt;40,K278&lt;40),"N")</f>
        <v/>
      </c>
      <c r="S278" s="161" t="str" cm="1">
        <f t="array" ref="S278">_xlfn.IFS(OR(L278="Yes",M278="Yes",N278="Yes"),"Y",OR(L278="No",M278="No",N278="No"),"N",AND(L278="",M278="",N278=""),"")</f>
        <v/>
      </c>
      <c r="T278" s="161" t="str" cm="1">
        <f t="array" ref="T278">_xlfn.IFS(AND(NOT(ISNUMBER(O278)),NOT(ISNUMBER(P278)),NOT(ISNUMBER(Q278))),"",OR(AND(O278&lt;&gt;"",O278&gt;=40),AND(P278&lt;&gt;"",P278&gt;=40),AND(Q278&lt;&gt;"",Q278&gt;=40)),"Y",OR(O278&lt;40,P278&lt;40,Q278&lt;40),"N")</f>
        <v/>
      </c>
      <c r="U278" s="162" t="str" cm="1">
        <f t="array" ref="U278">_xlfn.IFS(OR(R278="Y",S278="Y",T278="Y"),"Y",OR(R278="N",S278="N",T278="N"),"N",OR(R278="",S278="",T278=""),"")</f>
        <v/>
      </c>
      <c r="V278" s="161" t="str">
        <f>IFERROR(IF(VLOOKUP(A278,'BOY to MOY-Reading'!$P$2:$U$400,6,FALSE)="","",VLOOKUP(A278,'BOY to MOY-Reading'!$P$2:$U$400,6,FALSE)),"")</f>
        <v/>
      </c>
      <c r="W278" s="162" t="str">
        <f>IFERROR(IF(VLOOKUP(A278,'BOY to MOY-Reading'!$P$2:$AA$400,12,FALSE)="","",VLOOKUP(A278,'BOY to MOY-Reading'!$P$2:$AA$400,12,FALSE)),"")</f>
        <v/>
      </c>
      <c r="X278" s="161" t="str">
        <f>IFERROR(IF(VLOOKUP(A278,'BOY to EOY-Reading'!$P$2:$AA$400,12,FALSE)="","",VLOOKUP(A278,'BOY to EOY-Reading'!$P$2:$AA$400,12,FALSE)),"")</f>
        <v/>
      </c>
      <c r="Y278" s="163" t="str">
        <f>IFERROR(IF(VLOOKUP(A278,'BOY to MOY-Reading'!$P$2:$AI$400,20,FALSE)="","",VLOOKUP(A278,'BOY to MOY-Reading'!$P$2:$AI$400,20,FALSE)),"")</f>
        <v/>
      </c>
      <c r="Z278" s="161" t="str">
        <f>IFERROR(IF(VLOOKUP(A278, 'MOY to EOY-Reading'!$P$2:$AI$400,20,FALSE)="","",VLOOKUP(A278,'MOY to EOY-Reading'!$P$2:$AI$400,20,FALSE)),"")</f>
        <v/>
      </c>
      <c r="AA278" s="161" t="str">
        <f>IFERROR(IF(VLOOKUP(A278,'BOY to EOY-Reading'!$P$2:$AI$400,20,FALSE)="","",VLOOKUP(A278,'BOY to EOY-Reading'!$P$2:$AI$400,20,FALSE)),"")</f>
        <v/>
      </c>
      <c r="AB278" s="161" t="str">
        <f>IFERROR(IF(VLOOKUP(A278,'BOY to MOY-Reading'!$P$2:$AK$400,22,FALSE)="","",VLOOKUP(A278,'BOY to MOY-Reading'!$P$2:$AK$400,22,FALSE)),"")</f>
        <v/>
      </c>
      <c r="AC278" s="161" t="str">
        <f>IFERROR(IF(VLOOKUP(A278, 'MOY to EOY-Reading'!$P$2:$AK$400,22,FALSE)="","",VLOOKUP(A278,'MOY to EOY-Reading'!$P$2:$AK$400,22,FALSE)),"")</f>
        <v/>
      </c>
      <c r="AD278" s="161" t="str">
        <f>IFERROR(IF(VLOOKUP(A278,'BOY to EOY-Reading'!$P$2:$AK$400,22,FALSE)="","",VLOOKUP(A278,'BOY to EOY-Reading'!$P$2:$AK$400,22,FALSE)),"")</f>
        <v/>
      </c>
      <c r="AE278" s="161" t="str" cm="1">
        <f t="array" ref="AE278">_xlfn.IFS(AND(NOT(ISNUMBER(V278)),NOT(ISNUMBER(W278)),NOT(ISNUMBER(X278))),"",OR(AND(V278&lt;&gt;"",V278&gt;=40),AND(W278&lt;&gt;"",W278&gt;=40),AND(X278&lt;&gt;"",X278&gt;=40)),"Y",OR(V278&lt;40,W278&lt;40,X278&lt;40),"N")</f>
        <v/>
      </c>
      <c r="AF278" s="161" t="str" cm="1">
        <f t="array" ref="AF278">_xlfn.IFS(OR(Y278="Yes",Z278="Yes",AA278="Yes"),"Y",OR(Y278="No",Z278="No",AA278="No"),"N",AND(Y278="",Z278="",AA278=""),"")</f>
        <v/>
      </c>
      <c r="AG278" s="161" t="str" cm="1">
        <f t="array" ref="AG278">_xlfn.IFS(AND(NOT(ISNUMBER(AB278)),NOT(ISNUMBER(AC278)),NOT(ISNUMBER(AD278))),"",OR(AND(AB278&lt;&gt;"",AB278&gt;=40),AND(AC278&lt;&gt;"",AC278&gt;=40),AND(AD278&lt;&gt;"",AD278&gt;=40)),"Y",OR(AB278&lt;40,AC278&lt;40,AD278&lt;40),"N")</f>
        <v/>
      </c>
      <c r="AH278" s="162" t="str" cm="1">
        <f t="array" ref="AH278">_xlfn.IFS(OR(AE278="Y",AF278="Y",AG278="Y"),"Y",OR(AE278="N",AF278="N",AG278="N"),"N",OR(AE278="",AF278="",AG278=""),"")</f>
        <v/>
      </c>
    </row>
    <row r="279" spans="9:34" x14ac:dyDescent="0.25">
      <c r="I279" s="161" t="str">
        <f>IFERROR(IF(VLOOKUP(A279,'BOY to MOY-Math'!$P$2:$U$400,6,FALSE)="","",VLOOKUP(A279,'BOY to MOY-Math'!$P$2:$U$400,6,FALSE)),"")</f>
        <v/>
      </c>
      <c r="J279" s="162" t="str">
        <f>IFERROR(IF(VLOOKUP(A279,'BOY to MOY-Math'!$P$2:$AA$400,12,FALSE)="","",VLOOKUP(A279,'BOY to MOY-Math'!$P$2:$AA$400,12,FALSE)),"")</f>
        <v/>
      </c>
      <c r="K279" s="161" t="str">
        <f>IFERROR(IF(VLOOKUP(A279,'BOY to EOY-Math'!$P$2:$AA$400,12,FALSE)="","",VLOOKUP(A279,'BOY to EOY-Math'!$P$2:$AA$400,12,FALSE)),"")</f>
        <v/>
      </c>
      <c r="L279" s="163" t="str">
        <f>IFERROR(IF(VLOOKUP(A279,'BOY to MOY-Math'!$P$2:$AI$400,20,FALSE)="","",VLOOKUP(A279,'BOY to MOY-Math'!$P$2:$AI$400,20,FALSE)),"")</f>
        <v/>
      </c>
      <c r="M279" s="161" t="str">
        <f>IFERROR(IF(VLOOKUP(A279, 'MOY to EOY-Math'!$P$2:$AI$400,20,FALSE)="","",VLOOKUP(A279,'MOY to EOY-Math'!$P$2:$AI$400,20,FALSE)),"")</f>
        <v/>
      </c>
      <c r="N279" s="161" t="str">
        <f>IFERROR(IF(VLOOKUP(A279,'BOY to EOY-Math'!$P$2:$AI$400,20,FALSE)="","",VLOOKUP(A279,'BOY to EOY-Math'!$P$2:$AI$400,20,FALSE)),"")</f>
        <v/>
      </c>
      <c r="O279" s="161" t="str">
        <f>IFERROR(IF(VLOOKUP(A279,'BOY to MOY-Math'!$P$2:$AK$400,22,FALSE)="","",VLOOKUP(A279,'BOY to MOY-Math'!$P$2:$AK$400,22,FALSE)),"")</f>
        <v/>
      </c>
      <c r="P279" s="161" t="str">
        <f>IFERROR(IF(VLOOKUP(A279, 'MOY to EOY-Math'!$P$2:$AK$400,22,FALSE)="","",VLOOKUP(A279,'MOY to EOY-Math'!$P$2:$AK$400,22,FALSE)),"")</f>
        <v/>
      </c>
      <c r="Q279" s="161" t="str">
        <f>IFERROR(IF(VLOOKUP(A279,'BOY to EOY-Math'!$P$2:$AK$400,22,FALSE)="","",VLOOKUP(A279,'BOY to EOY-Math'!$P$2:$AK$400,22,FALSE)),"")</f>
        <v/>
      </c>
      <c r="R279" s="161" t="str" cm="1">
        <f t="array" ref="R279">_xlfn.IFS(AND(NOT(ISNUMBER(I279)),NOT(ISNUMBER(J279)),NOT(ISNUMBER(K279))),"",OR(AND(I279&lt;&gt;"",I279&gt;=40),AND(J279&lt;&gt;"",J279&gt;=40),AND(K279&lt;&gt;"",K279&gt;=40)),"Y",OR(I279&lt;40,J279&lt;40,K279&lt;40),"N")</f>
        <v/>
      </c>
      <c r="S279" s="161" t="str" cm="1">
        <f t="array" ref="S279">_xlfn.IFS(OR(L279="Yes",M279="Yes",N279="Yes"),"Y",OR(L279="No",M279="No",N279="No"),"N",AND(L279="",M279="",N279=""),"")</f>
        <v/>
      </c>
      <c r="T279" s="161" t="str" cm="1">
        <f t="array" ref="T279">_xlfn.IFS(AND(NOT(ISNUMBER(O279)),NOT(ISNUMBER(P279)),NOT(ISNUMBER(Q279))),"",OR(AND(O279&lt;&gt;"",O279&gt;=40),AND(P279&lt;&gt;"",P279&gt;=40),AND(Q279&lt;&gt;"",Q279&gt;=40)),"Y",OR(O279&lt;40,P279&lt;40,Q279&lt;40),"N")</f>
        <v/>
      </c>
      <c r="U279" s="162" t="str" cm="1">
        <f t="array" ref="U279">_xlfn.IFS(OR(R279="Y",S279="Y",T279="Y"),"Y",OR(R279="N",S279="N",T279="N"),"N",OR(R279="",S279="",T279=""),"")</f>
        <v/>
      </c>
      <c r="V279" s="161" t="str">
        <f>IFERROR(IF(VLOOKUP(A279,'BOY to MOY-Reading'!$P$2:$U$400,6,FALSE)="","",VLOOKUP(A279,'BOY to MOY-Reading'!$P$2:$U$400,6,FALSE)),"")</f>
        <v/>
      </c>
      <c r="W279" s="162" t="str">
        <f>IFERROR(IF(VLOOKUP(A279,'BOY to MOY-Reading'!$P$2:$AA$400,12,FALSE)="","",VLOOKUP(A279,'BOY to MOY-Reading'!$P$2:$AA$400,12,FALSE)),"")</f>
        <v/>
      </c>
      <c r="X279" s="161" t="str">
        <f>IFERROR(IF(VLOOKUP(A279,'BOY to EOY-Reading'!$P$2:$AA$400,12,FALSE)="","",VLOOKUP(A279,'BOY to EOY-Reading'!$P$2:$AA$400,12,FALSE)),"")</f>
        <v/>
      </c>
      <c r="Y279" s="163" t="str">
        <f>IFERROR(IF(VLOOKUP(A279,'BOY to MOY-Reading'!$P$2:$AI$400,20,FALSE)="","",VLOOKUP(A279,'BOY to MOY-Reading'!$P$2:$AI$400,20,FALSE)),"")</f>
        <v/>
      </c>
      <c r="Z279" s="161" t="str">
        <f>IFERROR(IF(VLOOKUP(A279, 'MOY to EOY-Reading'!$P$2:$AI$400,20,FALSE)="","",VLOOKUP(A279,'MOY to EOY-Reading'!$P$2:$AI$400,20,FALSE)),"")</f>
        <v/>
      </c>
      <c r="AA279" s="161" t="str">
        <f>IFERROR(IF(VLOOKUP(A279,'BOY to EOY-Reading'!$P$2:$AI$400,20,FALSE)="","",VLOOKUP(A279,'BOY to EOY-Reading'!$P$2:$AI$400,20,FALSE)),"")</f>
        <v/>
      </c>
      <c r="AB279" s="161" t="str">
        <f>IFERROR(IF(VLOOKUP(A279,'BOY to MOY-Reading'!$P$2:$AK$400,22,FALSE)="","",VLOOKUP(A279,'BOY to MOY-Reading'!$P$2:$AK$400,22,FALSE)),"")</f>
        <v/>
      </c>
      <c r="AC279" s="161" t="str">
        <f>IFERROR(IF(VLOOKUP(A279, 'MOY to EOY-Reading'!$P$2:$AK$400,22,FALSE)="","",VLOOKUP(A279,'MOY to EOY-Reading'!$P$2:$AK$400,22,FALSE)),"")</f>
        <v/>
      </c>
      <c r="AD279" s="161" t="str">
        <f>IFERROR(IF(VLOOKUP(A279,'BOY to EOY-Reading'!$P$2:$AK$400,22,FALSE)="","",VLOOKUP(A279,'BOY to EOY-Reading'!$P$2:$AK$400,22,FALSE)),"")</f>
        <v/>
      </c>
      <c r="AE279" s="161" t="str" cm="1">
        <f t="array" ref="AE279">_xlfn.IFS(AND(NOT(ISNUMBER(V279)),NOT(ISNUMBER(W279)),NOT(ISNUMBER(X279))),"",OR(AND(V279&lt;&gt;"",V279&gt;=40),AND(W279&lt;&gt;"",W279&gt;=40),AND(X279&lt;&gt;"",X279&gt;=40)),"Y",OR(V279&lt;40,W279&lt;40,X279&lt;40),"N")</f>
        <v/>
      </c>
      <c r="AF279" s="161" t="str" cm="1">
        <f t="array" ref="AF279">_xlfn.IFS(OR(Y279="Yes",Z279="Yes",AA279="Yes"),"Y",OR(Y279="No",Z279="No",AA279="No"),"N",AND(Y279="",Z279="",AA279=""),"")</f>
        <v/>
      </c>
      <c r="AG279" s="161" t="str" cm="1">
        <f t="array" ref="AG279">_xlfn.IFS(AND(NOT(ISNUMBER(AB279)),NOT(ISNUMBER(AC279)),NOT(ISNUMBER(AD279))),"",OR(AND(AB279&lt;&gt;"",AB279&gt;=40),AND(AC279&lt;&gt;"",AC279&gt;=40),AND(AD279&lt;&gt;"",AD279&gt;=40)),"Y",OR(AB279&lt;40,AC279&lt;40,AD279&lt;40),"N")</f>
        <v/>
      </c>
      <c r="AH279" s="162" t="str" cm="1">
        <f t="array" ref="AH279">_xlfn.IFS(OR(AE279="Y",AF279="Y",AG279="Y"),"Y",OR(AE279="N",AF279="N",AG279="N"),"N",OR(AE279="",AF279="",AG279=""),"")</f>
        <v/>
      </c>
    </row>
    <row r="280" spans="9:34" x14ac:dyDescent="0.25">
      <c r="I280" s="161" t="str">
        <f>IFERROR(IF(VLOOKUP(A280,'BOY to MOY-Math'!$P$2:$U$400,6,FALSE)="","",VLOOKUP(A280,'BOY to MOY-Math'!$P$2:$U$400,6,FALSE)),"")</f>
        <v/>
      </c>
      <c r="J280" s="162" t="str">
        <f>IFERROR(IF(VLOOKUP(A280,'BOY to MOY-Math'!$P$2:$AA$400,12,FALSE)="","",VLOOKUP(A280,'BOY to MOY-Math'!$P$2:$AA$400,12,FALSE)),"")</f>
        <v/>
      </c>
      <c r="K280" s="161" t="str">
        <f>IFERROR(IF(VLOOKUP(A280,'BOY to EOY-Math'!$P$2:$AA$400,12,FALSE)="","",VLOOKUP(A280,'BOY to EOY-Math'!$P$2:$AA$400,12,FALSE)),"")</f>
        <v/>
      </c>
      <c r="L280" s="163" t="str">
        <f>IFERROR(IF(VLOOKUP(A280,'BOY to MOY-Math'!$P$2:$AI$400,20,FALSE)="","",VLOOKUP(A280,'BOY to MOY-Math'!$P$2:$AI$400,20,FALSE)),"")</f>
        <v/>
      </c>
      <c r="M280" s="161" t="str">
        <f>IFERROR(IF(VLOOKUP(A280, 'MOY to EOY-Math'!$P$2:$AI$400,20,FALSE)="","",VLOOKUP(A280,'MOY to EOY-Math'!$P$2:$AI$400,20,FALSE)),"")</f>
        <v/>
      </c>
      <c r="N280" s="161" t="str">
        <f>IFERROR(IF(VLOOKUP(A280,'BOY to EOY-Math'!$P$2:$AI$400,20,FALSE)="","",VLOOKUP(A280,'BOY to EOY-Math'!$P$2:$AI$400,20,FALSE)),"")</f>
        <v/>
      </c>
      <c r="O280" s="161" t="str">
        <f>IFERROR(IF(VLOOKUP(A280,'BOY to MOY-Math'!$P$2:$AK$400,22,FALSE)="","",VLOOKUP(A280,'BOY to MOY-Math'!$P$2:$AK$400,22,FALSE)),"")</f>
        <v/>
      </c>
      <c r="P280" s="161" t="str">
        <f>IFERROR(IF(VLOOKUP(A280, 'MOY to EOY-Math'!$P$2:$AK$400,22,FALSE)="","",VLOOKUP(A280,'MOY to EOY-Math'!$P$2:$AK$400,22,FALSE)),"")</f>
        <v/>
      </c>
      <c r="Q280" s="161" t="str">
        <f>IFERROR(IF(VLOOKUP(A280,'BOY to EOY-Math'!$P$2:$AK$400,22,FALSE)="","",VLOOKUP(A280,'BOY to EOY-Math'!$P$2:$AK$400,22,FALSE)),"")</f>
        <v/>
      </c>
      <c r="R280" s="161" t="str" cm="1">
        <f t="array" ref="R280">_xlfn.IFS(AND(NOT(ISNUMBER(I280)),NOT(ISNUMBER(J280)),NOT(ISNUMBER(K280))),"",OR(AND(I280&lt;&gt;"",I280&gt;=40),AND(J280&lt;&gt;"",J280&gt;=40),AND(K280&lt;&gt;"",K280&gt;=40)),"Y",OR(I280&lt;40,J280&lt;40,K280&lt;40),"N")</f>
        <v/>
      </c>
      <c r="S280" s="161" t="str" cm="1">
        <f t="array" ref="S280">_xlfn.IFS(OR(L280="Yes",M280="Yes",N280="Yes"),"Y",OR(L280="No",M280="No",N280="No"),"N",AND(L280="",M280="",N280=""),"")</f>
        <v/>
      </c>
      <c r="T280" s="161" t="str" cm="1">
        <f t="array" ref="T280">_xlfn.IFS(AND(NOT(ISNUMBER(O280)),NOT(ISNUMBER(P280)),NOT(ISNUMBER(Q280))),"",OR(AND(O280&lt;&gt;"",O280&gt;=40),AND(P280&lt;&gt;"",P280&gt;=40),AND(Q280&lt;&gt;"",Q280&gt;=40)),"Y",OR(O280&lt;40,P280&lt;40,Q280&lt;40),"N")</f>
        <v/>
      </c>
      <c r="U280" s="162" t="str" cm="1">
        <f t="array" ref="U280">_xlfn.IFS(OR(R280="Y",S280="Y",T280="Y"),"Y",OR(R280="N",S280="N",T280="N"),"N",OR(R280="",S280="",T280=""),"")</f>
        <v/>
      </c>
      <c r="V280" s="161" t="str">
        <f>IFERROR(IF(VLOOKUP(A280,'BOY to MOY-Reading'!$P$2:$U$400,6,FALSE)="","",VLOOKUP(A280,'BOY to MOY-Reading'!$P$2:$U$400,6,FALSE)),"")</f>
        <v/>
      </c>
      <c r="W280" s="162" t="str">
        <f>IFERROR(IF(VLOOKUP(A280,'BOY to MOY-Reading'!$P$2:$AA$400,12,FALSE)="","",VLOOKUP(A280,'BOY to MOY-Reading'!$P$2:$AA$400,12,FALSE)),"")</f>
        <v/>
      </c>
      <c r="X280" s="161" t="str">
        <f>IFERROR(IF(VLOOKUP(A280,'BOY to EOY-Reading'!$P$2:$AA$400,12,FALSE)="","",VLOOKUP(A280,'BOY to EOY-Reading'!$P$2:$AA$400,12,FALSE)),"")</f>
        <v/>
      </c>
      <c r="Y280" s="163" t="str">
        <f>IFERROR(IF(VLOOKUP(A280,'BOY to MOY-Reading'!$P$2:$AI$400,20,FALSE)="","",VLOOKUP(A280,'BOY to MOY-Reading'!$P$2:$AI$400,20,FALSE)),"")</f>
        <v/>
      </c>
      <c r="Z280" s="161" t="str">
        <f>IFERROR(IF(VLOOKUP(A280, 'MOY to EOY-Reading'!$P$2:$AI$400,20,FALSE)="","",VLOOKUP(A280,'MOY to EOY-Reading'!$P$2:$AI$400,20,FALSE)),"")</f>
        <v/>
      </c>
      <c r="AA280" s="161" t="str">
        <f>IFERROR(IF(VLOOKUP(A280,'BOY to EOY-Reading'!$P$2:$AI$400,20,FALSE)="","",VLOOKUP(A280,'BOY to EOY-Reading'!$P$2:$AI$400,20,FALSE)),"")</f>
        <v/>
      </c>
      <c r="AB280" s="161" t="str">
        <f>IFERROR(IF(VLOOKUP(A280,'BOY to MOY-Reading'!$P$2:$AK$400,22,FALSE)="","",VLOOKUP(A280,'BOY to MOY-Reading'!$P$2:$AK$400,22,FALSE)),"")</f>
        <v/>
      </c>
      <c r="AC280" s="161" t="str">
        <f>IFERROR(IF(VLOOKUP(A280, 'MOY to EOY-Reading'!$P$2:$AK$400,22,FALSE)="","",VLOOKUP(A280,'MOY to EOY-Reading'!$P$2:$AK$400,22,FALSE)),"")</f>
        <v/>
      </c>
      <c r="AD280" s="161" t="str">
        <f>IFERROR(IF(VLOOKUP(A280,'BOY to EOY-Reading'!$P$2:$AK$400,22,FALSE)="","",VLOOKUP(A280,'BOY to EOY-Reading'!$P$2:$AK$400,22,FALSE)),"")</f>
        <v/>
      </c>
      <c r="AE280" s="161" t="str" cm="1">
        <f t="array" ref="AE280">_xlfn.IFS(AND(NOT(ISNUMBER(V280)),NOT(ISNUMBER(W280)),NOT(ISNUMBER(X280))),"",OR(AND(V280&lt;&gt;"",V280&gt;=40),AND(W280&lt;&gt;"",W280&gt;=40),AND(X280&lt;&gt;"",X280&gt;=40)),"Y",OR(V280&lt;40,W280&lt;40,X280&lt;40),"N")</f>
        <v/>
      </c>
      <c r="AF280" s="161" t="str" cm="1">
        <f t="array" ref="AF280">_xlfn.IFS(OR(Y280="Yes",Z280="Yes",AA280="Yes"),"Y",OR(Y280="No",Z280="No",AA280="No"),"N",AND(Y280="",Z280="",AA280=""),"")</f>
        <v/>
      </c>
      <c r="AG280" s="161" t="str" cm="1">
        <f t="array" ref="AG280">_xlfn.IFS(AND(NOT(ISNUMBER(AB280)),NOT(ISNUMBER(AC280)),NOT(ISNUMBER(AD280))),"",OR(AND(AB280&lt;&gt;"",AB280&gt;=40),AND(AC280&lt;&gt;"",AC280&gt;=40),AND(AD280&lt;&gt;"",AD280&gt;=40)),"Y",OR(AB280&lt;40,AC280&lt;40,AD280&lt;40),"N")</f>
        <v/>
      </c>
      <c r="AH280" s="162" t="str" cm="1">
        <f t="array" ref="AH280">_xlfn.IFS(OR(AE280="Y",AF280="Y",AG280="Y"),"Y",OR(AE280="N",AF280="N",AG280="N"),"N",OR(AE280="",AF280="",AG280=""),"")</f>
        <v/>
      </c>
    </row>
    <row r="281" spans="9:34" x14ac:dyDescent="0.25">
      <c r="I281" s="161" t="str">
        <f>IFERROR(IF(VLOOKUP(A281,'BOY to MOY-Math'!$P$2:$U$400,6,FALSE)="","",VLOOKUP(A281,'BOY to MOY-Math'!$P$2:$U$400,6,FALSE)),"")</f>
        <v/>
      </c>
      <c r="J281" s="162" t="str">
        <f>IFERROR(IF(VLOOKUP(A281,'BOY to MOY-Math'!$P$2:$AA$400,12,FALSE)="","",VLOOKUP(A281,'BOY to MOY-Math'!$P$2:$AA$400,12,FALSE)),"")</f>
        <v/>
      </c>
      <c r="K281" s="161" t="str">
        <f>IFERROR(IF(VLOOKUP(A281,'BOY to EOY-Math'!$P$2:$AA$400,12,FALSE)="","",VLOOKUP(A281,'BOY to EOY-Math'!$P$2:$AA$400,12,FALSE)),"")</f>
        <v/>
      </c>
      <c r="L281" s="163" t="str">
        <f>IFERROR(IF(VLOOKUP(A281,'BOY to MOY-Math'!$P$2:$AI$400,20,FALSE)="","",VLOOKUP(A281,'BOY to MOY-Math'!$P$2:$AI$400,20,FALSE)),"")</f>
        <v/>
      </c>
      <c r="M281" s="161" t="str">
        <f>IFERROR(IF(VLOOKUP(A281, 'MOY to EOY-Math'!$P$2:$AI$400,20,FALSE)="","",VLOOKUP(A281,'MOY to EOY-Math'!$P$2:$AI$400,20,FALSE)),"")</f>
        <v/>
      </c>
      <c r="N281" s="161" t="str">
        <f>IFERROR(IF(VLOOKUP(A281,'BOY to EOY-Math'!$P$2:$AI$400,20,FALSE)="","",VLOOKUP(A281,'BOY to EOY-Math'!$P$2:$AI$400,20,FALSE)),"")</f>
        <v/>
      </c>
      <c r="O281" s="161" t="str">
        <f>IFERROR(IF(VLOOKUP(A281,'BOY to MOY-Math'!$P$2:$AK$400,22,FALSE)="","",VLOOKUP(A281,'BOY to MOY-Math'!$P$2:$AK$400,22,FALSE)),"")</f>
        <v/>
      </c>
      <c r="P281" s="161" t="str">
        <f>IFERROR(IF(VLOOKUP(A281, 'MOY to EOY-Math'!$P$2:$AK$400,22,FALSE)="","",VLOOKUP(A281,'MOY to EOY-Math'!$P$2:$AK$400,22,FALSE)),"")</f>
        <v/>
      </c>
      <c r="Q281" s="161" t="str">
        <f>IFERROR(IF(VLOOKUP(A281,'BOY to EOY-Math'!$P$2:$AK$400,22,FALSE)="","",VLOOKUP(A281,'BOY to EOY-Math'!$P$2:$AK$400,22,FALSE)),"")</f>
        <v/>
      </c>
      <c r="R281" s="161" t="str" cm="1">
        <f t="array" ref="R281">_xlfn.IFS(AND(NOT(ISNUMBER(I281)),NOT(ISNUMBER(J281)),NOT(ISNUMBER(K281))),"",OR(AND(I281&lt;&gt;"",I281&gt;=40),AND(J281&lt;&gt;"",J281&gt;=40),AND(K281&lt;&gt;"",K281&gt;=40)),"Y",OR(I281&lt;40,J281&lt;40,K281&lt;40),"N")</f>
        <v/>
      </c>
      <c r="S281" s="161" t="str" cm="1">
        <f t="array" ref="S281">_xlfn.IFS(OR(L281="Yes",M281="Yes",N281="Yes"),"Y",OR(L281="No",M281="No",N281="No"),"N",AND(L281="",M281="",N281=""),"")</f>
        <v/>
      </c>
      <c r="T281" s="161" t="str" cm="1">
        <f t="array" ref="T281">_xlfn.IFS(AND(NOT(ISNUMBER(O281)),NOT(ISNUMBER(P281)),NOT(ISNUMBER(Q281))),"",OR(AND(O281&lt;&gt;"",O281&gt;=40),AND(P281&lt;&gt;"",P281&gt;=40),AND(Q281&lt;&gt;"",Q281&gt;=40)),"Y",OR(O281&lt;40,P281&lt;40,Q281&lt;40),"N")</f>
        <v/>
      </c>
      <c r="U281" s="162" t="str" cm="1">
        <f t="array" ref="U281">_xlfn.IFS(OR(R281="Y",S281="Y",T281="Y"),"Y",OR(R281="N",S281="N",T281="N"),"N",OR(R281="",S281="",T281=""),"")</f>
        <v/>
      </c>
      <c r="V281" s="161" t="str">
        <f>IFERROR(IF(VLOOKUP(A281,'BOY to MOY-Reading'!$P$2:$U$400,6,FALSE)="","",VLOOKUP(A281,'BOY to MOY-Reading'!$P$2:$U$400,6,FALSE)),"")</f>
        <v/>
      </c>
      <c r="W281" s="162" t="str">
        <f>IFERROR(IF(VLOOKUP(A281,'BOY to MOY-Reading'!$P$2:$AA$400,12,FALSE)="","",VLOOKUP(A281,'BOY to MOY-Reading'!$P$2:$AA$400,12,FALSE)),"")</f>
        <v/>
      </c>
      <c r="X281" s="161" t="str">
        <f>IFERROR(IF(VLOOKUP(A281,'BOY to EOY-Reading'!$P$2:$AA$400,12,FALSE)="","",VLOOKUP(A281,'BOY to EOY-Reading'!$P$2:$AA$400,12,FALSE)),"")</f>
        <v/>
      </c>
      <c r="Y281" s="163" t="str">
        <f>IFERROR(IF(VLOOKUP(A281,'BOY to MOY-Reading'!$P$2:$AI$400,20,FALSE)="","",VLOOKUP(A281,'BOY to MOY-Reading'!$P$2:$AI$400,20,FALSE)),"")</f>
        <v/>
      </c>
      <c r="Z281" s="161" t="str">
        <f>IFERROR(IF(VLOOKUP(A281, 'MOY to EOY-Reading'!$P$2:$AI$400,20,FALSE)="","",VLOOKUP(A281,'MOY to EOY-Reading'!$P$2:$AI$400,20,FALSE)),"")</f>
        <v/>
      </c>
      <c r="AA281" s="161" t="str">
        <f>IFERROR(IF(VLOOKUP(A281,'BOY to EOY-Reading'!$P$2:$AI$400,20,FALSE)="","",VLOOKUP(A281,'BOY to EOY-Reading'!$P$2:$AI$400,20,FALSE)),"")</f>
        <v/>
      </c>
      <c r="AB281" s="161" t="str">
        <f>IFERROR(IF(VLOOKUP(A281,'BOY to MOY-Reading'!$P$2:$AK$400,22,FALSE)="","",VLOOKUP(A281,'BOY to MOY-Reading'!$P$2:$AK$400,22,FALSE)),"")</f>
        <v/>
      </c>
      <c r="AC281" s="161" t="str">
        <f>IFERROR(IF(VLOOKUP(A281, 'MOY to EOY-Reading'!$P$2:$AK$400,22,FALSE)="","",VLOOKUP(A281,'MOY to EOY-Reading'!$P$2:$AK$400,22,FALSE)),"")</f>
        <v/>
      </c>
      <c r="AD281" s="161" t="str">
        <f>IFERROR(IF(VLOOKUP(A281,'BOY to EOY-Reading'!$P$2:$AK$400,22,FALSE)="","",VLOOKUP(A281,'BOY to EOY-Reading'!$P$2:$AK$400,22,FALSE)),"")</f>
        <v/>
      </c>
      <c r="AE281" s="161" t="str" cm="1">
        <f t="array" ref="AE281">_xlfn.IFS(AND(NOT(ISNUMBER(V281)),NOT(ISNUMBER(W281)),NOT(ISNUMBER(X281))),"",OR(AND(V281&lt;&gt;"",V281&gt;=40),AND(W281&lt;&gt;"",W281&gt;=40),AND(X281&lt;&gt;"",X281&gt;=40)),"Y",OR(V281&lt;40,W281&lt;40,X281&lt;40),"N")</f>
        <v/>
      </c>
      <c r="AF281" s="161" t="str" cm="1">
        <f t="array" ref="AF281">_xlfn.IFS(OR(Y281="Yes",Z281="Yes",AA281="Yes"),"Y",OR(Y281="No",Z281="No",AA281="No"),"N",AND(Y281="",Z281="",AA281=""),"")</f>
        <v/>
      </c>
      <c r="AG281" s="161" t="str" cm="1">
        <f t="array" ref="AG281">_xlfn.IFS(AND(NOT(ISNUMBER(AB281)),NOT(ISNUMBER(AC281)),NOT(ISNUMBER(AD281))),"",OR(AND(AB281&lt;&gt;"",AB281&gt;=40),AND(AC281&lt;&gt;"",AC281&gt;=40),AND(AD281&lt;&gt;"",AD281&gt;=40)),"Y",OR(AB281&lt;40,AC281&lt;40,AD281&lt;40),"N")</f>
        <v/>
      </c>
      <c r="AH281" s="162" t="str" cm="1">
        <f t="array" ref="AH281">_xlfn.IFS(OR(AE281="Y",AF281="Y",AG281="Y"),"Y",OR(AE281="N",AF281="N",AG281="N"),"N",OR(AE281="",AF281="",AG281=""),"")</f>
        <v/>
      </c>
    </row>
    <row r="282" spans="9:34" x14ac:dyDescent="0.25">
      <c r="I282" s="161" t="str">
        <f>IFERROR(IF(VLOOKUP(A282,'BOY to MOY-Math'!$P$2:$U$400,6,FALSE)="","",VLOOKUP(A282,'BOY to MOY-Math'!$P$2:$U$400,6,FALSE)),"")</f>
        <v/>
      </c>
      <c r="J282" s="162" t="str">
        <f>IFERROR(IF(VLOOKUP(A282,'BOY to MOY-Math'!$P$2:$AA$400,12,FALSE)="","",VLOOKUP(A282,'BOY to MOY-Math'!$P$2:$AA$400,12,FALSE)),"")</f>
        <v/>
      </c>
      <c r="K282" s="161" t="str">
        <f>IFERROR(IF(VLOOKUP(A282,'BOY to EOY-Math'!$P$2:$AA$400,12,FALSE)="","",VLOOKUP(A282,'BOY to EOY-Math'!$P$2:$AA$400,12,FALSE)),"")</f>
        <v/>
      </c>
      <c r="L282" s="163" t="str">
        <f>IFERROR(IF(VLOOKUP(A282,'BOY to MOY-Math'!$P$2:$AI$400,20,FALSE)="","",VLOOKUP(A282,'BOY to MOY-Math'!$P$2:$AI$400,20,FALSE)),"")</f>
        <v/>
      </c>
      <c r="M282" s="161" t="str">
        <f>IFERROR(IF(VLOOKUP(A282, 'MOY to EOY-Math'!$P$2:$AI$400,20,FALSE)="","",VLOOKUP(A282,'MOY to EOY-Math'!$P$2:$AI$400,20,FALSE)),"")</f>
        <v/>
      </c>
      <c r="N282" s="161" t="str">
        <f>IFERROR(IF(VLOOKUP(A282,'BOY to EOY-Math'!$P$2:$AI$400,20,FALSE)="","",VLOOKUP(A282,'BOY to EOY-Math'!$P$2:$AI$400,20,FALSE)),"")</f>
        <v/>
      </c>
      <c r="O282" s="161" t="str">
        <f>IFERROR(IF(VLOOKUP(A282,'BOY to MOY-Math'!$P$2:$AK$400,22,FALSE)="","",VLOOKUP(A282,'BOY to MOY-Math'!$P$2:$AK$400,22,FALSE)),"")</f>
        <v/>
      </c>
      <c r="P282" s="161" t="str">
        <f>IFERROR(IF(VLOOKUP(A282, 'MOY to EOY-Math'!$P$2:$AK$400,22,FALSE)="","",VLOOKUP(A282,'MOY to EOY-Math'!$P$2:$AK$400,22,FALSE)),"")</f>
        <v/>
      </c>
      <c r="Q282" s="161" t="str">
        <f>IFERROR(IF(VLOOKUP(A282,'BOY to EOY-Math'!$P$2:$AK$400,22,FALSE)="","",VLOOKUP(A282,'BOY to EOY-Math'!$P$2:$AK$400,22,FALSE)),"")</f>
        <v/>
      </c>
      <c r="R282" s="161" t="str" cm="1">
        <f t="array" ref="R282">_xlfn.IFS(AND(NOT(ISNUMBER(I282)),NOT(ISNUMBER(J282)),NOT(ISNUMBER(K282))),"",OR(AND(I282&lt;&gt;"",I282&gt;=40),AND(J282&lt;&gt;"",J282&gt;=40),AND(K282&lt;&gt;"",K282&gt;=40)),"Y",OR(I282&lt;40,J282&lt;40,K282&lt;40),"N")</f>
        <v/>
      </c>
      <c r="S282" s="161" t="str" cm="1">
        <f t="array" ref="S282">_xlfn.IFS(OR(L282="Yes",M282="Yes",N282="Yes"),"Y",OR(L282="No",M282="No",N282="No"),"N",AND(L282="",M282="",N282=""),"")</f>
        <v/>
      </c>
      <c r="T282" s="161" t="str" cm="1">
        <f t="array" ref="T282">_xlfn.IFS(AND(NOT(ISNUMBER(O282)),NOT(ISNUMBER(P282)),NOT(ISNUMBER(Q282))),"",OR(AND(O282&lt;&gt;"",O282&gt;=40),AND(P282&lt;&gt;"",P282&gt;=40),AND(Q282&lt;&gt;"",Q282&gt;=40)),"Y",OR(O282&lt;40,P282&lt;40,Q282&lt;40),"N")</f>
        <v/>
      </c>
      <c r="U282" s="162" t="str" cm="1">
        <f t="array" ref="U282">_xlfn.IFS(OR(R282="Y",S282="Y",T282="Y"),"Y",OR(R282="N",S282="N",T282="N"),"N",OR(R282="",S282="",T282=""),"")</f>
        <v/>
      </c>
      <c r="V282" s="161" t="str">
        <f>IFERROR(IF(VLOOKUP(A282,'BOY to MOY-Reading'!$P$2:$U$400,6,FALSE)="","",VLOOKUP(A282,'BOY to MOY-Reading'!$P$2:$U$400,6,FALSE)),"")</f>
        <v/>
      </c>
      <c r="W282" s="162" t="str">
        <f>IFERROR(IF(VLOOKUP(A282,'BOY to MOY-Reading'!$P$2:$AA$400,12,FALSE)="","",VLOOKUP(A282,'BOY to MOY-Reading'!$P$2:$AA$400,12,FALSE)),"")</f>
        <v/>
      </c>
      <c r="X282" s="161" t="str">
        <f>IFERROR(IF(VLOOKUP(A282,'BOY to EOY-Reading'!$P$2:$AA$400,12,FALSE)="","",VLOOKUP(A282,'BOY to EOY-Reading'!$P$2:$AA$400,12,FALSE)),"")</f>
        <v/>
      </c>
      <c r="Y282" s="163" t="str">
        <f>IFERROR(IF(VLOOKUP(A282,'BOY to MOY-Reading'!$P$2:$AI$400,20,FALSE)="","",VLOOKUP(A282,'BOY to MOY-Reading'!$P$2:$AI$400,20,FALSE)),"")</f>
        <v/>
      </c>
      <c r="Z282" s="161" t="str">
        <f>IFERROR(IF(VLOOKUP(A282, 'MOY to EOY-Reading'!$P$2:$AI$400,20,FALSE)="","",VLOOKUP(A282,'MOY to EOY-Reading'!$P$2:$AI$400,20,FALSE)),"")</f>
        <v/>
      </c>
      <c r="AA282" s="161" t="str">
        <f>IFERROR(IF(VLOOKUP(A282,'BOY to EOY-Reading'!$P$2:$AI$400,20,FALSE)="","",VLOOKUP(A282,'BOY to EOY-Reading'!$P$2:$AI$400,20,FALSE)),"")</f>
        <v/>
      </c>
      <c r="AB282" s="161" t="str">
        <f>IFERROR(IF(VLOOKUP(A282,'BOY to MOY-Reading'!$P$2:$AK$400,22,FALSE)="","",VLOOKUP(A282,'BOY to MOY-Reading'!$P$2:$AK$400,22,FALSE)),"")</f>
        <v/>
      </c>
      <c r="AC282" s="161" t="str">
        <f>IFERROR(IF(VLOOKUP(A282, 'MOY to EOY-Reading'!$P$2:$AK$400,22,FALSE)="","",VLOOKUP(A282,'MOY to EOY-Reading'!$P$2:$AK$400,22,FALSE)),"")</f>
        <v/>
      </c>
      <c r="AD282" s="161" t="str">
        <f>IFERROR(IF(VLOOKUP(A282,'BOY to EOY-Reading'!$P$2:$AK$400,22,FALSE)="","",VLOOKUP(A282,'BOY to EOY-Reading'!$P$2:$AK$400,22,FALSE)),"")</f>
        <v/>
      </c>
      <c r="AE282" s="161" t="str" cm="1">
        <f t="array" ref="AE282">_xlfn.IFS(AND(NOT(ISNUMBER(V282)),NOT(ISNUMBER(W282)),NOT(ISNUMBER(X282))),"",OR(AND(V282&lt;&gt;"",V282&gt;=40),AND(W282&lt;&gt;"",W282&gt;=40),AND(X282&lt;&gt;"",X282&gt;=40)),"Y",OR(V282&lt;40,W282&lt;40,X282&lt;40),"N")</f>
        <v/>
      </c>
      <c r="AF282" s="161" t="str" cm="1">
        <f t="array" ref="AF282">_xlfn.IFS(OR(Y282="Yes",Z282="Yes",AA282="Yes"),"Y",OR(Y282="No",Z282="No",AA282="No"),"N",AND(Y282="",Z282="",AA282=""),"")</f>
        <v/>
      </c>
      <c r="AG282" s="161" t="str" cm="1">
        <f t="array" ref="AG282">_xlfn.IFS(AND(NOT(ISNUMBER(AB282)),NOT(ISNUMBER(AC282)),NOT(ISNUMBER(AD282))),"",OR(AND(AB282&lt;&gt;"",AB282&gt;=40),AND(AC282&lt;&gt;"",AC282&gt;=40),AND(AD282&lt;&gt;"",AD282&gt;=40)),"Y",OR(AB282&lt;40,AC282&lt;40,AD282&lt;40),"N")</f>
        <v/>
      </c>
      <c r="AH282" s="162" t="str" cm="1">
        <f t="array" ref="AH282">_xlfn.IFS(OR(AE282="Y",AF282="Y",AG282="Y"),"Y",OR(AE282="N",AF282="N",AG282="N"),"N",OR(AE282="",AF282="",AG282=""),"")</f>
        <v/>
      </c>
    </row>
    <row r="283" spans="9:34" x14ac:dyDescent="0.25">
      <c r="I283" s="161" t="str">
        <f>IFERROR(IF(VLOOKUP(A283,'BOY to MOY-Math'!$P$2:$U$400,6,FALSE)="","",VLOOKUP(A283,'BOY to MOY-Math'!$P$2:$U$400,6,FALSE)),"")</f>
        <v/>
      </c>
      <c r="J283" s="162" t="str">
        <f>IFERROR(IF(VLOOKUP(A283,'BOY to MOY-Math'!$P$2:$AA$400,12,FALSE)="","",VLOOKUP(A283,'BOY to MOY-Math'!$P$2:$AA$400,12,FALSE)),"")</f>
        <v/>
      </c>
      <c r="K283" s="161" t="str">
        <f>IFERROR(IF(VLOOKUP(A283,'BOY to EOY-Math'!$P$2:$AA$400,12,FALSE)="","",VLOOKUP(A283,'BOY to EOY-Math'!$P$2:$AA$400,12,FALSE)),"")</f>
        <v/>
      </c>
      <c r="L283" s="163" t="str">
        <f>IFERROR(IF(VLOOKUP(A283,'BOY to MOY-Math'!$P$2:$AI$400,20,FALSE)="","",VLOOKUP(A283,'BOY to MOY-Math'!$P$2:$AI$400,20,FALSE)),"")</f>
        <v/>
      </c>
      <c r="M283" s="161" t="str">
        <f>IFERROR(IF(VLOOKUP(A283, 'MOY to EOY-Math'!$P$2:$AI$400,20,FALSE)="","",VLOOKUP(A283,'MOY to EOY-Math'!$P$2:$AI$400,20,FALSE)),"")</f>
        <v/>
      </c>
      <c r="N283" s="161" t="str">
        <f>IFERROR(IF(VLOOKUP(A283,'BOY to EOY-Math'!$P$2:$AI$400,20,FALSE)="","",VLOOKUP(A283,'BOY to EOY-Math'!$P$2:$AI$400,20,FALSE)),"")</f>
        <v/>
      </c>
      <c r="O283" s="161" t="str">
        <f>IFERROR(IF(VLOOKUP(A283,'BOY to MOY-Math'!$P$2:$AK$400,22,FALSE)="","",VLOOKUP(A283,'BOY to MOY-Math'!$P$2:$AK$400,22,FALSE)),"")</f>
        <v/>
      </c>
      <c r="P283" s="161" t="str">
        <f>IFERROR(IF(VLOOKUP(A283, 'MOY to EOY-Math'!$P$2:$AK$400,22,FALSE)="","",VLOOKUP(A283,'MOY to EOY-Math'!$P$2:$AK$400,22,FALSE)),"")</f>
        <v/>
      </c>
      <c r="Q283" s="161" t="str">
        <f>IFERROR(IF(VLOOKUP(A283,'BOY to EOY-Math'!$P$2:$AK$400,22,FALSE)="","",VLOOKUP(A283,'BOY to EOY-Math'!$P$2:$AK$400,22,FALSE)),"")</f>
        <v/>
      </c>
      <c r="R283" s="161" t="str" cm="1">
        <f t="array" ref="R283">_xlfn.IFS(AND(NOT(ISNUMBER(I283)),NOT(ISNUMBER(J283)),NOT(ISNUMBER(K283))),"",OR(AND(I283&lt;&gt;"",I283&gt;=40),AND(J283&lt;&gt;"",J283&gt;=40),AND(K283&lt;&gt;"",K283&gt;=40)),"Y",OR(I283&lt;40,J283&lt;40,K283&lt;40),"N")</f>
        <v/>
      </c>
      <c r="S283" s="161" t="str" cm="1">
        <f t="array" ref="S283">_xlfn.IFS(OR(L283="Yes",M283="Yes",N283="Yes"),"Y",OR(L283="No",M283="No",N283="No"),"N",AND(L283="",M283="",N283=""),"")</f>
        <v/>
      </c>
      <c r="T283" s="161" t="str" cm="1">
        <f t="array" ref="T283">_xlfn.IFS(AND(NOT(ISNUMBER(O283)),NOT(ISNUMBER(P283)),NOT(ISNUMBER(Q283))),"",OR(AND(O283&lt;&gt;"",O283&gt;=40),AND(P283&lt;&gt;"",P283&gt;=40),AND(Q283&lt;&gt;"",Q283&gt;=40)),"Y",OR(O283&lt;40,P283&lt;40,Q283&lt;40),"N")</f>
        <v/>
      </c>
      <c r="U283" s="162" t="str" cm="1">
        <f t="array" ref="U283">_xlfn.IFS(OR(R283="Y",S283="Y",T283="Y"),"Y",OR(R283="N",S283="N",T283="N"),"N",OR(R283="",S283="",T283=""),"")</f>
        <v/>
      </c>
      <c r="V283" s="161" t="str">
        <f>IFERROR(IF(VLOOKUP(A283,'BOY to MOY-Reading'!$P$2:$U$400,6,FALSE)="","",VLOOKUP(A283,'BOY to MOY-Reading'!$P$2:$U$400,6,FALSE)),"")</f>
        <v/>
      </c>
      <c r="W283" s="162" t="str">
        <f>IFERROR(IF(VLOOKUP(A283,'BOY to MOY-Reading'!$P$2:$AA$400,12,FALSE)="","",VLOOKUP(A283,'BOY to MOY-Reading'!$P$2:$AA$400,12,FALSE)),"")</f>
        <v/>
      </c>
      <c r="X283" s="161" t="str">
        <f>IFERROR(IF(VLOOKUP(A283,'BOY to EOY-Reading'!$P$2:$AA$400,12,FALSE)="","",VLOOKUP(A283,'BOY to EOY-Reading'!$P$2:$AA$400,12,FALSE)),"")</f>
        <v/>
      </c>
      <c r="Y283" s="163" t="str">
        <f>IFERROR(IF(VLOOKUP(A283,'BOY to MOY-Reading'!$P$2:$AI$400,20,FALSE)="","",VLOOKUP(A283,'BOY to MOY-Reading'!$P$2:$AI$400,20,FALSE)),"")</f>
        <v/>
      </c>
      <c r="Z283" s="161" t="str">
        <f>IFERROR(IF(VLOOKUP(A283, 'MOY to EOY-Reading'!$P$2:$AI$400,20,FALSE)="","",VLOOKUP(A283,'MOY to EOY-Reading'!$P$2:$AI$400,20,FALSE)),"")</f>
        <v/>
      </c>
      <c r="AA283" s="161" t="str">
        <f>IFERROR(IF(VLOOKUP(A283,'BOY to EOY-Reading'!$P$2:$AI$400,20,FALSE)="","",VLOOKUP(A283,'BOY to EOY-Reading'!$P$2:$AI$400,20,FALSE)),"")</f>
        <v/>
      </c>
      <c r="AB283" s="161" t="str">
        <f>IFERROR(IF(VLOOKUP(A283,'BOY to MOY-Reading'!$P$2:$AK$400,22,FALSE)="","",VLOOKUP(A283,'BOY to MOY-Reading'!$P$2:$AK$400,22,FALSE)),"")</f>
        <v/>
      </c>
      <c r="AC283" s="161" t="str">
        <f>IFERROR(IF(VLOOKUP(A283, 'MOY to EOY-Reading'!$P$2:$AK$400,22,FALSE)="","",VLOOKUP(A283,'MOY to EOY-Reading'!$P$2:$AK$400,22,FALSE)),"")</f>
        <v/>
      </c>
      <c r="AD283" s="161" t="str">
        <f>IFERROR(IF(VLOOKUP(A283,'BOY to EOY-Reading'!$P$2:$AK$400,22,FALSE)="","",VLOOKUP(A283,'BOY to EOY-Reading'!$P$2:$AK$400,22,FALSE)),"")</f>
        <v/>
      </c>
      <c r="AE283" s="161" t="str" cm="1">
        <f t="array" ref="AE283">_xlfn.IFS(AND(NOT(ISNUMBER(V283)),NOT(ISNUMBER(W283)),NOT(ISNUMBER(X283))),"",OR(AND(V283&lt;&gt;"",V283&gt;=40),AND(W283&lt;&gt;"",W283&gt;=40),AND(X283&lt;&gt;"",X283&gt;=40)),"Y",OR(V283&lt;40,W283&lt;40,X283&lt;40),"N")</f>
        <v/>
      </c>
      <c r="AF283" s="161" t="str" cm="1">
        <f t="array" ref="AF283">_xlfn.IFS(OR(Y283="Yes",Z283="Yes",AA283="Yes"),"Y",OR(Y283="No",Z283="No",AA283="No"),"N",AND(Y283="",Z283="",AA283=""),"")</f>
        <v/>
      </c>
      <c r="AG283" s="161" t="str" cm="1">
        <f t="array" ref="AG283">_xlfn.IFS(AND(NOT(ISNUMBER(AB283)),NOT(ISNUMBER(AC283)),NOT(ISNUMBER(AD283))),"",OR(AND(AB283&lt;&gt;"",AB283&gt;=40),AND(AC283&lt;&gt;"",AC283&gt;=40),AND(AD283&lt;&gt;"",AD283&gt;=40)),"Y",OR(AB283&lt;40,AC283&lt;40,AD283&lt;40),"N")</f>
        <v/>
      </c>
      <c r="AH283" s="162" t="str" cm="1">
        <f t="array" ref="AH283">_xlfn.IFS(OR(AE283="Y",AF283="Y",AG283="Y"),"Y",OR(AE283="N",AF283="N",AG283="N"),"N",OR(AE283="",AF283="",AG283=""),"")</f>
        <v/>
      </c>
    </row>
    <row r="284" spans="9:34" x14ac:dyDescent="0.25">
      <c r="I284" s="161" t="str">
        <f>IFERROR(IF(VLOOKUP(A284,'BOY to MOY-Math'!$P$2:$U$400,6,FALSE)="","",VLOOKUP(A284,'BOY to MOY-Math'!$P$2:$U$400,6,FALSE)),"")</f>
        <v/>
      </c>
      <c r="J284" s="162" t="str">
        <f>IFERROR(IF(VLOOKUP(A284,'BOY to MOY-Math'!$P$2:$AA$400,12,FALSE)="","",VLOOKUP(A284,'BOY to MOY-Math'!$P$2:$AA$400,12,FALSE)),"")</f>
        <v/>
      </c>
      <c r="K284" s="161" t="str">
        <f>IFERROR(IF(VLOOKUP(A284,'BOY to EOY-Math'!$P$2:$AA$400,12,FALSE)="","",VLOOKUP(A284,'BOY to EOY-Math'!$P$2:$AA$400,12,FALSE)),"")</f>
        <v/>
      </c>
      <c r="L284" s="163" t="str">
        <f>IFERROR(IF(VLOOKUP(A284,'BOY to MOY-Math'!$P$2:$AI$400,20,FALSE)="","",VLOOKUP(A284,'BOY to MOY-Math'!$P$2:$AI$400,20,FALSE)),"")</f>
        <v/>
      </c>
      <c r="M284" s="161" t="str">
        <f>IFERROR(IF(VLOOKUP(A284, 'MOY to EOY-Math'!$P$2:$AI$400,20,FALSE)="","",VLOOKUP(A284,'MOY to EOY-Math'!$P$2:$AI$400,20,FALSE)),"")</f>
        <v/>
      </c>
      <c r="N284" s="161" t="str">
        <f>IFERROR(IF(VLOOKUP(A284,'BOY to EOY-Math'!$P$2:$AI$400,20,FALSE)="","",VLOOKUP(A284,'BOY to EOY-Math'!$P$2:$AI$400,20,FALSE)),"")</f>
        <v/>
      </c>
      <c r="O284" s="161" t="str">
        <f>IFERROR(IF(VLOOKUP(A284,'BOY to MOY-Math'!$P$2:$AK$400,22,FALSE)="","",VLOOKUP(A284,'BOY to MOY-Math'!$P$2:$AK$400,22,FALSE)),"")</f>
        <v/>
      </c>
      <c r="P284" s="161" t="str">
        <f>IFERROR(IF(VLOOKUP(A284, 'MOY to EOY-Math'!$P$2:$AK$400,22,FALSE)="","",VLOOKUP(A284,'MOY to EOY-Math'!$P$2:$AK$400,22,FALSE)),"")</f>
        <v/>
      </c>
      <c r="Q284" s="161" t="str">
        <f>IFERROR(IF(VLOOKUP(A284,'BOY to EOY-Math'!$P$2:$AK$400,22,FALSE)="","",VLOOKUP(A284,'BOY to EOY-Math'!$P$2:$AK$400,22,FALSE)),"")</f>
        <v/>
      </c>
      <c r="R284" s="161" t="str" cm="1">
        <f t="array" ref="R284">_xlfn.IFS(AND(NOT(ISNUMBER(I284)),NOT(ISNUMBER(J284)),NOT(ISNUMBER(K284))),"",OR(AND(I284&lt;&gt;"",I284&gt;=40),AND(J284&lt;&gt;"",J284&gt;=40),AND(K284&lt;&gt;"",K284&gt;=40)),"Y",OR(I284&lt;40,J284&lt;40,K284&lt;40),"N")</f>
        <v/>
      </c>
      <c r="S284" s="161" t="str" cm="1">
        <f t="array" ref="S284">_xlfn.IFS(OR(L284="Yes",M284="Yes",N284="Yes"),"Y",OR(L284="No",M284="No",N284="No"),"N",AND(L284="",M284="",N284=""),"")</f>
        <v/>
      </c>
      <c r="T284" s="161" t="str" cm="1">
        <f t="array" ref="T284">_xlfn.IFS(AND(NOT(ISNUMBER(O284)),NOT(ISNUMBER(P284)),NOT(ISNUMBER(Q284))),"",OR(AND(O284&lt;&gt;"",O284&gt;=40),AND(P284&lt;&gt;"",P284&gt;=40),AND(Q284&lt;&gt;"",Q284&gt;=40)),"Y",OR(O284&lt;40,P284&lt;40,Q284&lt;40),"N")</f>
        <v/>
      </c>
      <c r="U284" s="162" t="str" cm="1">
        <f t="array" ref="U284">_xlfn.IFS(OR(R284="Y",S284="Y",T284="Y"),"Y",OR(R284="N",S284="N",T284="N"),"N",OR(R284="",S284="",T284=""),"")</f>
        <v/>
      </c>
      <c r="V284" s="161" t="str">
        <f>IFERROR(IF(VLOOKUP(A284,'BOY to MOY-Reading'!$P$2:$U$400,6,FALSE)="","",VLOOKUP(A284,'BOY to MOY-Reading'!$P$2:$U$400,6,FALSE)),"")</f>
        <v/>
      </c>
      <c r="W284" s="162" t="str">
        <f>IFERROR(IF(VLOOKUP(A284,'BOY to MOY-Reading'!$P$2:$AA$400,12,FALSE)="","",VLOOKUP(A284,'BOY to MOY-Reading'!$P$2:$AA$400,12,FALSE)),"")</f>
        <v/>
      </c>
      <c r="X284" s="161" t="str">
        <f>IFERROR(IF(VLOOKUP(A284,'BOY to EOY-Reading'!$P$2:$AA$400,12,FALSE)="","",VLOOKUP(A284,'BOY to EOY-Reading'!$P$2:$AA$400,12,FALSE)),"")</f>
        <v/>
      </c>
      <c r="Y284" s="163" t="str">
        <f>IFERROR(IF(VLOOKUP(A284,'BOY to MOY-Reading'!$P$2:$AI$400,20,FALSE)="","",VLOOKUP(A284,'BOY to MOY-Reading'!$P$2:$AI$400,20,FALSE)),"")</f>
        <v/>
      </c>
      <c r="Z284" s="161" t="str">
        <f>IFERROR(IF(VLOOKUP(A284, 'MOY to EOY-Reading'!$P$2:$AI$400,20,FALSE)="","",VLOOKUP(A284,'MOY to EOY-Reading'!$P$2:$AI$400,20,FALSE)),"")</f>
        <v/>
      </c>
      <c r="AA284" s="161" t="str">
        <f>IFERROR(IF(VLOOKUP(A284,'BOY to EOY-Reading'!$P$2:$AI$400,20,FALSE)="","",VLOOKUP(A284,'BOY to EOY-Reading'!$P$2:$AI$400,20,FALSE)),"")</f>
        <v/>
      </c>
      <c r="AB284" s="161" t="str">
        <f>IFERROR(IF(VLOOKUP(A284,'BOY to MOY-Reading'!$P$2:$AK$400,22,FALSE)="","",VLOOKUP(A284,'BOY to MOY-Reading'!$P$2:$AK$400,22,FALSE)),"")</f>
        <v/>
      </c>
      <c r="AC284" s="161" t="str">
        <f>IFERROR(IF(VLOOKUP(A284, 'MOY to EOY-Reading'!$P$2:$AK$400,22,FALSE)="","",VLOOKUP(A284,'MOY to EOY-Reading'!$P$2:$AK$400,22,FALSE)),"")</f>
        <v/>
      </c>
      <c r="AD284" s="161" t="str">
        <f>IFERROR(IF(VLOOKUP(A284,'BOY to EOY-Reading'!$P$2:$AK$400,22,FALSE)="","",VLOOKUP(A284,'BOY to EOY-Reading'!$P$2:$AK$400,22,FALSE)),"")</f>
        <v/>
      </c>
      <c r="AE284" s="161" t="str" cm="1">
        <f t="array" ref="AE284">_xlfn.IFS(AND(NOT(ISNUMBER(V284)),NOT(ISNUMBER(W284)),NOT(ISNUMBER(X284))),"",OR(AND(V284&lt;&gt;"",V284&gt;=40),AND(W284&lt;&gt;"",W284&gt;=40),AND(X284&lt;&gt;"",X284&gt;=40)),"Y",OR(V284&lt;40,W284&lt;40,X284&lt;40),"N")</f>
        <v/>
      </c>
      <c r="AF284" s="161" t="str" cm="1">
        <f t="array" ref="AF284">_xlfn.IFS(OR(Y284="Yes",Z284="Yes",AA284="Yes"),"Y",OR(Y284="No",Z284="No",AA284="No"),"N",AND(Y284="",Z284="",AA284=""),"")</f>
        <v/>
      </c>
      <c r="AG284" s="161" t="str" cm="1">
        <f t="array" ref="AG284">_xlfn.IFS(AND(NOT(ISNUMBER(AB284)),NOT(ISNUMBER(AC284)),NOT(ISNUMBER(AD284))),"",OR(AND(AB284&lt;&gt;"",AB284&gt;=40),AND(AC284&lt;&gt;"",AC284&gt;=40),AND(AD284&lt;&gt;"",AD284&gt;=40)),"Y",OR(AB284&lt;40,AC284&lt;40,AD284&lt;40),"N")</f>
        <v/>
      </c>
      <c r="AH284" s="162" t="str" cm="1">
        <f t="array" ref="AH284">_xlfn.IFS(OR(AE284="Y",AF284="Y",AG284="Y"),"Y",OR(AE284="N",AF284="N",AG284="N"),"N",OR(AE284="",AF284="",AG284=""),"")</f>
        <v/>
      </c>
    </row>
    <row r="285" spans="9:34" x14ac:dyDescent="0.25">
      <c r="I285" s="161" t="str">
        <f>IFERROR(IF(VLOOKUP(A285,'BOY to MOY-Math'!$P$2:$U$400,6,FALSE)="","",VLOOKUP(A285,'BOY to MOY-Math'!$P$2:$U$400,6,FALSE)),"")</f>
        <v/>
      </c>
      <c r="J285" s="162" t="str">
        <f>IFERROR(IF(VLOOKUP(A285,'BOY to MOY-Math'!$P$2:$AA$400,12,FALSE)="","",VLOOKUP(A285,'BOY to MOY-Math'!$P$2:$AA$400,12,FALSE)),"")</f>
        <v/>
      </c>
      <c r="K285" s="161" t="str">
        <f>IFERROR(IF(VLOOKUP(A285,'BOY to EOY-Math'!$P$2:$AA$400,12,FALSE)="","",VLOOKUP(A285,'BOY to EOY-Math'!$P$2:$AA$400,12,FALSE)),"")</f>
        <v/>
      </c>
      <c r="L285" s="163" t="str">
        <f>IFERROR(IF(VLOOKUP(A285,'BOY to MOY-Math'!$P$2:$AI$400,20,FALSE)="","",VLOOKUP(A285,'BOY to MOY-Math'!$P$2:$AI$400,20,FALSE)),"")</f>
        <v/>
      </c>
      <c r="M285" s="161" t="str">
        <f>IFERROR(IF(VLOOKUP(A285, 'MOY to EOY-Math'!$P$2:$AI$400,20,FALSE)="","",VLOOKUP(A285,'MOY to EOY-Math'!$P$2:$AI$400,20,FALSE)),"")</f>
        <v/>
      </c>
      <c r="N285" s="161" t="str">
        <f>IFERROR(IF(VLOOKUP(A285,'BOY to EOY-Math'!$P$2:$AI$400,20,FALSE)="","",VLOOKUP(A285,'BOY to EOY-Math'!$P$2:$AI$400,20,FALSE)),"")</f>
        <v/>
      </c>
      <c r="O285" s="161" t="str">
        <f>IFERROR(IF(VLOOKUP(A285,'BOY to MOY-Math'!$P$2:$AK$400,22,FALSE)="","",VLOOKUP(A285,'BOY to MOY-Math'!$P$2:$AK$400,22,FALSE)),"")</f>
        <v/>
      </c>
      <c r="P285" s="161" t="str">
        <f>IFERROR(IF(VLOOKUP(A285, 'MOY to EOY-Math'!$P$2:$AK$400,22,FALSE)="","",VLOOKUP(A285,'MOY to EOY-Math'!$P$2:$AK$400,22,FALSE)),"")</f>
        <v/>
      </c>
      <c r="Q285" s="161" t="str">
        <f>IFERROR(IF(VLOOKUP(A285,'BOY to EOY-Math'!$P$2:$AK$400,22,FALSE)="","",VLOOKUP(A285,'BOY to EOY-Math'!$P$2:$AK$400,22,FALSE)),"")</f>
        <v/>
      </c>
      <c r="R285" s="161" t="str" cm="1">
        <f t="array" ref="R285">_xlfn.IFS(AND(NOT(ISNUMBER(I285)),NOT(ISNUMBER(J285)),NOT(ISNUMBER(K285))),"",OR(AND(I285&lt;&gt;"",I285&gt;=40),AND(J285&lt;&gt;"",J285&gt;=40),AND(K285&lt;&gt;"",K285&gt;=40)),"Y",OR(I285&lt;40,J285&lt;40,K285&lt;40),"N")</f>
        <v/>
      </c>
      <c r="S285" s="161" t="str" cm="1">
        <f t="array" ref="S285">_xlfn.IFS(OR(L285="Yes",M285="Yes",N285="Yes"),"Y",OR(L285="No",M285="No",N285="No"),"N",AND(L285="",M285="",N285=""),"")</f>
        <v/>
      </c>
      <c r="T285" s="161" t="str" cm="1">
        <f t="array" ref="T285">_xlfn.IFS(AND(NOT(ISNUMBER(O285)),NOT(ISNUMBER(P285)),NOT(ISNUMBER(Q285))),"",OR(AND(O285&lt;&gt;"",O285&gt;=40),AND(P285&lt;&gt;"",P285&gt;=40),AND(Q285&lt;&gt;"",Q285&gt;=40)),"Y",OR(O285&lt;40,P285&lt;40,Q285&lt;40),"N")</f>
        <v/>
      </c>
      <c r="U285" s="162" t="str" cm="1">
        <f t="array" ref="U285">_xlfn.IFS(OR(R285="Y",S285="Y",T285="Y"),"Y",OR(R285="N",S285="N",T285="N"),"N",OR(R285="",S285="",T285=""),"")</f>
        <v/>
      </c>
      <c r="V285" s="161" t="str">
        <f>IFERROR(IF(VLOOKUP(A285,'BOY to MOY-Reading'!$P$2:$U$400,6,FALSE)="","",VLOOKUP(A285,'BOY to MOY-Reading'!$P$2:$U$400,6,FALSE)),"")</f>
        <v/>
      </c>
      <c r="W285" s="162" t="str">
        <f>IFERROR(IF(VLOOKUP(A285,'BOY to MOY-Reading'!$P$2:$AA$400,12,FALSE)="","",VLOOKUP(A285,'BOY to MOY-Reading'!$P$2:$AA$400,12,FALSE)),"")</f>
        <v/>
      </c>
      <c r="X285" s="161" t="str">
        <f>IFERROR(IF(VLOOKUP(A285,'BOY to EOY-Reading'!$P$2:$AA$400,12,FALSE)="","",VLOOKUP(A285,'BOY to EOY-Reading'!$P$2:$AA$400,12,FALSE)),"")</f>
        <v/>
      </c>
      <c r="Y285" s="163" t="str">
        <f>IFERROR(IF(VLOOKUP(A285,'BOY to MOY-Reading'!$P$2:$AI$400,20,FALSE)="","",VLOOKUP(A285,'BOY to MOY-Reading'!$P$2:$AI$400,20,FALSE)),"")</f>
        <v/>
      </c>
      <c r="Z285" s="161" t="str">
        <f>IFERROR(IF(VLOOKUP(A285, 'MOY to EOY-Reading'!$P$2:$AI$400,20,FALSE)="","",VLOOKUP(A285,'MOY to EOY-Reading'!$P$2:$AI$400,20,FALSE)),"")</f>
        <v/>
      </c>
      <c r="AA285" s="161" t="str">
        <f>IFERROR(IF(VLOOKUP(A285,'BOY to EOY-Reading'!$P$2:$AI$400,20,FALSE)="","",VLOOKUP(A285,'BOY to EOY-Reading'!$P$2:$AI$400,20,FALSE)),"")</f>
        <v/>
      </c>
      <c r="AB285" s="161" t="str">
        <f>IFERROR(IF(VLOOKUP(A285,'BOY to MOY-Reading'!$P$2:$AK$400,22,FALSE)="","",VLOOKUP(A285,'BOY to MOY-Reading'!$P$2:$AK$400,22,FALSE)),"")</f>
        <v/>
      </c>
      <c r="AC285" s="161" t="str">
        <f>IFERROR(IF(VLOOKUP(A285, 'MOY to EOY-Reading'!$P$2:$AK$400,22,FALSE)="","",VLOOKUP(A285,'MOY to EOY-Reading'!$P$2:$AK$400,22,FALSE)),"")</f>
        <v/>
      </c>
      <c r="AD285" s="161" t="str">
        <f>IFERROR(IF(VLOOKUP(A285,'BOY to EOY-Reading'!$P$2:$AK$400,22,FALSE)="","",VLOOKUP(A285,'BOY to EOY-Reading'!$P$2:$AK$400,22,FALSE)),"")</f>
        <v/>
      </c>
      <c r="AE285" s="161" t="str" cm="1">
        <f t="array" ref="AE285">_xlfn.IFS(AND(NOT(ISNUMBER(V285)),NOT(ISNUMBER(W285)),NOT(ISNUMBER(X285))),"",OR(AND(V285&lt;&gt;"",V285&gt;=40),AND(W285&lt;&gt;"",W285&gt;=40),AND(X285&lt;&gt;"",X285&gt;=40)),"Y",OR(V285&lt;40,W285&lt;40,X285&lt;40),"N")</f>
        <v/>
      </c>
      <c r="AF285" s="161" t="str" cm="1">
        <f t="array" ref="AF285">_xlfn.IFS(OR(Y285="Yes",Z285="Yes",AA285="Yes"),"Y",OR(Y285="No",Z285="No",AA285="No"),"N",AND(Y285="",Z285="",AA285=""),"")</f>
        <v/>
      </c>
      <c r="AG285" s="161" t="str" cm="1">
        <f t="array" ref="AG285">_xlfn.IFS(AND(NOT(ISNUMBER(AB285)),NOT(ISNUMBER(AC285)),NOT(ISNUMBER(AD285))),"",OR(AND(AB285&lt;&gt;"",AB285&gt;=40),AND(AC285&lt;&gt;"",AC285&gt;=40),AND(AD285&lt;&gt;"",AD285&gt;=40)),"Y",OR(AB285&lt;40,AC285&lt;40,AD285&lt;40),"N")</f>
        <v/>
      </c>
      <c r="AH285" s="162" t="str" cm="1">
        <f t="array" ref="AH285">_xlfn.IFS(OR(AE285="Y",AF285="Y",AG285="Y"),"Y",OR(AE285="N",AF285="N",AG285="N"),"N",OR(AE285="",AF285="",AG285=""),"")</f>
        <v/>
      </c>
    </row>
    <row r="286" spans="9:34" x14ac:dyDescent="0.25">
      <c r="I286" s="161" t="str">
        <f>IFERROR(IF(VLOOKUP(A286,'BOY to MOY-Math'!$P$2:$U$400,6,FALSE)="","",VLOOKUP(A286,'BOY to MOY-Math'!$P$2:$U$400,6,FALSE)),"")</f>
        <v/>
      </c>
      <c r="J286" s="162" t="str">
        <f>IFERROR(IF(VLOOKUP(A286,'BOY to MOY-Math'!$P$2:$AA$400,12,FALSE)="","",VLOOKUP(A286,'BOY to MOY-Math'!$P$2:$AA$400,12,FALSE)),"")</f>
        <v/>
      </c>
      <c r="K286" s="161" t="str">
        <f>IFERROR(IF(VLOOKUP(A286,'BOY to EOY-Math'!$P$2:$AA$400,12,FALSE)="","",VLOOKUP(A286,'BOY to EOY-Math'!$P$2:$AA$400,12,FALSE)),"")</f>
        <v/>
      </c>
      <c r="L286" s="163" t="str">
        <f>IFERROR(IF(VLOOKUP(A286,'BOY to MOY-Math'!$P$2:$AI$400,20,FALSE)="","",VLOOKUP(A286,'BOY to MOY-Math'!$P$2:$AI$400,20,FALSE)),"")</f>
        <v/>
      </c>
      <c r="M286" s="161" t="str">
        <f>IFERROR(IF(VLOOKUP(A286, 'MOY to EOY-Math'!$P$2:$AI$400,20,FALSE)="","",VLOOKUP(A286,'MOY to EOY-Math'!$P$2:$AI$400,20,FALSE)),"")</f>
        <v/>
      </c>
      <c r="N286" s="161" t="str">
        <f>IFERROR(IF(VLOOKUP(A286,'BOY to EOY-Math'!$P$2:$AI$400,20,FALSE)="","",VLOOKUP(A286,'BOY to EOY-Math'!$P$2:$AI$400,20,FALSE)),"")</f>
        <v/>
      </c>
      <c r="O286" s="161" t="str">
        <f>IFERROR(IF(VLOOKUP(A286,'BOY to MOY-Math'!$P$2:$AK$400,22,FALSE)="","",VLOOKUP(A286,'BOY to MOY-Math'!$P$2:$AK$400,22,FALSE)),"")</f>
        <v/>
      </c>
      <c r="P286" s="161" t="str">
        <f>IFERROR(IF(VLOOKUP(A286, 'MOY to EOY-Math'!$P$2:$AK$400,22,FALSE)="","",VLOOKUP(A286,'MOY to EOY-Math'!$P$2:$AK$400,22,FALSE)),"")</f>
        <v/>
      </c>
      <c r="Q286" s="161" t="str">
        <f>IFERROR(IF(VLOOKUP(A286,'BOY to EOY-Math'!$P$2:$AK$400,22,FALSE)="","",VLOOKUP(A286,'BOY to EOY-Math'!$P$2:$AK$400,22,FALSE)),"")</f>
        <v/>
      </c>
      <c r="R286" s="161" t="str" cm="1">
        <f t="array" ref="R286">_xlfn.IFS(AND(NOT(ISNUMBER(I286)),NOT(ISNUMBER(J286)),NOT(ISNUMBER(K286))),"",OR(AND(I286&lt;&gt;"",I286&gt;=40),AND(J286&lt;&gt;"",J286&gt;=40),AND(K286&lt;&gt;"",K286&gt;=40)),"Y",OR(I286&lt;40,J286&lt;40,K286&lt;40),"N")</f>
        <v/>
      </c>
      <c r="S286" s="161" t="str" cm="1">
        <f t="array" ref="S286">_xlfn.IFS(OR(L286="Yes",M286="Yes",N286="Yes"),"Y",OR(L286="No",M286="No",N286="No"),"N",AND(L286="",M286="",N286=""),"")</f>
        <v/>
      </c>
      <c r="T286" s="161" t="str" cm="1">
        <f t="array" ref="T286">_xlfn.IFS(AND(NOT(ISNUMBER(O286)),NOT(ISNUMBER(P286)),NOT(ISNUMBER(Q286))),"",OR(AND(O286&lt;&gt;"",O286&gt;=40),AND(P286&lt;&gt;"",P286&gt;=40),AND(Q286&lt;&gt;"",Q286&gt;=40)),"Y",OR(O286&lt;40,P286&lt;40,Q286&lt;40),"N")</f>
        <v/>
      </c>
      <c r="U286" s="162" t="str" cm="1">
        <f t="array" ref="U286">_xlfn.IFS(OR(R286="Y",S286="Y",T286="Y"),"Y",OR(R286="N",S286="N",T286="N"),"N",OR(R286="",S286="",T286=""),"")</f>
        <v/>
      </c>
      <c r="V286" s="161" t="str">
        <f>IFERROR(IF(VLOOKUP(A286,'BOY to MOY-Reading'!$P$2:$U$400,6,FALSE)="","",VLOOKUP(A286,'BOY to MOY-Reading'!$P$2:$U$400,6,FALSE)),"")</f>
        <v/>
      </c>
      <c r="W286" s="162" t="str">
        <f>IFERROR(IF(VLOOKUP(A286,'BOY to MOY-Reading'!$P$2:$AA$400,12,FALSE)="","",VLOOKUP(A286,'BOY to MOY-Reading'!$P$2:$AA$400,12,FALSE)),"")</f>
        <v/>
      </c>
      <c r="X286" s="161" t="str">
        <f>IFERROR(IF(VLOOKUP(A286,'BOY to EOY-Reading'!$P$2:$AA$400,12,FALSE)="","",VLOOKUP(A286,'BOY to EOY-Reading'!$P$2:$AA$400,12,FALSE)),"")</f>
        <v/>
      </c>
      <c r="Y286" s="163" t="str">
        <f>IFERROR(IF(VLOOKUP(A286,'BOY to MOY-Reading'!$P$2:$AI$400,20,FALSE)="","",VLOOKUP(A286,'BOY to MOY-Reading'!$P$2:$AI$400,20,FALSE)),"")</f>
        <v/>
      </c>
      <c r="Z286" s="161" t="str">
        <f>IFERROR(IF(VLOOKUP(A286, 'MOY to EOY-Reading'!$P$2:$AI$400,20,FALSE)="","",VLOOKUP(A286,'MOY to EOY-Reading'!$P$2:$AI$400,20,FALSE)),"")</f>
        <v/>
      </c>
      <c r="AA286" s="161" t="str">
        <f>IFERROR(IF(VLOOKUP(A286,'BOY to EOY-Reading'!$P$2:$AI$400,20,FALSE)="","",VLOOKUP(A286,'BOY to EOY-Reading'!$P$2:$AI$400,20,FALSE)),"")</f>
        <v/>
      </c>
      <c r="AB286" s="161" t="str">
        <f>IFERROR(IF(VLOOKUP(A286,'BOY to MOY-Reading'!$P$2:$AK$400,22,FALSE)="","",VLOOKUP(A286,'BOY to MOY-Reading'!$P$2:$AK$400,22,FALSE)),"")</f>
        <v/>
      </c>
      <c r="AC286" s="161" t="str">
        <f>IFERROR(IF(VLOOKUP(A286, 'MOY to EOY-Reading'!$P$2:$AK$400,22,FALSE)="","",VLOOKUP(A286,'MOY to EOY-Reading'!$P$2:$AK$400,22,FALSE)),"")</f>
        <v/>
      </c>
      <c r="AD286" s="161" t="str">
        <f>IFERROR(IF(VLOOKUP(A286,'BOY to EOY-Reading'!$P$2:$AK$400,22,FALSE)="","",VLOOKUP(A286,'BOY to EOY-Reading'!$P$2:$AK$400,22,FALSE)),"")</f>
        <v/>
      </c>
      <c r="AE286" s="161" t="str" cm="1">
        <f t="array" ref="AE286">_xlfn.IFS(AND(NOT(ISNUMBER(V286)),NOT(ISNUMBER(W286)),NOT(ISNUMBER(X286))),"",OR(AND(V286&lt;&gt;"",V286&gt;=40),AND(W286&lt;&gt;"",W286&gt;=40),AND(X286&lt;&gt;"",X286&gt;=40)),"Y",OR(V286&lt;40,W286&lt;40,X286&lt;40),"N")</f>
        <v/>
      </c>
      <c r="AF286" s="161" t="str" cm="1">
        <f t="array" ref="AF286">_xlfn.IFS(OR(Y286="Yes",Z286="Yes",AA286="Yes"),"Y",OR(Y286="No",Z286="No",AA286="No"),"N",AND(Y286="",Z286="",AA286=""),"")</f>
        <v/>
      </c>
      <c r="AG286" s="161" t="str" cm="1">
        <f t="array" ref="AG286">_xlfn.IFS(AND(NOT(ISNUMBER(AB286)),NOT(ISNUMBER(AC286)),NOT(ISNUMBER(AD286))),"",OR(AND(AB286&lt;&gt;"",AB286&gt;=40),AND(AC286&lt;&gt;"",AC286&gt;=40),AND(AD286&lt;&gt;"",AD286&gt;=40)),"Y",OR(AB286&lt;40,AC286&lt;40,AD286&lt;40),"N")</f>
        <v/>
      </c>
      <c r="AH286" s="162" t="str" cm="1">
        <f t="array" ref="AH286">_xlfn.IFS(OR(AE286="Y",AF286="Y",AG286="Y"),"Y",OR(AE286="N",AF286="N",AG286="N"),"N",OR(AE286="",AF286="",AG286=""),"")</f>
        <v/>
      </c>
    </row>
    <row r="287" spans="9:34" x14ac:dyDescent="0.25">
      <c r="I287" s="161" t="str">
        <f>IFERROR(IF(VLOOKUP(A287,'BOY to MOY-Math'!$P$2:$U$400,6,FALSE)="","",VLOOKUP(A287,'BOY to MOY-Math'!$P$2:$U$400,6,FALSE)),"")</f>
        <v/>
      </c>
      <c r="J287" s="162" t="str">
        <f>IFERROR(IF(VLOOKUP(A287,'BOY to MOY-Math'!$P$2:$AA$400,12,FALSE)="","",VLOOKUP(A287,'BOY to MOY-Math'!$P$2:$AA$400,12,FALSE)),"")</f>
        <v/>
      </c>
      <c r="K287" s="161" t="str">
        <f>IFERROR(IF(VLOOKUP(A287,'BOY to EOY-Math'!$P$2:$AA$400,12,FALSE)="","",VLOOKUP(A287,'BOY to EOY-Math'!$P$2:$AA$400,12,FALSE)),"")</f>
        <v/>
      </c>
      <c r="L287" s="163" t="str">
        <f>IFERROR(IF(VLOOKUP(A287,'BOY to MOY-Math'!$P$2:$AI$400,20,FALSE)="","",VLOOKUP(A287,'BOY to MOY-Math'!$P$2:$AI$400,20,FALSE)),"")</f>
        <v/>
      </c>
      <c r="M287" s="161" t="str">
        <f>IFERROR(IF(VLOOKUP(A287, 'MOY to EOY-Math'!$P$2:$AI$400,20,FALSE)="","",VLOOKUP(A287,'MOY to EOY-Math'!$P$2:$AI$400,20,FALSE)),"")</f>
        <v/>
      </c>
      <c r="N287" s="161" t="str">
        <f>IFERROR(IF(VLOOKUP(A287,'BOY to EOY-Math'!$P$2:$AI$400,20,FALSE)="","",VLOOKUP(A287,'BOY to EOY-Math'!$P$2:$AI$400,20,FALSE)),"")</f>
        <v/>
      </c>
      <c r="O287" s="161" t="str">
        <f>IFERROR(IF(VLOOKUP(A287,'BOY to MOY-Math'!$P$2:$AK$400,22,FALSE)="","",VLOOKUP(A287,'BOY to MOY-Math'!$P$2:$AK$400,22,FALSE)),"")</f>
        <v/>
      </c>
      <c r="P287" s="161" t="str">
        <f>IFERROR(IF(VLOOKUP(A287, 'MOY to EOY-Math'!$P$2:$AK$400,22,FALSE)="","",VLOOKUP(A287,'MOY to EOY-Math'!$P$2:$AK$400,22,FALSE)),"")</f>
        <v/>
      </c>
      <c r="Q287" s="161" t="str">
        <f>IFERROR(IF(VLOOKUP(A287,'BOY to EOY-Math'!$P$2:$AK$400,22,FALSE)="","",VLOOKUP(A287,'BOY to EOY-Math'!$P$2:$AK$400,22,FALSE)),"")</f>
        <v/>
      </c>
      <c r="R287" s="161" t="str" cm="1">
        <f t="array" ref="R287">_xlfn.IFS(AND(NOT(ISNUMBER(I287)),NOT(ISNUMBER(J287)),NOT(ISNUMBER(K287))),"",OR(AND(I287&lt;&gt;"",I287&gt;=40),AND(J287&lt;&gt;"",J287&gt;=40),AND(K287&lt;&gt;"",K287&gt;=40)),"Y",OR(I287&lt;40,J287&lt;40,K287&lt;40),"N")</f>
        <v/>
      </c>
      <c r="S287" s="161" t="str" cm="1">
        <f t="array" ref="S287">_xlfn.IFS(OR(L287="Yes",M287="Yes",N287="Yes"),"Y",OR(L287="No",M287="No",N287="No"),"N",AND(L287="",M287="",N287=""),"")</f>
        <v/>
      </c>
      <c r="T287" s="161" t="str" cm="1">
        <f t="array" ref="T287">_xlfn.IFS(AND(NOT(ISNUMBER(O287)),NOT(ISNUMBER(P287)),NOT(ISNUMBER(Q287))),"",OR(AND(O287&lt;&gt;"",O287&gt;=40),AND(P287&lt;&gt;"",P287&gt;=40),AND(Q287&lt;&gt;"",Q287&gt;=40)),"Y",OR(O287&lt;40,P287&lt;40,Q287&lt;40),"N")</f>
        <v/>
      </c>
      <c r="U287" s="162" t="str" cm="1">
        <f t="array" ref="U287">_xlfn.IFS(OR(R287="Y",S287="Y",T287="Y"),"Y",OR(R287="N",S287="N",T287="N"),"N",OR(R287="",S287="",T287=""),"")</f>
        <v/>
      </c>
      <c r="V287" s="161" t="str">
        <f>IFERROR(IF(VLOOKUP(A287,'BOY to MOY-Reading'!$P$2:$U$400,6,FALSE)="","",VLOOKUP(A287,'BOY to MOY-Reading'!$P$2:$U$400,6,FALSE)),"")</f>
        <v/>
      </c>
      <c r="W287" s="162" t="str">
        <f>IFERROR(IF(VLOOKUP(A287,'BOY to MOY-Reading'!$P$2:$AA$400,12,FALSE)="","",VLOOKUP(A287,'BOY to MOY-Reading'!$P$2:$AA$400,12,FALSE)),"")</f>
        <v/>
      </c>
      <c r="X287" s="161" t="str">
        <f>IFERROR(IF(VLOOKUP(A287,'BOY to EOY-Reading'!$P$2:$AA$400,12,FALSE)="","",VLOOKUP(A287,'BOY to EOY-Reading'!$P$2:$AA$400,12,FALSE)),"")</f>
        <v/>
      </c>
      <c r="Y287" s="163" t="str">
        <f>IFERROR(IF(VLOOKUP(A287,'BOY to MOY-Reading'!$P$2:$AI$400,20,FALSE)="","",VLOOKUP(A287,'BOY to MOY-Reading'!$P$2:$AI$400,20,FALSE)),"")</f>
        <v/>
      </c>
      <c r="Z287" s="161" t="str">
        <f>IFERROR(IF(VLOOKUP(A287, 'MOY to EOY-Reading'!$P$2:$AI$400,20,FALSE)="","",VLOOKUP(A287,'MOY to EOY-Reading'!$P$2:$AI$400,20,FALSE)),"")</f>
        <v/>
      </c>
      <c r="AA287" s="161" t="str">
        <f>IFERROR(IF(VLOOKUP(A287,'BOY to EOY-Reading'!$P$2:$AI$400,20,FALSE)="","",VLOOKUP(A287,'BOY to EOY-Reading'!$P$2:$AI$400,20,FALSE)),"")</f>
        <v/>
      </c>
      <c r="AB287" s="161" t="str">
        <f>IFERROR(IF(VLOOKUP(A287,'BOY to MOY-Reading'!$P$2:$AK$400,22,FALSE)="","",VLOOKUP(A287,'BOY to MOY-Reading'!$P$2:$AK$400,22,FALSE)),"")</f>
        <v/>
      </c>
      <c r="AC287" s="161" t="str">
        <f>IFERROR(IF(VLOOKUP(A287, 'MOY to EOY-Reading'!$P$2:$AK$400,22,FALSE)="","",VLOOKUP(A287,'MOY to EOY-Reading'!$P$2:$AK$400,22,FALSE)),"")</f>
        <v/>
      </c>
      <c r="AD287" s="161" t="str">
        <f>IFERROR(IF(VLOOKUP(A287,'BOY to EOY-Reading'!$P$2:$AK$400,22,FALSE)="","",VLOOKUP(A287,'BOY to EOY-Reading'!$P$2:$AK$400,22,FALSE)),"")</f>
        <v/>
      </c>
      <c r="AE287" s="161" t="str" cm="1">
        <f t="array" ref="AE287">_xlfn.IFS(AND(NOT(ISNUMBER(V287)),NOT(ISNUMBER(W287)),NOT(ISNUMBER(X287))),"",OR(AND(V287&lt;&gt;"",V287&gt;=40),AND(W287&lt;&gt;"",W287&gt;=40),AND(X287&lt;&gt;"",X287&gt;=40)),"Y",OR(V287&lt;40,W287&lt;40,X287&lt;40),"N")</f>
        <v/>
      </c>
      <c r="AF287" s="161" t="str" cm="1">
        <f t="array" ref="AF287">_xlfn.IFS(OR(Y287="Yes",Z287="Yes",AA287="Yes"),"Y",OR(Y287="No",Z287="No",AA287="No"),"N",AND(Y287="",Z287="",AA287=""),"")</f>
        <v/>
      </c>
      <c r="AG287" s="161" t="str" cm="1">
        <f t="array" ref="AG287">_xlfn.IFS(AND(NOT(ISNUMBER(AB287)),NOT(ISNUMBER(AC287)),NOT(ISNUMBER(AD287))),"",OR(AND(AB287&lt;&gt;"",AB287&gt;=40),AND(AC287&lt;&gt;"",AC287&gt;=40),AND(AD287&lt;&gt;"",AD287&gt;=40)),"Y",OR(AB287&lt;40,AC287&lt;40,AD287&lt;40),"N")</f>
        <v/>
      </c>
      <c r="AH287" s="162" t="str" cm="1">
        <f t="array" ref="AH287">_xlfn.IFS(OR(AE287="Y",AF287="Y",AG287="Y"),"Y",OR(AE287="N",AF287="N",AG287="N"),"N",OR(AE287="",AF287="",AG287=""),"")</f>
        <v/>
      </c>
    </row>
    <row r="288" spans="9:34" x14ac:dyDescent="0.25">
      <c r="I288" s="161" t="str">
        <f>IFERROR(IF(VLOOKUP(A288,'BOY to MOY-Math'!$P$2:$U$400,6,FALSE)="","",VLOOKUP(A288,'BOY to MOY-Math'!$P$2:$U$400,6,FALSE)),"")</f>
        <v/>
      </c>
      <c r="J288" s="162" t="str">
        <f>IFERROR(IF(VLOOKUP(A288,'BOY to MOY-Math'!$P$2:$AA$400,12,FALSE)="","",VLOOKUP(A288,'BOY to MOY-Math'!$P$2:$AA$400,12,FALSE)),"")</f>
        <v/>
      </c>
      <c r="K288" s="161" t="str">
        <f>IFERROR(IF(VLOOKUP(A288,'BOY to EOY-Math'!$P$2:$AA$400,12,FALSE)="","",VLOOKUP(A288,'BOY to EOY-Math'!$P$2:$AA$400,12,FALSE)),"")</f>
        <v/>
      </c>
      <c r="L288" s="163" t="str">
        <f>IFERROR(IF(VLOOKUP(A288,'BOY to MOY-Math'!$P$2:$AI$400,20,FALSE)="","",VLOOKUP(A288,'BOY to MOY-Math'!$P$2:$AI$400,20,FALSE)),"")</f>
        <v/>
      </c>
      <c r="M288" s="161" t="str">
        <f>IFERROR(IF(VLOOKUP(A288, 'MOY to EOY-Math'!$P$2:$AI$400,20,FALSE)="","",VLOOKUP(A288,'MOY to EOY-Math'!$P$2:$AI$400,20,FALSE)),"")</f>
        <v/>
      </c>
      <c r="N288" s="161" t="str">
        <f>IFERROR(IF(VLOOKUP(A288,'BOY to EOY-Math'!$P$2:$AI$400,20,FALSE)="","",VLOOKUP(A288,'BOY to EOY-Math'!$P$2:$AI$400,20,FALSE)),"")</f>
        <v/>
      </c>
      <c r="O288" s="161" t="str">
        <f>IFERROR(IF(VLOOKUP(A288,'BOY to MOY-Math'!$P$2:$AK$400,22,FALSE)="","",VLOOKUP(A288,'BOY to MOY-Math'!$P$2:$AK$400,22,FALSE)),"")</f>
        <v/>
      </c>
      <c r="P288" s="161" t="str">
        <f>IFERROR(IF(VLOOKUP(A288, 'MOY to EOY-Math'!$P$2:$AK$400,22,FALSE)="","",VLOOKUP(A288,'MOY to EOY-Math'!$P$2:$AK$400,22,FALSE)),"")</f>
        <v/>
      </c>
      <c r="Q288" s="161" t="str">
        <f>IFERROR(IF(VLOOKUP(A288,'BOY to EOY-Math'!$P$2:$AK$400,22,FALSE)="","",VLOOKUP(A288,'BOY to EOY-Math'!$P$2:$AK$400,22,FALSE)),"")</f>
        <v/>
      </c>
      <c r="R288" s="161" t="str" cm="1">
        <f t="array" ref="R288">_xlfn.IFS(AND(NOT(ISNUMBER(I288)),NOT(ISNUMBER(J288)),NOT(ISNUMBER(K288))),"",OR(AND(I288&lt;&gt;"",I288&gt;=40),AND(J288&lt;&gt;"",J288&gt;=40),AND(K288&lt;&gt;"",K288&gt;=40)),"Y",OR(I288&lt;40,J288&lt;40,K288&lt;40),"N")</f>
        <v/>
      </c>
      <c r="S288" s="161" t="str" cm="1">
        <f t="array" ref="S288">_xlfn.IFS(OR(L288="Yes",M288="Yes",N288="Yes"),"Y",OR(L288="No",M288="No",N288="No"),"N",AND(L288="",M288="",N288=""),"")</f>
        <v/>
      </c>
      <c r="T288" s="161" t="str" cm="1">
        <f t="array" ref="T288">_xlfn.IFS(AND(NOT(ISNUMBER(O288)),NOT(ISNUMBER(P288)),NOT(ISNUMBER(Q288))),"",OR(AND(O288&lt;&gt;"",O288&gt;=40),AND(P288&lt;&gt;"",P288&gt;=40),AND(Q288&lt;&gt;"",Q288&gt;=40)),"Y",OR(O288&lt;40,P288&lt;40,Q288&lt;40),"N")</f>
        <v/>
      </c>
      <c r="U288" s="162" t="str" cm="1">
        <f t="array" ref="U288">_xlfn.IFS(OR(R288="Y",S288="Y",T288="Y"),"Y",OR(R288="N",S288="N",T288="N"),"N",OR(R288="",S288="",T288=""),"")</f>
        <v/>
      </c>
      <c r="V288" s="161" t="str">
        <f>IFERROR(IF(VLOOKUP(A288,'BOY to MOY-Reading'!$P$2:$U$400,6,FALSE)="","",VLOOKUP(A288,'BOY to MOY-Reading'!$P$2:$U$400,6,FALSE)),"")</f>
        <v/>
      </c>
      <c r="W288" s="162" t="str">
        <f>IFERROR(IF(VLOOKUP(A288,'BOY to MOY-Reading'!$P$2:$AA$400,12,FALSE)="","",VLOOKUP(A288,'BOY to MOY-Reading'!$P$2:$AA$400,12,FALSE)),"")</f>
        <v/>
      </c>
      <c r="X288" s="161" t="str">
        <f>IFERROR(IF(VLOOKUP(A288,'BOY to EOY-Reading'!$P$2:$AA$400,12,FALSE)="","",VLOOKUP(A288,'BOY to EOY-Reading'!$P$2:$AA$400,12,FALSE)),"")</f>
        <v/>
      </c>
      <c r="Y288" s="163" t="str">
        <f>IFERROR(IF(VLOOKUP(A288,'BOY to MOY-Reading'!$P$2:$AI$400,20,FALSE)="","",VLOOKUP(A288,'BOY to MOY-Reading'!$P$2:$AI$400,20,FALSE)),"")</f>
        <v/>
      </c>
      <c r="Z288" s="161" t="str">
        <f>IFERROR(IF(VLOOKUP(A288, 'MOY to EOY-Reading'!$P$2:$AI$400,20,FALSE)="","",VLOOKUP(A288,'MOY to EOY-Reading'!$P$2:$AI$400,20,FALSE)),"")</f>
        <v/>
      </c>
      <c r="AA288" s="161" t="str">
        <f>IFERROR(IF(VLOOKUP(A288,'BOY to EOY-Reading'!$P$2:$AI$400,20,FALSE)="","",VLOOKUP(A288,'BOY to EOY-Reading'!$P$2:$AI$400,20,FALSE)),"")</f>
        <v/>
      </c>
      <c r="AB288" s="161" t="str">
        <f>IFERROR(IF(VLOOKUP(A288,'BOY to MOY-Reading'!$P$2:$AK$400,22,FALSE)="","",VLOOKUP(A288,'BOY to MOY-Reading'!$P$2:$AK$400,22,FALSE)),"")</f>
        <v/>
      </c>
      <c r="AC288" s="161" t="str">
        <f>IFERROR(IF(VLOOKUP(A288, 'MOY to EOY-Reading'!$P$2:$AK$400,22,FALSE)="","",VLOOKUP(A288,'MOY to EOY-Reading'!$P$2:$AK$400,22,FALSE)),"")</f>
        <v/>
      </c>
      <c r="AD288" s="161" t="str">
        <f>IFERROR(IF(VLOOKUP(A288,'BOY to EOY-Reading'!$P$2:$AK$400,22,FALSE)="","",VLOOKUP(A288,'BOY to EOY-Reading'!$P$2:$AK$400,22,FALSE)),"")</f>
        <v/>
      </c>
      <c r="AE288" s="161" t="str" cm="1">
        <f t="array" ref="AE288">_xlfn.IFS(AND(NOT(ISNUMBER(V288)),NOT(ISNUMBER(W288)),NOT(ISNUMBER(X288))),"",OR(AND(V288&lt;&gt;"",V288&gt;=40),AND(W288&lt;&gt;"",W288&gt;=40),AND(X288&lt;&gt;"",X288&gt;=40)),"Y",OR(V288&lt;40,W288&lt;40,X288&lt;40),"N")</f>
        <v/>
      </c>
      <c r="AF288" s="161" t="str" cm="1">
        <f t="array" ref="AF288">_xlfn.IFS(OR(Y288="Yes",Z288="Yes",AA288="Yes"),"Y",OR(Y288="No",Z288="No",AA288="No"),"N",AND(Y288="",Z288="",AA288=""),"")</f>
        <v/>
      </c>
      <c r="AG288" s="161" t="str" cm="1">
        <f t="array" ref="AG288">_xlfn.IFS(AND(NOT(ISNUMBER(AB288)),NOT(ISNUMBER(AC288)),NOT(ISNUMBER(AD288))),"",OR(AND(AB288&lt;&gt;"",AB288&gt;=40),AND(AC288&lt;&gt;"",AC288&gt;=40),AND(AD288&lt;&gt;"",AD288&gt;=40)),"Y",OR(AB288&lt;40,AC288&lt;40,AD288&lt;40),"N")</f>
        <v/>
      </c>
      <c r="AH288" s="162" t="str" cm="1">
        <f t="array" ref="AH288">_xlfn.IFS(OR(AE288="Y",AF288="Y",AG288="Y"),"Y",OR(AE288="N",AF288="N",AG288="N"),"N",OR(AE288="",AF288="",AG288=""),"")</f>
        <v/>
      </c>
    </row>
    <row r="289" spans="9:34" x14ac:dyDescent="0.25">
      <c r="I289" s="161" t="str">
        <f>IFERROR(IF(VLOOKUP(A289,'BOY to MOY-Math'!$P$2:$U$400,6,FALSE)="","",VLOOKUP(A289,'BOY to MOY-Math'!$P$2:$U$400,6,FALSE)),"")</f>
        <v/>
      </c>
      <c r="J289" s="162" t="str">
        <f>IFERROR(IF(VLOOKUP(A289,'BOY to MOY-Math'!$P$2:$AA$400,12,FALSE)="","",VLOOKUP(A289,'BOY to MOY-Math'!$P$2:$AA$400,12,FALSE)),"")</f>
        <v/>
      </c>
      <c r="K289" s="161" t="str">
        <f>IFERROR(IF(VLOOKUP(A289,'BOY to EOY-Math'!$P$2:$AA$400,12,FALSE)="","",VLOOKUP(A289,'BOY to EOY-Math'!$P$2:$AA$400,12,FALSE)),"")</f>
        <v/>
      </c>
      <c r="L289" s="163" t="str">
        <f>IFERROR(IF(VLOOKUP(A289,'BOY to MOY-Math'!$P$2:$AI$400,20,FALSE)="","",VLOOKUP(A289,'BOY to MOY-Math'!$P$2:$AI$400,20,FALSE)),"")</f>
        <v/>
      </c>
      <c r="M289" s="161" t="str">
        <f>IFERROR(IF(VLOOKUP(A289, 'MOY to EOY-Math'!$P$2:$AI$400,20,FALSE)="","",VLOOKUP(A289,'MOY to EOY-Math'!$P$2:$AI$400,20,FALSE)),"")</f>
        <v/>
      </c>
      <c r="N289" s="161" t="str">
        <f>IFERROR(IF(VLOOKUP(A289,'BOY to EOY-Math'!$P$2:$AI$400,20,FALSE)="","",VLOOKUP(A289,'BOY to EOY-Math'!$P$2:$AI$400,20,FALSE)),"")</f>
        <v/>
      </c>
      <c r="O289" s="161" t="str">
        <f>IFERROR(IF(VLOOKUP(A289,'BOY to MOY-Math'!$P$2:$AK$400,22,FALSE)="","",VLOOKUP(A289,'BOY to MOY-Math'!$P$2:$AK$400,22,FALSE)),"")</f>
        <v/>
      </c>
      <c r="P289" s="161" t="str">
        <f>IFERROR(IF(VLOOKUP(A289, 'MOY to EOY-Math'!$P$2:$AK$400,22,FALSE)="","",VLOOKUP(A289,'MOY to EOY-Math'!$P$2:$AK$400,22,FALSE)),"")</f>
        <v/>
      </c>
      <c r="Q289" s="161" t="str">
        <f>IFERROR(IF(VLOOKUP(A289,'BOY to EOY-Math'!$P$2:$AK$400,22,FALSE)="","",VLOOKUP(A289,'BOY to EOY-Math'!$P$2:$AK$400,22,FALSE)),"")</f>
        <v/>
      </c>
      <c r="R289" s="161" t="str" cm="1">
        <f t="array" ref="R289">_xlfn.IFS(AND(NOT(ISNUMBER(I289)),NOT(ISNUMBER(J289)),NOT(ISNUMBER(K289))),"",OR(AND(I289&lt;&gt;"",I289&gt;=40),AND(J289&lt;&gt;"",J289&gt;=40),AND(K289&lt;&gt;"",K289&gt;=40)),"Y",OR(I289&lt;40,J289&lt;40,K289&lt;40),"N")</f>
        <v/>
      </c>
      <c r="S289" s="161" t="str" cm="1">
        <f t="array" ref="S289">_xlfn.IFS(OR(L289="Yes",M289="Yes",N289="Yes"),"Y",OR(L289="No",M289="No",N289="No"),"N",AND(L289="",M289="",N289=""),"")</f>
        <v/>
      </c>
      <c r="T289" s="161" t="str" cm="1">
        <f t="array" ref="T289">_xlfn.IFS(AND(NOT(ISNUMBER(O289)),NOT(ISNUMBER(P289)),NOT(ISNUMBER(Q289))),"",OR(AND(O289&lt;&gt;"",O289&gt;=40),AND(P289&lt;&gt;"",P289&gt;=40),AND(Q289&lt;&gt;"",Q289&gt;=40)),"Y",OR(O289&lt;40,P289&lt;40,Q289&lt;40),"N")</f>
        <v/>
      </c>
      <c r="U289" s="162" t="str" cm="1">
        <f t="array" ref="U289">_xlfn.IFS(OR(R289="Y",S289="Y",T289="Y"),"Y",OR(R289="N",S289="N",T289="N"),"N",OR(R289="",S289="",T289=""),"")</f>
        <v/>
      </c>
      <c r="V289" s="161" t="str">
        <f>IFERROR(IF(VLOOKUP(A289,'BOY to MOY-Reading'!$P$2:$U$400,6,FALSE)="","",VLOOKUP(A289,'BOY to MOY-Reading'!$P$2:$U$400,6,FALSE)),"")</f>
        <v/>
      </c>
      <c r="W289" s="162" t="str">
        <f>IFERROR(IF(VLOOKUP(A289,'BOY to MOY-Reading'!$P$2:$AA$400,12,FALSE)="","",VLOOKUP(A289,'BOY to MOY-Reading'!$P$2:$AA$400,12,FALSE)),"")</f>
        <v/>
      </c>
      <c r="X289" s="161" t="str">
        <f>IFERROR(IF(VLOOKUP(A289,'BOY to EOY-Reading'!$P$2:$AA$400,12,FALSE)="","",VLOOKUP(A289,'BOY to EOY-Reading'!$P$2:$AA$400,12,FALSE)),"")</f>
        <v/>
      </c>
      <c r="Y289" s="163" t="str">
        <f>IFERROR(IF(VLOOKUP(A289,'BOY to MOY-Reading'!$P$2:$AI$400,20,FALSE)="","",VLOOKUP(A289,'BOY to MOY-Reading'!$P$2:$AI$400,20,FALSE)),"")</f>
        <v/>
      </c>
      <c r="Z289" s="161" t="str">
        <f>IFERROR(IF(VLOOKUP(A289, 'MOY to EOY-Reading'!$P$2:$AI$400,20,FALSE)="","",VLOOKUP(A289,'MOY to EOY-Reading'!$P$2:$AI$400,20,FALSE)),"")</f>
        <v/>
      </c>
      <c r="AA289" s="161" t="str">
        <f>IFERROR(IF(VLOOKUP(A289,'BOY to EOY-Reading'!$P$2:$AI$400,20,FALSE)="","",VLOOKUP(A289,'BOY to EOY-Reading'!$P$2:$AI$400,20,FALSE)),"")</f>
        <v/>
      </c>
      <c r="AB289" s="161" t="str">
        <f>IFERROR(IF(VLOOKUP(A289,'BOY to MOY-Reading'!$P$2:$AK$400,22,FALSE)="","",VLOOKUP(A289,'BOY to MOY-Reading'!$P$2:$AK$400,22,FALSE)),"")</f>
        <v/>
      </c>
      <c r="AC289" s="161" t="str">
        <f>IFERROR(IF(VLOOKUP(A289, 'MOY to EOY-Reading'!$P$2:$AK$400,22,FALSE)="","",VLOOKUP(A289,'MOY to EOY-Reading'!$P$2:$AK$400,22,FALSE)),"")</f>
        <v/>
      </c>
      <c r="AD289" s="161" t="str">
        <f>IFERROR(IF(VLOOKUP(A289,'BOY to EOY-Reading'!$P$2:$AK$400,22,FALSE)="","",VLOOKUP(A289,'BOY to EOY-Reading'!$P$2:$AK$400,22,FALSE)),"")</f>
        <v/>
      </c>
      <c r="AE289" s="161" t="str" cm="1">
        <f t="array" ref="AE289">_xlfn.IFS(AND(NOT(ISNUMBER(V289)),NOT(ISNUMBER(W289)),NOT(ISNUMBER(X289))),"",OR(AND(V289&lt;&gt;"",V289&gt;=40),AND(W289&lt;&gt;"",W289&gt;=40),AND(X289&lt;&gt;"",X289&gt;=40)),"Y",OR(V289&lt;40,W289&lt;40,X289&lt;40),"N")</f>
        <v/>
      </c>
      <c r="AF289" s="161" t="str" cm="1">
        <f t="array" ref="AF289">_xlfn.IFS(OR(Y289="Yes",Z289="Yes",AA289="Yes"),"Y",OR(Y289="No",Z289="No",AA289="No"),"N",AND(Y289="",Z289="",AA289=""),"")</f>
        <v/>
      </c>
      <c r="AG289" s="161" t="str" cm="1">
        <f t="array" ref="AG289">_xlfn.IFS(AND(NOT(ISNUMBER(AB289)),NOT(ISNUMBER(AC289)),NOT(ISNUMBER(AD289))),"",OR(AND(AB289&lt;&gt;"",AB289&gt;=40),AND(AC289&lt;&gt;"",AC289&gt;=40),AND(AD289&lt;&gt;"",AD289&gt;=40)),"Y",OR(AB289&lt;40,AC289&lt;40,AD289&lt;40),"N")</f>
        <v/>
      </c>
      <c r="AH289" s="162" t="str" cm="1">
        <f t="array" ref="AH289">_xlfn.IFS(OR(AE289="Y",AF289="Y",AG289="Y"),"Y",OR(AE289="N",AF289="N",AG289="N"),"N",OR(AE289="",AF289="",AG289=""),"")</f>
        <v/>
      </c>
    </row>
    <row r="290" spans="9:34" x14ac:dyDescent="0.25">
      <c r="I290" s="161" t="str">
        <f>IFERROR(IF(VLOOKUP(A290,'BOY to MOY-Math'!$P$2:$U$400,6,FALSE)="","",VLOOKUP(A290,'BOY to MOY-Math'!$P$2:$U$400,6,FALSE)),"")</f>
        <v/>
      </c>
      <c r="J290" s="162" t="str">
        <f>IFERROR(IF(VLOOKUP(A290,'BOY to MOY-Math'!$P$2:$AA$400,12,FALSE)="","",VLOOKUP(A290,'BOY to MOY-Math'!$P$2:$AA$400,12,FALSE)),"")</f>
        <v/>
      </c>
      <c r="K290" s="161" t="str">
        <f>IFERROR(IF(VLOOKUP(A290,'BOY to EOY-Math'!$P$2:$AA$400,12,FALSE)="","",VLOOKUP(A290,'BOY to EOY-Math'!$P$2:$AA$400,12,FALSE)),"")</f>
        <v/>
      </c>
      <c r="L290" s="163" t="str">
        <f>IFERROR(IF(VLOOKUP(A290,'BOY to MOY-Math'!$P$2:$AI$400,20,FALSE)="","",VLOOKUP(A290,'BOY to MOY-Math'!$P$2:$AI$400,20,FALSE)),"")</f>
        <v/>
      </c>
      <c r="M290" s="161" t="str">
        <f>IFERROR(IF(VLOOKUP(A290, 'MOY to EOY-Math'!$P$2:$AI$400,20,FALSE)="","",VLOOKUP(A290,'MOY to EOY-Math'!$P$2:$AI$400,20,FALSE)),"")</f>
        <v/>
      </c>
      <c r="N290" s="161" t="str">
        <f>IFERROR(IF(VLOOKUP(A290,'BOY to EOY-Math'!$P$2:$AI$400,20,FALSE)="","",VLOOKUP(A290,'BOY to EOY-Math'!$P$2:$AI$400,20,FALSE)),"")</f>
        <v/>
      </c>
      <c r="O290" s="161" t="str">
        <f>IFERROR(IF(VLOOKUP(A290,'BOY to MOY-Math'!$P$2:$AK$400,22,FALSE)="","",VLOOKUP(A290,'BOY to MOY-Math'!$P$2:$AK$400,22,FALSE)),"")</f>
        <v/>
      </c>
      <c r="P290" s="161" t="str">
        <f>IFERROR(IF(VLOOKUP(A290, 'MOY to EOY-Math'!$P$2:$AK$400,22,FALSE)="","",VLOOKUP(A290,'MOY to EOY-Math'!$P$2:$AK$400,22,FALSE)),"")</f>
        <v/>
      </c>
      <c r="Q290" s="161" t="str">
        <f>IFERROR(IF(VLOOKUP(A290,'BOY to EOY-Math'!$P$2:$AK$400,22,FALSE)="","",VLOOKUP(A290,'BOY to EOY-Math'!$P$2:$AK$400,22,FALSE)),"")</f>
        <v/>
      </c>
      <c r="R290" s="161" t="str" cm="1">
        <f t="array" ref="R290">_xlfn.IFS(AND(NOT(ISNUMBER(I290)),NOT(ISNUMBER(J290)),NOT(ISNUMBER(K290))),"",OR(AND(I290&lt;&gt;"",I290&gt;=40),AND(J290&lt;&gt;"",J290&gt;=40),AND(K290&lt;&gt;"",K290&gt;=40)),"Y",OR(I290&lt;40,J290&lt;40,K290&lt;40),"N")</f>
        <v/>
      </c>
      <c r="S290" s="161" t="str" cm="1">
        <f t="array" ref="S290">_xlfn.IFS(OR(L290="Yes",M290="Yes",N290="Yes"),"Y",OR(L290="No",M290="No",N290="No"),"N",AND(L290="",M290="",N290=""),"")</f>
        <v/>
      </c>
      <c r="T290" s="161" t="str" cm="1">
        <f t="array" ref="T290">_xlfn.IFS(AND(NOT(ISNUMBER(O290)),NOT(ISNUMBER(P290)),NOT(ISNUMBER(Q290))),"",OR(AND(O290&lt;&gt;"",O290&gt;=40),AND(P290&lt;&gt;"",P290&gt;=40),AND(Q290&lt;&gt;"",Q290&gt;=40)),"Y",OR(O290&lt;40,P290&lt;40,Q290&lt;40),"N")</f>
        <v/>
      </c>
      <c r="U290" s="162" t="str" cm="1">
        <f t="array" ref="U290">_xlfn.IFS(OR(R290="Y",S290="Y",T290="Y"),"Y",OR(R290="N",S290="N",T290="N"),"N",OR(R290="",S290="",T290=""),"")</f>
        <v/>
      </c>
      <c r="V290" s="161" t="str">
        <f>IFERROR(IF(VLOOKUP(A290,'BOY to MOY-Reading'!$P$2:$U$400,6,FALSE)="","",VLOOKUP(A290,'BOY to MOY-Reading'!$P$2:$U$400,6,FALSE)),"")</f>
        <v/>
      </c>
      <c r="W290" s="162" t="str">
        <f>IFERROR(IF(VLOOKUP(A290,'BOY to MOY-Reading'!$P$2:$AA$400,12,FALSE)="","",VLOOKUP(A290,'BOY to MOY-Reading'!$P$2:$AA$400,12,FALSE)),"")</f>
        <v/>
      </c>
      <c r="X290" s="161" t="str">
        <f>IFERROR(IF(VLOOKUP(A290,'BOY to EOY-Reading'!$P$2:$AA$400,12,FALSE)="","",VLOOKUP(A290,'BOY to EOY-Reading'!$P$2:$AA$400,12,FALSE)),"")</f>
        <v/>
      </c>
      <c r="Y290" s="163" t="str">
        <f>IFERROR(IF(VLOOKUP(A290,'BOY to MOY-Reading'!$P$2:$AI$400,20,FALSE)="","",VLOOKUP(A290,'BOY to MOY-Reading'!$P$2:$AI$400,20,FALSE)),"")</f>
        <v/>
      </c>
      <c r="Z290" s="161" t="str">
        <f>IFERROR(IF(VLOOKUP(A290, 'MOY to EOY-Reading'!$P$2:$AI$400,20,FALSE)="","",VLOOKUP(A290,'MOY to EOY-Reading'!$P$2:$AI$400,20,FALSE)),"")</f>
        <v/>
      </c>
      <c r="AA290" s="161" t="str">
        <f>IFERROR(IF(VLOOKUP(A290,'BOY to EOY-Reading'!$P$2:$AI$400,20,FALSE)="","",VLOOKUP(A290,'BOY to EOY-Reading'!$P$2:$AI$400,20,FALSE)),"")</f>
        <v/>
      </c>
      <c r="AB290" s="161" t="str">
        <f>IFERROR(IF(VLOOKUP(A290,'BOY to MOY-Reading'!$P$2:$AK$400,22,FALSE)="","",VLOOKUP(A290,'BOY to MOY-Reading'!$P$2:$AK$400,22,FALSE)),"")</f>
        <v/>
      </c>
      <c r="AC290" s="161" t="str">
        <f>IFERROR(IF(VLOOKUP(A290, 'MOY to EOY-Reading'!$P$2:$AK$400,22,FALSE)="","",VLOOKUP(A290,'MOY to EOY-Reading'!$P$2:$AK$400,22,FALSE)),"")</f>
        <v/>
      </c>
      <c r="AD290" s="161" t="str">
        <f>IFERROR(IF(VLOOKUP(A290,'BOY to EOY-Reading'!$P$2:$AK$400,22,FALSE)="","",VLOOKUP(A290,'BOY to EOY-Reading'!$P$2:$AK$400,22,FALSE)),"")</f>
        <v/>
      </c>
      <c r="AE290" s="161" t="str" cm="1">
        <f t="array" ref="AE290">_xlfn.IFS(AND(NOT(ISNUMBER(V290)),NOT(ISNUMBER(W290)),NOT(ISNUMBER(X290))),"",OR(AND(V290&lt;&gt;"",V290&gt;=40),AND(W290&lt;&gt;"",W290&gt;=40),AND(X290&lt;&gt;"",X290&gt;=40)),"Y",OR(V290&lt;40,W290&lt;40,X290&lt;40),"N")</f>
        <v/>
      </c>
      <c r="AF290" s="161" t="str" cm="1">
        <f t="array" ref="AF290">_xlfn.IFS(OR(Y290="Yes",Z290="Yes",AA290="Yes"),"Y",OR(Y290="No",Z290="No",AA290="No"),"N",AND(Y290="",Z290="",AA290=""),"")</f>
        <v/>
      </c>
      <c r="AG290" s="161" t="str" cm="1">
        <f t="array" ref="AG290">_xlfn.IFS(AND(NOT(ISNUMBER(AB290)),NOT(ISNUMBER(AC290)),NOT(ISNUMBER(AD290))),"",OR(AND(AB290&lt;&gt;"",AB290&gt;=40),AND(AC290&lt;&gt;"",AC290&gt;=40),AND(AD290&lt;&gt;"",AD290&gt;=40)),"Y",OR(AB290&lt;40,AC290&lt;40,AD290&lt;40),"N")</f>
        <v/>
      </c>
      <c r="AH290" s="162" t="str" cm="1">
        <f t="array" ref="AH290">_xlfn.IFS(OR(AE290="Y",AF290="Y",AG290="Y"),"Y",OR(AE290="N",AF290="N",AG290="N"),"N",OR(AE290="",AF290="",AG290=""),"")</f>
        <v/>
      </c>
    </row>
    <row r="291" spans="9:34" x14ac:dyDescent="0.25">
      <c r="I291" s="161" t="str">
        <f>IFERROR(IF(VLOOKUP(A291,'BOY to MOY-Math'!$P$2:$U$400,6,FALSE)="","",VLOOKUP(A291,'BOY to MOY-Math'!$P$2:$U$400,6,FALSE)),"")</f>
        <v/>
      </c>
      <c r="J291" s="162" t="str">
        <f>IFERROR(IF(VLOOKUP(A291,'BOY to MOY-Math'!$P$2:$AA$400,12,FALSE)="","",VLOOKUP(A291,'BOY to MOY-Math'!$P$2:$AA$400,12,FALSE)),"")</f>
        <v/>
      </c>
      <c r="K291" s="161" t="str">
        <f>IFERROR(IF(VLOOKUP(A291,'BOY to EOY-Math'!$P$2:$AA$400,12,FALSE)="","",VLOOKUP(A291,'BOY to EOY-Math'!$P$2:$AA$400,12,FALSE)),"")</f>
        <v/>
      </c>
      <c r="L291" s="163" t="str">
        <f>IFERROR(IF(VLOOKUP(A291,'BOY to MOY-Math'!$P$2:$AI$400,20,FALSE)="","",VLOOKUP(A291,'BOY to MOY-Math'!$P$2:$AI$400,20,FALSE)),"")</f>
        <v/>
      </c>
      <c r="M291" s="161" t="str">
        <f>IFERROR(IF(VLOOKUP(A291, 'MOY to EOY-Math'!$P$2:$AI$400,20,FALSE)="","",VLOOKUP(A291,'MOY to EOY-Math'!$P$2:$AI$400,20,FALSE)),"")</f>
        <v/>
      </c>
      <c r="N291" s="161" t="str">
        <f>IFERROR(IF(VLOOKUP(A291,'BOY to EOY-Math'!$P$2:$AI$400,20,FALSE)="","",VLOOKUP(A291,'BOY to EOY-Math'!$P$2:$AI$400,20,FALSE)),"")</f>
        <v/>
      </c>
      <c r="O291" s="161" t="str">
        <f>IFERROR(IF(VLOOKUP(A291,'BOY to MOY-Math'!$P$2:$AK$400,22,FALSE)="","",VLOOKUP(A291,'BOY to MOY-Math'!$P$2:$AK$400,22,FALSE)),"")</f>
        <v/>
      </c>
      <c r="P291" s="161" t="str">
        <f>IFERROR(IF(VLOOKUP(A291, 'MOY to EOY-Math'!$P$2:$AK$400,22,FALSE)="","",VLOOKUP(A291,'MOY to EOY-Math'!$P$2:$AK$400,22,FALSE)),"")</f>
        <v/>
      </c>
      <c r="Q291" s="161" t="str">
        <f>IFERROR(IF(VLOOKUP(A291,'BOY to EOY-Math'!$P$2:$AK$400,22,FALSE)="","",VLOOKUP(A291,'BOY to EOY-Math'!$P$2:$AK$400,22,FALSE)),"")</f>
        <v/>
      </c>
      <c r="R291" s="161" t="str" cm="1">
        <f t="array" ref="R291">_xlfn.IFS(AND(NOT(ISNUMBER(I291)),NOT(ISNUMBER(J291)),NOT(ISNUMBER(K291))),"",OR(AND(I291&lt;&gt;"",I291&gt;=40),AND(J291&lt;&gt;"",J291&gt;=40),AND(K291&lt;&gt;"",K291&gt;=40)),"Y",OR(I291&lt;40,J291&lt;40,K291&lt;40),"N")</f>
        <v/>
      </c>
      <c r="S291" s="161" t="str" cm="1">
        <f t="array" ref="S291">_xlfn.IFS(OR(L291="Yes",M291="Yes",N291="Yes"),"Y",OR(L291="No",M291="No",N291="No"),"N",AND(L291="",M291="",N291=""),"")</f>
        <v/>
      </c>
      <c r="T291" s="161" t="str" cm="1">
        <f t="array" ref="T291">_xlfn.IFS(AND(NOT(ISNUMBER(O291)),NOT(ISNUMBER(P291)),NOT(ISNUMBER(Q291))),"",OR(AND(O291&lt;&gt;"",O291&gt;=40),AND(P291&lt;&gt;"",P291&gt;=40),AND(Q291&lt;&gt;"",Q291&gt;=40)),"Y",OR(O291&lt;40,P291&lt;40,Q291&lt;40),"N")</f>
        <v/>
      </c>
      <c r="U291" s="162" t="str" cm="1">
        <f t="array" ref="U291">_xlfn.IFS(OR(R291="Y",S291="Y",T291="Y"),"Y",OR(R291="N",S291="N",T291="N"),"N",OR(R291="",S291="",T291=""),"")</f>
        <v/>
      </c>
      <c r="V291" s="161" t="str">
        <f>IFERROR(IF(VLOOKUP(A291,'BOY to MOY-Reading'!$P$2:$U$400,6,FALSE)="","",VLOOKUP(A291,'BOY to MOY-Reading'!$P$2:$U$400,6,FALSE)),"")</f>
        <v/>
      </c>
      <c r="W291" s="162" t="str">
        <f>IFERROR(IF(VLOOKUP(A291,'BOY to MOY-Reading'!$P$2:$AA$400,12,FALSE)="","",VLOOKUP(A291,'BOY to MOY-Reading'!$P$2:$AA$400,12,FALSE)),"")</f>
        <v/>
      </c>
      <c r="X291" s="161" t="str">
        <f>IFERROR(IF(VLOOKUP(A291,'BOY to EOY-Reading'!$P$2:$AA$400,12,FALSE)="","",VLOOKUP(A291,'BOY to EOY-Reading'!$P$2:$AA$400,12,FALSE)),"")</f>
        <v/>
      </c>
      <c r="Y291" s="163" t="str">
        <f>IFERROR(IF(VLOOKUP(A291,'BOY to MOY-Reading'!$P$2:$AI$400,20,FALSE)="","",VLOOKUP(A291,'BOY to MOY-Reading'!$P$2:$AI$400,20,FALSE)),"")</f>
        <v/>
      </c>
      <c r="Z291" s="161" t="str">
        <f>IFERROR(IF(VLOOKUP(A291, 'MOY to EOY-Reading'!$P$2:$AI$400,20,FALSE)="","",VLOOKUP(A291,'MOY to EOY-Reading'!$P$2:$AI$400,20,FALSE)),"")</f>
        <v/>
      </c>
      <c r="AA291" s="161" t="str">
        <f>IFERROR(IF(VLOOKUP(A291,'BOY to EOY-Reading'!$P$2:$AI$400,20,FALSE)="","",VLOOKUP(A291,'BOY to EOY-Reading'!$P$2:$AI$400,20,FALSE)),"")</f>
        <v/>
      </c>
      <c r="AB291" s="161" t="str">
        <f>IFERROR(IF(VLOOKUP(A291,'BOY to MOY-Reading'!$P$2:$AK$400,22,FALSE)="","",VLOOKUP(A291,'BOY to MOY-Reading'!$P$2:$AK$400,22,FALSE)),"")</f>
        <v/>
      </c>
      <c r="AC291" s="161" t="str">
        <f>IFERROR(IF(VLOOKUP(A291, 'MOY to EOY-Reading'!$P$2:$AK$400,22,FALSE)="","",VLOOKUP(A291,'MOY to EOY-Reading'!$P$2:$AK$400,22,FALSE)),"")</f>
        <v/>
      </c>
      <c r="AD291" s="161" t="str">
        <f>IFERROR(IF(VLOOKUP(A291,'BOY to EOY-Reading'!$P$2:$AK$400,22,FALSE)="","",VLOOKUP(A291,'BOY to EOY-Reading'!$P$2:$AK$400,22,FALSE)),"")</f>
        <v/>
      </c>
      <c r="AE291" s="161" t="str" cm="1">
        <f t="array" ref="AE291">_xlfn.IFS(AND(NOT(ISNUMBER(V291)),NOT(ISNUMBER(W291)),NOT(ISNUMBER(X291))),"",OR(AND(V291&lt;&gt;"",V291&gt;=40),AND(W291&lt;&gt;"",W291&gt;=40),AND(X291&lt;&gt;"",X291&gt;=40)),"Y",OR(V291&lt;40,W291&lt;40,X291&lt;40),"N")</f>
        <v/>
      </c>
      <c r="AF291" s="161" t="str" cm="1">
        <f t="array" ref="AF291">_xlfn.IFS(OR(Y291="Yes",Z291="Yes",AA291="Yes"),"Y",OR(Y291="No",Z291="No",AA291="No"),"N",AND(Y291="",Z291="",AA291=""),"")</f>
        <v/>
      </c>
      <c r="AG291" s="161" t="str" cm="1">
        <f t="array" ref="AG291">_xlfn.IFS(AND(NOT(ISNUMBER(AB291)),NOT(ISNUMBER(AC291)),NOT(ISNUMBER(AD291))),"",OR(AND(AB291&lt;&gt;"",AB291&gt;=40),AND(AC291&lt;&gt;"",AC291&gt;=40),AND(AD291&lt;&gt;"",AD291&gt;=40)),"Y",OR(AB291&lt;40,AC291&lt;40,AD291&lt;40),"N")</f>
        <v/>
      </c>
      <c r="AH291" s="162" t="str" cm="1">
        <f t="array" ref="AH291">_xlfn.IFS(OR(AE291="Y",AF291="Y",AG291="Y"),"Y",OR(AE291="N",AF291="N",AG291="N"),"N",OR(AE291="",AF291="",AG291=""),"")</f>
        <v/>
      </c>
    </row>
    <row r="292" spans="9:34" x14ac:dyDescent="0.25">
      <c r="I292" s="161" t="str">
        <f>IFERROR(IF(VLOOKUP(A292,'BOY to MOY-Math'!$P$2:$U$400,6,FALSE)="","",VLOOKUP(A292,'BOY to MOY-Math'!$P$2:$U$400,6,FALSE)),"")</f>
        <v/>
      </c>
      <c r="J292" s="162" t="str">
        <f>IFERROR(IF(VLOOKUP(A292,'BOY to MOY-Math'!$P$2:$AA$400,12,FALSE)="","",VLOOKUP(A292,'BOY to MOY-Math'!$P$2:$AA$400,12,FALSE)),"")</f>
        <v/>
      </c>
      <c r="K292" s="161" t="str">
        <f>IFERROR(IF(VLOOKUP(A292,'BOY to EOY-Math'!$P$2:$AA$400,12,FALSE)="","",VLOOKUP(A292,'BOY to EOY-Math'!$P$2:$AA$400,12,FALSE)),"")</f>
        <v/>
      </c>
      <c r="L292" s="163" t="str">
        <f>IFERROR(IF(VLOOKUP(A292,'BOY to MOY-Math'!$P$2:$AI$400,20,FALSE)="","",VLOOKUP(A292,'BOY to MOY-Math'!$P$2:$AI$400,20,FALSE)),"")</f>
        <v/>
      </c>
      <c r="M292" s="161" t="str">
        <f>IFERROR(IF(VLOOKUP(A292, 'MOY to EOY-Math'!$P$2:$AI$400,20,FALSE)="","",VLOOKUP(A292,'MOY to EOY-Math'!$P$2:$AI$400,20,FALSE)),"")</f>
        <v/>
      </c>
      <c r="N292" s="161" t="str">
        <f>IFERROR(IF(VLOOKUP(A292,'BOY to EOY-Math'!$P$2:$AI$400,20,FALSE)="","",VLOOKUP(A292,'BOY to EOY-Math'!$P$2:$AI$400,20,FALSE)),"")</f>
        <v/>
      </c>
      <c r="O292" s="161" t="str">
        <f>IFERROR(IF(VLOOKUP(A292,'BOY to MOY-Math'!$P$2:$AK$400,22,FALSE)="","",VLOOKUP(A292,'BOY to MOY-Math'!$P$2:$AK$400,22,FALSE)),"")</f>
        <v/>
      </c>
      <c r="P292" s="161" t="str">
        <f>IFERROR(IF(VLOOKUP(A292, 'MOY to EOY-Math'!$P$2:$AK$400,22,FALSE)="","",VLOOKUP(A292,'MOY to EOY-Math'!$P$2:$AK$400,22,FALSE)),"")</f>
        <v/>
      </c>
      <c r="Q292" s="161" t="str">
        <f>IFERROR(IF(VLOOKUP(A292,'BOY to EOY-Math'!$P$2:$AK$400,22,FALSE)="","",VLOOKUP(A292,'BOY to EOY-Math'!$P$2:$AK$400,22,FALSE)),"")</f>
        <v/>
      </c>
      <c r="R292" s="161" t="str" cm="1">
        <f t="array" ref="R292">_xlfn.IFS(AND(NOT(ISNUMBER(I292)),NOT(ISNUMBER(J292)),NOT(ISNUMBER(K292))),"",OR(AND(I292&lt;&gt;"",I292&gt;=40),AND(J292&lt;&gt;"",J292&gt;=40),AND(K292&lt;&gt;"",K292&gt;=40)),"Y",OR(I292&lt;40,J292&lt;40,K292&lt;40),"N")</f>
        <v/>
      </c>
      <c r="S292" s="161" t="str" cm="1">
        <f t="array" ref="S292">_xlfn.IFS(OR(L292="Yes",M292="Yes",N292="Yes"),"Y",OR(L292="No",M292="No",N292="No"),"N",AND(L292="",M292="",N292=""),"")</f>
        <v/>
      </c>
      <c r="T292" s="161" t="str" cm="1">
        <f t="array" ref="T292">_xlfn.IFS(AND(NOT(ISNUMBER(O292)),NOT(ISNUMBER(P292)),NOT(ISNUMBER(Q292))),"",OR(AND(O292&lt;&gt;"",O292&gt;=40),AND(P292&lt;&gt;"",P292&gt;=40),AND(Q292&lt;&gt;"",Q292&gt;=40)),"Y",OR(O292&lt;40,P292&lt;40,Q292&lt;40),"N")</f>
        <v/>
      </c>
      <c r="U292" s="162" t="str" cm="1">
        <f t="array" ref="U292">_xlfn.IFS(OR(R292="Y",S292="Y",T292="Y"),"Y",OR(R292="N",S292="N",T292="N"),"N",OR(R292="",S292="",T292=""),"")</f>
        <v/>
      </c>
      <c r="V292" s="161" t="str">
        <f>IFERROR(IF(VLOOKUP(A292,'BOY to MOY-Reading'!$P$2:$U$400,6,FALSE)="","",VLOOKUP(A292,'BOY to MOY-Reading'!$P$2:$U$400,6,FALSE)),"")</f>
        <v/>
      </c>
      <c r="W292" s="162" t="str">
        <f>IFERROR(IF(VLOOKUP(A292,'BOY to MOY-Reading'!$P$2:$AA$400,12,FALSE)="","",VLOOKUP(A292,'BOY to MOY-Reading'!$P$2:$AA$400,12,FALSE)),"")</f>
        <v/>
      </c>
      <c r="X292" s="161" t="str">
        <f>IFERROR(IF(VLOOKUP(A292,'BOY to EOY-Reading'!$P$2:$AA$400,12,FALSE)="","",VLOOKUP(A292,'BOY to EOY-Reading'!$P$2:$AA$400,12,FALSE)),"")</f>
        <v/>
      </c>
      <c r="Y292" s="163" t="str">
        <f>IFERROR(IF(VLOOKUP(A292,'BOY to MOY-Reading'!$P$2:$AI$400,20,FALSE)="","",VLOOKUP(A292,'BOY to MOY-Reading'!$P$2:$AI$400,20,FALSE)),"")</f>
        <v/>
      </c>
      <c r="Z292" s="161" t="str">
        <f>IFERROR(IF(VLOOKUP(A292, 'MOY to EOY-Reading'!$P$2:$AI$400,20,FALSE)="","",VLOOKUP(A292,'MOY to EOY-Reading'!$P$2:$AI$400,20,FALSE)),"")</f>
        <v/>
      </c>
      <c r="AA292" s="161" t="str">
        <f>IFERROR(IF(VLOOKUP(A292,'BOY to EOY-Reading'!$P$2:$AI$400,20,FALSE)="","",VLOOKUP(A292,'BOY to EOY-Reading'!$P$2:$AI$400,20,FALSE)),"")</f>
        <v/>
      </c>
      <c r="AB292" s="161" t="str">
        <f>IFERROR(IF(VLOOKUP(A292,'BOY to MOY-Reading'!$P$2:$AK$400,22,FALSE)="","",VLOOKUP(A292,'BOY to MOY-Reading'!$P$2:$AK$400,22,FALSE)),"")</f>
        <v/>
      </c>
      <c r="AC292" s="161" t="str">
        <f>IFERROR(IF(VLOOKUP(A292, 'MOY to EOY-Reading'!$P$2:$AK$400,22,FALSE)="","",VLOOKUP(A292,'MOY to EOY-Reading'!$P$2:$AK$400,22,FALSE)),"")</f>
        <v/>
      </c>
      <c r="AD292" s="161" t="str">
        <f>IFERROR(IF(VLOOKUP(A292,'BOY to EOY-Reading'!$P$2:$AK$400,22,FALSE)="","",VLOOKUP(A292,'BOY to EOY-Reading'!$P$2:$AK$400,22,FALSE)),"")</f>
        <v/>
      </c>
      <c r="AE292" s="161" t="str" cm="1">
        <f t="array" ref="AE292">_xlfn.IFS(AND(NOT(ISNUMBER(V292)),NOT(ISNUMBER(W292)),NOT(ISNUMBER(X292))),"",OR(AND(V292&lt;&gt;"",V292&gt;=40),AND(W292&lt;&gt;"",W292&gt;=40),AND(X292&lt;&gt;"",X292&gt;=40)),"Y",OR(V292&lt;40,W292&lt;40,X292&lt;40),"N")</f>
        <v/>
      </c>
      <c r="AF292" s="161" t="str" cm="1">
        <f t="array" ref="AF292">_xlfn.IFS(OR(Y292="Yes",Z292="Yes",AA292="Yes"),"Y",OR(Y292="No",Z292="No",AA292="No"),"N",AND(Y292="",Z292="",AA292=""),"")</f>
        <v/>
      </c>
      <c r="AG292" s="161" t="str" cm="1">
        <f t="array" ref="AG292">_xlfn.IFS(AND(NOT(ISNUMBER(AB292)),NOT(ISNUMBER(AC292)),NOT(ISNUMBER(AD292))),"",OR(AND(AB292&lt;&gt;"",AB292&gt;=40),AND(AC292&lt;&gt;"",AC292&gt;=40),AND(AD292&lt;&gt;"",AD292&gt;=40)),"Y",OR(AB292&lt;40,AC292&lt;40,AD292&lt;40),"N")</f>
        <v/>
      </c>
      <c r="AH292" s="162" t="str" cm="1">
        <f t="array" ref="AH292">_xlfn.IFS(OR(AE292="Y",AF292="Y",AG292="Y"),"Y",OR(AE292="N",AF292="N",AG292="N"),"N",OR(AE292="",AF292="",AG292=""),"")</f>
        <v/>
      </c>
    </row>
    <row r="293" spans="9:34" x14ac:dyDescent="0.25">
      <c r="I293" s="161" t="str">
        <f>IFERROR(IF(VLOOKUP(A293,'BOY to MOY-Math'!$P$2:$U$400,6,FALSE)="","",VLOOKUP(A293,'BOY to MOY-Math'!$P$2:$U$400,6,FALSE)),"")</f>
        <v/>
      </c>
      <c r="J293" s="162" t="str">
        <f>IFERROR(IF(VLOOKUP(A293,'BOY to MOY-Math'!$P$2:$AA$400,12,FALSE)="","",VLOOKUP(A293,'BOY to MOY-Math'!$P$2:$AA$400,12,FALSE)),"")</f>
        <v/>
      </c>
      <c r="K293" s="161" t="str">
        <f>IFERROR(IF(VLOOKUP(A293,'BOY to EOY-Math'!$P$2:$AA$400,12,FALSE)="","",VLOOKUP(A293,'BOY to EOY-Math'!$P$2:$AA$400,12,FALSE)),"")</f>
        <v/>
      </c>
      <c r="L293" s="163" t="str">
        <f>IFERROR(IF(VLOOKUP(A293,'BOY to MOY-Math'!$P$2:$AI$400,20,FALSE)="","",VLOOKUP(A293,'BOY to MOY-Math'!$P$2:$AI$400,20,FALSE)),"")</f>
        <v/>
      </c>
      <c r="M293" s="161" t="str">
        <f>IFERROR(IF(VLOOKUP(A293, 'MOY to EOY-Math'!$P$2:$AI$400,20,FALSE)="","",VLOOKUP(A293,'MOY to EOY-Math'!$P$2:$AI$400,20,FALSE)),"")</f>
        <v/>
      </c>
      <c r="N293" s="161" t="str">
        <f>IFERROR(IF(VLOOKUP(A293,'BOY to EOY-Math'!$P$2:$AI$400,20,FALSE)="","",VLOOKUP(A293,'BOY to EOY-Math'!$P$2:$AI$400,20,FALSE)),"")</f>
        <v/>
      </c>
      <c r="O293" s="161" t="str">
        <f>IFERROR(IF(VLOOKUP(A293,'BOY to MOY-Math'!$P$2:$AK$400,22,FALSE)="","",VLOOKUP(A293,'BOY to MOY-Math'!$P$2:$AK$400,22,FALSE)),"")</f>
        <v/>
      </c>
      <c r="P293" s="161" t="str">
        <f>IFERROR(IF(VLOOKUP(A293, 'MOY to EOY-Math'!$P$2:$AK$400,22,FALSE)="","",VLOOKUP(A293,'MOY to EOY-Math'!$P$2:$AK$400,22,FALSE)),"")</f>
        <v/>
      </c>
      <c r="Q293" s="161" t="str">
        <f>IFERROR(IF(VLOOKUP(A293,'BOY to EOY-Math'!$P$2:$AK$400,22,FALSE)="","",VLOOKUP(A293,'BOY to EOY-Math'!$P$2:$AK$400,22,FALSE)),"")</f>
        <v/>
      </c>
      <c r="R293" s="161" t="str" cm="1">
        <f t="array" ref="R293">_xlfn.IFS(AND(NOT(ISNUMBER(I293)),NOT(ISNUMBER(J293)),NOT(ISNUMBER(K293))),"",OR(AND(I293&lt;&gt;"",I293&gt;=40),AND(J293&lt;&gt;"",J293&gt;=40),AND(K293&lt;&gt;"",K293&gt;=40)),"Y",OR(I293&lt;40,J293&lt;40,K293&lt;40),"N")</f>
        <v/>
      </c>
      <c r="S293" s="161" t="str" cm="1">
        <f t="array" ref="S293">_xlfn.IFS(OR(L293="Yes",M293="Yes",N293="Yes"),"Y",OR(L293="No",M293="No",N293="No"),"N",AND(L293="",M293="",N293=""),"")</f>
        <v/>
      </c>
      <c r="T293" s="161" t="str" cm="1">
        <f t="array" ref="T293">_xlfn.IFS(AND(NOT(ISNUMBER(O293)),NOT(ISNUMBER(P293)),NOT(ISNUMBER(Q293))),"",OR(AND(O293&lt;&gt;"",O293&gt;=40),AND(P293&lt;&gt;"",P293&gt;=40),AND(Q293&lt;&gt;"",Q293&gt;=40)),"Y",OR(O293&lt;40,P293&lt;40,Q293&lt;40),"N")</f>
        <v/>
      </c>
      <c r="U293" s="162" t="str" cm="1">
        <f t="array" ref="U293">_xlfn.IFS(OR(R293="Y",S293="Y",T293="Y"),"Y",OR(R293="N",S293="N",T293="N"),"N",OR(R293="",S293="",T293=""),"")</f>
        <v/>
      </c>
      <c r="V293" s="161" t="str">
        <f>IFERROR(IF(VLOOKUP(A293,'BOY to MOY-Reading'!$P$2:$U$400,6,FALSE)="","",VLOOKUP(A293,'BOY to MOY-Reading'!$P$2:$U$400,6,FALSE)),"")</f>
        <v/>
      </c>
      <c r="W293" s="162" t="str">
        <f>IFERROR(IF(VLOOKUP(A293,'BOY to MOY-Reading'!$P$2:$AA$400,12,FALSE)="","",VLOOKUP(A293,'BOY to MOY-Reading'!$P$2:$AA$400,12,FALSE)),"")</f>
        <v/>
      </c>
      <c r="X293" s="161" t="str">
        <f>IFERROR(IF(VLOOKUP(A293,'BOY to EOY-Reading'!$P$2:$AA$400,12,FALSE)="","",VLOOKUP(A293,'BOY to EOY-Reading'!$P$2:$AA$400,12,FALSE)),"")</f>
        <v/>
      </c>
      <c r="Y293" s="163" t="str">
        <f>IFERROR(IF(VLOOKUP(A293,'BOY to MOY-Reading'!$P$2:$AI$400,20,FALSE)="","",VLOOKUP(A293,'BOY to MOY-Reading'!$P$2:$AI$400,20,FALSE)),"")</f>
        <v/>
      </c>
      <c r="Z293" s="161" t="str">
        <f>IFERROR(IF(VLOOKUP(A293, 'MOY to EOY-Reading'!$P$2:$AI$400,20,FALSE)="","",VLOOKUP(A293,'MOY to EOY-Reading'!$P$2:$AI$400,20,FALSE)),"")</f>
        <v/>
      </c>
      <c r="AA293" s="161" t="str">
        <f>IFERROR(IF(VLOOKUP(A293,'BOY to EOY-Reading'!$P$2:$AI$400,20,FALSE)="","",VLOOKUP(A293,'BOY to EOY-Reading'!$P$2:$AI$400,20,FALSE)),"")</f>
        <v/>
      </c>
      <c r="AB293" s="161" t="str">
        <f>IFERROR(IF(VLOOKUP(A293,'BOY to MOY-Reading'!$P$2:$AK$400,22,FALSE)="","",VLOOKUP(A293,'BOY to MOY-Reading'!$P$2:$AK$400,22,FALSE)),"")</f>
        <v/>
      </c>
      <c r="AC293" s="161" t="str">
        <f>IFERROR(IF(VLOOKUP(A293, 'MOY to EOY-Reading'!$P$2:$AK$400,22,FALSE)="","",VLOOKUP(A293,'MOY to EOY-Reading'!$P$2:$AK$400,22,FALSE)),"")</f>
        <v/>
      </c>
      <c r="AD293" s="161" t="str">
        <f>IFERROR(IF(VLOOKUP(A293,'BOY to EOY-Reading'!$P$2:$AK$400,22,FALSE)="","",VLOOKUP(A293,'BOY to EOY-Reading'!$P$2:$AK$400,22,FALSE)),"")</f>
        <v/>
      </c>
      <c r="AE293" s="161" t="str" cm="1">
        <f t="array" ref="AE293">_xlfn.IFS(AND(NOT(ISNUMBER(V293)),NOT(ISNUMBER(W293)),NOT(ISNUMBER(X293))),"",OR(AND(V293&lt;&gt;"",V293&gt;=40),AND(W293&lt;&gt;"",W293&gt;=40),AND(X293&lt;&gt;"",X293&gt;=40)),"Y",OR(V293&lt;40,W293&lt;40,X293&lt;40),"N")</f>
        <v/>
      </c>
      <c r="AF293" s="161" t="str" cm="1">
        <f t="array" ref="AF293">_xlfn.IFS(OR(Y293="Yes",Z293="Yes",AA293="Yes"),"Y",OR(Y293="No",Z293="No",AA293="No"),"N",AND(Y293="",Z293="",AA293=""),"")</f>
        <v/>
      </c>
      <c r="AG293" s="161" t="str" cm="1">
        <f t="array" ref="AG293">_xlfn.IFS(AND(NOT(ISNUMBER(AB293)),NOT(ISNUMBER(AC293)),NOT(ISNUMBER(AD293))),"",OR(AND(AB293&lt;&gt;"",AB293&gt;=40),AND(AC293&lt;&gt;"",AC293&gt;=40),AND(AD293&lt;&gt;"",AD293&gt;=40)),"Y",OR(AB293&lt;40,AC293&lt;40,AD293&lt;40),"N")</f>
        <v/>
      </c>
      <c r="AH293" s="162" t="str" cm="1">
        <f t="array" ref="AH293">_xlfn.IFS(OR(AE293="Y",AF293="Y",AG293="Y"),"Y",OR(AE293="N",AF293="N",AG293="N"),"N",OR(AE293="",AF293="",AG293=""),"")</f>
        <v/>
      </c>
    </row>
    <row r="294" spans="9:34" x14ac:dyDescent="0.25">
      <c r="I294" s="161" t="str">
        <f>IFERROR(IF(VLOOKUP(A294,'BOY to MOY-Math'!$P$2:$U$400,6,FALSE)="","",VLOOKUP(A294,'BOY to MOY-Math'!$P$2:$U$400,6,FALSE)),"")</f>
        <v/>
      </c>
      <c r="J294" s="162" t="str">
        <f>IFERROR(IF(VLOOKUP(A294,'BOY to MOY-Math'!$P$2:$AA$400,12,FALSE)="","",VLOOKUP(A294,'BOY to MOY-Math'!$P$2:$AA$400,12,FALSE)),"")</f>
        <v/>
      </c>
      <c r="K294" s="161" t="str">
        <f>IFERROR(IF(VLOOKUP(A294,'BOY to EOY-Math'!$P$2:$AA$400,12,FALSE)="","",VLOOKUP(A294,'BOY to EOY-Math'!$P$2:$AA$400,12,FALSE)),"")</f>
        <v/>
      </c>
      <c r="L294" s="163" t="str">
        <f>IFERROR(IF(VLOOKUP(A294,'BOY to MOY-Math'!$P$2:$AI$400,20,FALSE)="","",VLOOKUP(A294,'BOY to MOY-Math'!$P$2:$AI$400,20,FALSE)),"")</f>
        <v/>
      </c>
      <c r="M294" s="161" t="str">
        <f>IFERROR(IF(VLOOKUP(A294, 'MOY to EOY-Math'!$P$2:$AI$400,20,FALSE)="","",VLOOKUP(A294,'MOY to EOY-Math'!$P$2:$AI$400,20,FALSE)),"")</f>
        <v/>
      </c>
      <c r="N294" s="161" t="str">
        <f>IFERROR(IF(VLOOKUP(A294,'BOY to EOY-Math'!$P$2:$AI$400,20,FALSE)="","",VLOOKUP(A294,'BOY to EOY-Math'!$P$2:$AI$400,20,FALSE)),"")</f>
        <v/>
      </c>
      <c r="O294" s="161" t="str">
        <f>IFERROR(IF(VLOOKUP(A294,'BOY to MOY-Math'!$P$2:$AK$400,22,FALSE)="","",VLOOKUP(A294,'BOY to MOY-Math'!$P$2:$AK$400,22,FALSE)),"")</f>
        <v/>
      </c>
      <c r="P294" s="161" t="str">
        <f>IFERROR(IF(VLOOKUP(A294, 'MOY to EOY-Math'!$P$2:$AK$400,22,FALSE)="","",VLOOKUP(A294,'MOY to EOY-Math'!$P$2:$AK$400,22,FALSE)),"")</f>
        <v/>
      </c>
      <c r="Q294" s="161" t="str">
        <f>IFERROR(IF(VLOOKUP(A294,'BOY to EOY-Math'!$P$2:$AK$400,22,FALSE)="","",VLOOKUP(A294,'BOY to EOY-Math'!$P$2:$AK$400,22,FALSE)),"")</f>
        <v/>
      </c>
      <c r="R294" s="161" t="str" cm="1">
        <f t="array" ref="R294">_xlfn.IFS(AND(NOT(ISNUMBER(I294)),NOT(ISNUMBER(J294)),NOT(ISNUMBER(K294))),"",OR(AND(I294&lt;&gt;"",I294&gt;=40),AND(J294&lt;&gt;"",J294&gt;=40),AND(K294&lt;&gt;"",K294&gt;=40)),"Y",OR(I294&lt;40,J294&lt;40,K294&lt;40),"N")</f>
        <v/>
      </c>
      <c r="S294" s="161" t="str" cm="1">
        <f t="array" ref="S294">_xlfn.IFS(OR(L294="Yes",M294="Yes",N294="Yes"),"Y",OR(L294="No",M294="No",N294="No"),"N",AND(L294="",M294="",N294=""),"")</f>
        <v/>
      </c>
      <c r="T294" s="161" t="str" cm="1">
        <f t="array" ref="T294">_xlfn.IFS(AND(NOT(ISNUMBER(O294)),NOT(ISNUMBER(P294)),NOT(ISNUMBER(Q294))),"",OR(AND(O294&lt;&gt;"",O294&gt;=40),AND(P294&lt;&gt;"",P294&gt;=40),AND(Q294&lt;&gt;"",Q294&gt;=40)),"Y",OR(O294&lt;40,P294&lt;40,Q294&lt;40),"N")</f>
        <v/>
      </c>
      <c r="U294" s="162" t="str" cm="1">
        <f t="array" ref="U294">_xlfn.IFS(OR(R294="Y",S294="Y",T294="Y"),"Y",OR(R294="N",S294="N",T294="N"),"N",OR(R294="",S294="",T294=""),"")</f>
        <v/>
      </c>
      <c r="V294" s="161" t="str">
        <f>IFERROR(IF(VLOOKUP(A294,'BOY to MOY-Reading'!$P$2:$U$400,6,FALSE)="","",VLOOKUP(A294,'BOY to MOY-Reading'!$P$2:$U$400,6,FALSE)),"")</f>
        <v/>
      </c>
      <c r="W294" s="162" t="str">
        <f>IFERROR(IF(VLOOKUP(A294,'BOY to MOY-Reading'!$P$2:$AA$400,12,FALSE)="","",VLOOKUP(A294,'BOY to MOY-Reading'!$P$2:$AA$400,12,FALSE)),"")</f>
        <v/>
      </c>
      <c r="X294" s="161" t="str">
        <f>IFERROR(IF(VLOOKUP(A294,'BOY to EOY-Reading'!$P$2:$AA$400,12,FALSE)="","",VLOOKUP(A294,'BOY to EOY-Reading'!$P$2:$AA$400,12,FALSE)),"")</f>
        <v/>
      </c>
      <c r="Y294" s="163" t="str">
        <f>IFERROR(IF(VLOOKUP(A294,'BOY to MOY-Reading'!$P$2:$AI$400,20,FALSE)="","",VLOOKUP(A294,'BOY to MOY-Reading'!$P$2:$AI$400,20,FALSE)),"")</f>
        <v/>
      </c>
      <c r="Z294" s="161" t="str">
        <f>IFERROR(IF(VLOOKUP(A294, 'MOY to EOY-Reading'!$P$2:$AI$400,20,FALSE)="","",VLOOKUP(A294,'MOY to EOY-Reading'!$P$2:$AI$400,20,FALSE)),"")</f>
        <v/>
      </c>
      <c r="AA294" s="161" t="str">
        <f>IFERROR(IF(VLOOKUP(A294,'BOY to EOY-Reading'!$P$2:$AI$400,20,FALSE)="","",VLOOKUP(A294,'BOY to EOY-Reading'!$P$2:$AI$400,20,FALSE)),"")</f>
        <v/>
      </c>
      <c r="AB294" s="161" t="str">
        <f>IFERROR(IF(VLOOKUP(A294,'BOY to MOY-Reading'!$P$2:$AK$400,22,FALSE)="","",VLOOKUP(A294,'BOY to MOY-Reading'!$P$2:$AK$400,22,FALSE)),"")</f>
        <v/>
      </c>
      <c r="AC294" s="161" t="str">
        <f>IFERROR(IF(VLOOKUP(A294, 'MOY to EOY-Reading'!$P$2:$AK$400,22,FALSE)="","",VLOOKUP(A294,'MOY to EOY-Reading'!$P$2:$AK$400,22,FALSE)),"")</f>
        <v/>
      </c>
      <c r="AD294" s="161" t="str">
        <f>IFERROR(IF(VLOOKUP(A294,'BOY to EOY-Reading'!$P$2:$AK$400,22,FALSE)="","",VLOOKUP(A294,'BOY to EOY-Reading'!$P$2:$AK$400,22,FALSE)),"")</f>
        <v/>
      </c>
      <c r="AE294" s="161" t="str" cm="1">
        <f t="array" ref="AE294">_xlfn.IFS(AND(NOT(ISNUMBER(V294)),NOT(ISNUMBER(W294)),NOT(ISNUMBER(X294))),"",OR(AND(V294&lt;&gt;"",V294&gt;=40),AND(W294&lt;&gt;"",W294&gt;=40),AND(X294&lt;&gt;"",X294&gt;=40)),"Y",OR(V294&lt;40,W294&lt;40,X294&lt;40),"N")</f>
        <v/>
      </c>
      <c r="AF294" s="161" t="str" cm="1">
        <f t="array" ref="AF294">_xlfn.IFS(OR(Y294="Yes",Z294="Yes",AA294="Yes"),"Y",OR(Y294="No",Z294="No",AA294="No"),"N",AND(Y294="",Z294="",AA294=""),"")</f>
        <v/>
      </c>
      <c r="AG294" s="161" t="str" cm="1">
        <f t="array" ref="AG294">_xlfn.IFS(AND(NOT(ISNUMBER(AB294)),NOT(ISNUMBER(AC294)),NOT(ISNUMBER(AD294))),"",OR(AND(AB294&lt;&gt;"",AB294&gt;=40),AND(AC294&lt;&gt;"",AC294&gt;=40),AND(AD294&lt;&gt;"",AD294&gt;=40)),"Y",OR(AB294&lt;40,AC294&lt;40,AD294&lt;40),"N")</f>
        <v/>
      </c>
      <c r="AH294" s="162" t="str" cm="1">
        <f t="array" ref="AH294">_xlfn.IFS(OR(AE294="Y",AF294="Y",AG294="Y"),"Y",OR(AE294="N",AF294="N",AG294="N"),"N",OR(AE294="",AF294="",AG294=""),"")</f>
        <v/>
      </c>
    </row>
    <row r="295" spans="9:34" x14ac:dyDescent="0.25">
      <c r="I295" s="161" t="str">
        <f>IFERROR(IF(VLOOKUP(A295,'BOY to MOY-Math'!$P$2:$U$400,6,FALSE)="","",VLOOKUP(A295,'BOY to MOY-Math'!$P$2:$U$400,6,FALSE)),"")</f>
        <v/>
      </c>
      <c r="J295" s="162" t="str">
        <f>IFERROR(IF(VLOOKUP(A295,'BOY to MOY-Math'!$P$2:$AA$400,12,FALSE)="","",VLOOKUP(A295,'BOY to MOY-Math'!$P$2:$AA$400,12,FALSE)),"")</f>
        <v/>
      </c>
      <c r="K295" s="161" t="str">
        <f>IFERROR(IF(VLOOKUP(A295,'BOY to EOY-Math'!$P$2:$AA$400,12,FALSE)="","",VLOOKUP(A295,'BOY to EOY-Math'!$P$2:$AA$400,12,FALSE)),"")</f>
        <v/>
      </c>
      <c r="L295" s="163" t="str">
        <f>IFERROR(IF(VLOOKUP(A295,'BOY to MOY-Math'!$P$2:$AI$400,20,FALSE)="","",VLOOKUP(A295,'BOY to MOY-Math'!$P$2:$AI$400,20,FALSE)),"")</f>
        <v/>
      </c>
      <c r="M295" s="161" t="str">
        <f>IFERROR(IF(VLOOKUP(A295, 'MOY to EOY-Math'!$P$2:$AI$400,20,FALSE)="","",VLOOKUP(A295,'MOY to EOY-Math'!$P$2:$AI$400,20,FALSE)),"")</f>
        <v/>
      </c>
      <c r="N295" s="161" t="str">
        <f>IFERROR(IF(VLOOKUP(A295,'BOY to EOY-Math'!$P$2:$AI$400,20,FALSE)="","",VLOOKUP(A295,'BOY to EOY-Math'!$P$2:$AI$400,20,FALSE)),"")</f>
        <v/>
      </c>
      <c r="O295" s="161" t="str">
        <f>IFERROR(IF(VLOOKUP(A295,'BOY to MOY-Math'!$P$2:$AK$400,22,FALSE)="","",VLOOKUP(A295,'BOY to MOY-Math'!$P$2:$AK$400,22,FALSE)),"")</f>
        <v/>
      </c>
      <c r="P295" s="161" t="str">
        <f>IFERROR(IF(VLOOKUP(A295, 'MOY to EOY-Math'!$P$2:$AK$400,22,FALSE)="","",VLOOKUP(A295,'MOY to EOY-Math'!$P$2:$AK$400,22,FALSE)),"")</f>
        <v/>
      </c>
      <c r="Q295" s="161" t="str">
        <f>IFERROR(IF(VLOOKUP(A295,'BOY to EOY-Math'!$P$2:$AK$400,22,FALSE)="","",VLOOKUP(A295,'BOY to EOY-Math'!$P$2:$AK$400,22,FALSE)),"")</f>
        <v/>
      </c>
      <c r="R295" s="161" t="str" cm="1">
        <f t="array" ref="R295">_xlfn.IFS(AND(NOT(ISNUMBER(I295)),NOT(ISNUMBER(J295)),NOT(ISNUMBER(K295))),"",OR(AND(I295&lt;&gt;"",I295&gt;=40),AND(J295&lt;&gt;"",J295&gt;=40),AND(K295&lt;&gt;"",K295&gt;=40)),"Y",OR(I295&lt;40,J295&lt;40,K295&lt;40),"N")</f>
        <v/>
      </c>
      <c r="S295" s="161" t="str" cm="1">
        <f t="array" ref="S295">_xlfn.IFS(OR(L295="Yes",M295="Yes",N295="Yes"),"Y",OR(L295="No",M295="No",N295="No"),"N",AND(L295="",M295="",N295=""),"")</f>
        <v/>
      </c>
      <c r="T295" s="161" t="str" cm="1">
        <f t="array" ref="T295">_xlfn.IFS(AND(NOT(ISNUMBER(O295)),NOT(ISNUMBER(P295)),NOT(ISNUMBER(Q295))),"",OR(AND(O295&lt;&gt;"",O295&gt;=40),AND(P295&lt;&gt;"",P295&gt;=40),AND(Q295&lt;&gt;"",Q295&gt;=40)),"Y",OR(O295&lt;40,P295&lt;40,Q295&lt;40),"N")</f>
        <v/>
      </c>
      <c r="U295" s="162" t="str" cm="1">
        <f t="array" ref="U295">_xlfn.IFS(OR(R295="Y",S295="Y",T295="Y"),"Y",OR(R295="N",S295="N",T295="N"),"N",OR(R295="",S295="",T295=""),"")</f>
        <v/>
      </c>
      <c r="V295" s="161" t="str">
        <f>IFERROR(IF(VLOOKUP(A295,'BOY to MOY-Reading'!$P$2:$U$400,6,FALSE)="","",VLOOKUP(A295,'BOY to MOY-Reading'!$P$2:$U$400,6,FALSE)),"")</f>
        <v/>
      </c>
      <c r="W295" s="162" t="str">
        <f>IFERROR(IF(VLOOKUP(A295,'BOY to MOY-Reading'!$P$2:$AA$400,12,FALSE)="","",VLOOKUP(A295,'BOY to MOY-Reading'!$P$2:$AA$400,12,FALSE)),"")</f>
        <v/>
      </c>
      <c r="X295" s="161" t="str">
        <f>IFERROR(IF(VLOOKUP(A295,'BOY to EOY-Reading'!$P$2:$AA$400,12,FALSE)="","",VLOOKUP(A295,'BOY to EOY-Reading'!$P$2:$AA$400,12,FALSE)),"")</f>
        <v/>
      </c>
      <c r="Y295" s="163" t="str">
        <f>IFERROR(IF(VLOOKUP(A295,'BOY to MOY-Reading'!$P$2:$AI$400,20,FALSE)="","",VLOOKUP(A295,'BOY to MOY-Reading'!$P$2:$AI$400,20,FALSE)),"")</f>
        <v/>
      </c>
      <c r="Z295" s="161" t="str">
        <f>IFERROR(IF(VLOOKUP(A295, 'MOY to EOY-Reading'!$P$2:$AI$400,20,FALSE)="","",VLOOKUP(A295,'MOY to EOY-Reading'!$P$2:$AI$400,20,FALSE)),"")</f>
        <v/>
      </c>
      <c r="AA295" s="161" t="str">
        <f>IFERROR(IF(VLOOKUP(A295,'BOY to EOY-Reading'!$P$2:$AI$400,20,FALSE)="","",VLOOKUP(A295,'BOY to EOY-Reading'!$P$2:$AI$400,20,FALSE)),"")</f>
        <v/>
      </c>
      <c r="AB295" s="161" t="str">
        <f>IFERROR(IF(VLOOKUP(A295,'BOY to MOY-Reading'!$P$2:$AK$400,22,FALSE)="","",VLOOKUP(A295,'BOY to MOY-Reading'!$P$2:$AK$400,22,FALSE)),"")</f>
        <v/>
      </c>
      <c r="AC295" s="161" t="str">
        <f>IFERROR(IF(VLOOKUP(A295, 'MOY to EOY-Reading'!$P$2:$AK$400,22,FALSE)="","",VLOOKUP(A295,'MOY to EOY-Reading'!$P$2:$AK$400,22,FALSE)),"")</f>
        <v/>
      </c>
      <c r="AD295" s="161" t="str">
        <f>IFERROR(IF(VLOOKUP(A295,'BOY to EOY-Reading'!$P$2:$AK$400,22,FALSE)="","",VLOOKUP(A295,'BOY to EOY-Reading'!$P$2:$AK$400,22,FALSE)),"")</f>
        <v/>
      </c>
      <c r="AE295" s="161" t="str" cm="1">
        <f t="array" ref="AE295">_xlfn.IFS(AND(NOT(ISNUMBER(V295)),NOT(ISNUMBER(W295)),NOT(ISNUMBER(X295))),"",OR(AND(V295&lt;&gt;"",V295&gt;=40),AND(W295&lt;&gt;"",W295&gt;=40),AND(X295&lt;&gt;"",X295&gt;=40)),"Y",OR(V295&lt;40,W295&lt;40,X295&lt;40),"N")</f>
        <v/>
      </c>
      <c r="AF295" s="161" t="str" cm="1">
        <f t="array" ref="AF295">_xlfn.IFS(OR(Y295="Yes",Z295="Yes",AA295="Yes"),"Y",OR(Y295="No",Z295="No",AA295="No"),"N",AND(Y295="",Z295="",AA295=""),"")</f>
        <v/>
      </c>
      <c r="AG295" s="161" t="str" cm="1">
        <f t="array" ref="AG295">_xlfn.IFS(AND(NOT(ISNUMBER(AB295)),NOT(ISNUMBER(AC295)),NOT(ISNUMBER(AD295))),"",OR(AND(AB295&lt;&gt;"",AB295&gt;=40),AND(AC295&lt;&gt;"",AC295&gt;=40),AND(AD295&lt;&gt;"",AD295&gt;=40)),"Y",OR(AB295&lt;40,AC295&lt;40,AD295&lt;40),"N")</f>
        <v/>
      </c>
      <c r="AH295" s="162" t="str" cm="1">
        <f t="array" ref="AH295">_xlfn.IFS(OR(AE295="Y",AF295="Y",AG295="Y"),"Y",OR(AE295="N",AF295="N",AG295="N"),"N",OR(AE295="",AF295="",AG295=""),"")</f>
        <v/>
      </c>
    </row>
    <row r="296" spans="9:34" x14ac:dyDescent="0.25">
      <c r="I296" s="161" t="str">
        <f>IFERROR(IF(VLOOKUP(A296,'BOY to MOY-Math'!$P$2:$U$400,6,FALSE)="","",VLOOKUP(A296,'BOY to MOY-Math'!$P$2:$U$400,6,FALSE)),"")</f>
        <v/>
      </c>
      <c r="J296" s="162" t="str">
        <f>IFERROR(IF(VLOOKUP(A296,'BOY to MOY-Math'!$P$2:$AA$400,12,FALSE)="","",VLOOKUP(A296,'BOY to MOY-Math'!$P$2:$AA$400,12,FALSE)),"")</f>
        <v/>
      </c>
      <c r="K296" s="161" t="str">
        <f>IFERROR(IF(VLOOKUP(A296,'BOY to EOY-Math'!$P$2:$AA$400,12,FALSE)="","",VLOOKUP(A296,'BOY to EOY-Math'!$P$2:$AA$400,12,FALSE)),"")</f>
        <v/>
      </c>
      <c r="L296" s="163" t="str">
        <f>IFERROR(IF(VLOOKUP(A296,'BOY to MOY-Math'!$P$2:$AI$400,20,FALSE)="","",VLOOKUP(A296,'BOY to MOY-Math'!$P$2:$AI$400,20,FALSE)),"")</f>
        <v/>
      </c>
      <c r="M296" s="161" t="str">
        <f>IFERROR(IF(VLOOKUP(A296, 'MOY to EOY-Math'!$P$2:$AI$400,20,FALSE)="","",VLOOKUP(A296,'MOY to EOY-Math'!$P$2:$AI$400,20,FALSE)),"")</f>
        <v/>
      </c>
      <c r="N296" s="161" t="str">
        <f>IFERROR(IF(VLOOKUP(A296,'BOY to EOY-Math'!$P$2:$AI$400,20,FALSE)="","",VLOOKUP(A296,'BOY to EOY-Math'!$P$2:$AI$400,20,FALSE)),"")</f>
        <v/>
      </c>
      <c r="O296" s="161" t="str">
        <f>IFERROR(IF(VLOOKUP(A296,'BOY to MOY-Math'!$P$2:$AK$400,22,FALSE)="","",VLOOKUP(A296,'BOY to MOY-Math'!$P$2:$AK$400,22,FALSE)),"")</f>
        <v/>
      </c>
      <c r="P296" s="161" t="str">
        <f>IFERROR(IF(VLOOKUP(A296, 'MOY to EOY-Math'!$P$2:$AK$400,22,FALSE)="","",VLOOKUP(A296,'MOY to EOY-Math'!$P$2:$AK$400,22,FALSE)),"")</f>
        <v/>
      </c>
      <c r="Q296" s="161" t="str">
        <f>IFERROR(IF(VLOOKUP(A296,'BOY to EOY-Math'!$P$2:$AK$400,22,FALSE)="","",VLOOKUP(A296,'BOY to EOY-Math'!$P$2:$AK$400,22,FALSE)),"")</f>
        <v/>
      </c>
      <c r="R296" s="161" t="str" cm="1">
        <f t="array" ref="R296">_xlfn.IFS(AND(NOT(ISNUMBER(I296)),NOT(ISNUMBER(J296)),NOT(ISNUMBER(K296))),"",OR(AND(I296&lt;&gt;"",I296&gt;=40),AND(J296&lt;&gt;"",J296&gt;=40),AND(K296&lt;&gt;"",K296&gt;=40)),"Y",OR(I296&lt;40,J296&lt;40,K296&lt;40),"N")</f>
        <v/>
      </c>
      <c r="S296" s="161" t="str" cm="1">
        <f t="array" ref="S296">_xlfn.IFS(OR(L296="Yes",M296="Yes",N296="Yes"),"Y",OR(L296="No",M296="No",N296="No"),"N",AND(L296="",M296="",N296=""),"")</f>
        <v/>
      </c>
      <c r="T296" s="161" t="str" cm="1">
        <f t="array" ref="T296">_xlfn.IFS(AND(NOT(ISNUMBER(O296)),NOT(ISNUMBER(P296)),NOT(ISNUMBER(Q296))),"",OR(AND(O296&lt;&gt;"",O296&gt;=40),AND(P296&lt;&gt;"",P296&gt;=40),AND(Q296&lt;&gt;"",Q296&gt;=40)),"Y",OR(O296&lt;40,P296&lt;40,Q296&lt;40),"N")</f>
        <v/>
      </c>
      <c r="U296" s="162" t="str" cm="1">
        <f t="array" ref="U296">_xlfn.IFS(OR(R296="Y",S296="Y",T296="Y"),"Y",OR(R296="N",S296="N",T296="N"),"N",OR(R296="",S296="",T296=""),"")</f>
        <v/>
      </c>
      <c r="V296" s="161" t="str">
        <f>IFERROR(IF(VLOOKUP(A296,'BOY to MOY-Reading'!$P$2:$U$400,6,FALSE)="","",VLOOKUP(A296,'BOY to MOY-Reading'!$P$2:$U$400,6,FALSE)),"")</f>
        <v/>
      </c>
      <c r="W296" s="162" t="str">
        <f>IFERROR(IF(VLOOKUP(A296,'BOY to MOY-Reading'!$P$2:$AA$400,12,FALSE)="","",VLOOKUP(A296,'BOY to MOY-Reading'!$P$2:$AA$400,12,FALSE)),"")</f>
        <v/>
      </c>
      <c r="X296" s="161" t="str">
        <f>IFERROR(IF(VLOOKUP(A296,'BOY to EOY-Reading'!$P$2:$AA$400,12,FALSE)="","",VLOOKUP(A296,'BOY to EOY-Reading'!$P$2:$AA$400,12,FALSE)),"")</f>
        <v/>
      </c>
      <c r="Y296" s="163" t="str">
        <f>IFERROR(IF(VLOOKUP(A296,'BOY to MOY-Reading'!$P$2:$AI$400,20,FALSE)="","",VLOOKUP(A296,'BOY to MOY-Reading'!$P$2:$AI$400,20,FALSE)),"")</f>
        <v/>
      </c>
      <c r="Z296" s="161" t="str">
        <f>IFERROR(IF(VLOOKUP(A296, 'MOY to EOY-Reading'!$P$2:$AI$400,20,FALSE)="","",VLOOKUP(A296,'MOY to EOY-Reading'!$P$2:$AI$400,20,FALSE)),"")</f>
        <v/>
      </c>
      <c r="AA296" s="161" t="str">
        <f>IFERROR(IF(VLOOKUP(A296,'BOY to EOY-Reading'!$P$2:$AI$400,20,FALSE)="","",VLOOKUP(A296,'BOY to EOY-Reading'!$P$2:$AI$400,20,FALSE)),"")</f>
        <v/>
      </c>
      <c r="AB296" s="161" t="str">
        <f>IFERROR(IF(VLOOKUP(A296,'BOY to MOY-Reading'!$P$2:$AK$400,22,FALSE)="","",VLOOKUP(A296,'BOY to MOY-Reading'!$P$2:$AK$400,22,FALSE)),"")</f>
        <v/>
      </c>
      <c r="AC296" s="161" t="str">
        <f>IFERROR(IF(VLOOKUP(A296, 'MOY to EOY-Reading'!$P$2:$AK$400,22,FALSE)="","",VLOOKUP(A296,'MOY to EOY-Reading'!$P$2:$AK$400,22,FALSE)),"")</f>
        <v/>
      </c>
      <c r="AD296" s="161" t="str">
        <f>IFERROR(IF(VLOOKUP(A296,'BOY to EOY-Reading'!$P$2:$AK$400,22,FALSE)="","",VLOOKUP(A296,'BOY to EOY-Reading'!$P$2:$AK$400,22,FALSE)),"")</f>
        <v/>
      </c>
      <c r="AE296" s="161" t="str" cm="1">
        <f t="array" ref="AE296">_xlfn.IFS(AND(NOT(ISNUMBER(V296)),NOT(ISNUMBER(W296)),NOT(ISNUMBER(X296))),"",OR(AND(V296&lt;&gt;"",V296&gt;=40),AND(W296&lt;&gt;"",W296&gt;=40),AND(X296&lt;&gt;"",X296&gt;=40)),"Y",OR(V296&lt;40,W296&lt;40,X296&lt;40),"N")</f>
        <v/>
      </c>
      <c r="AF296" s="161" t="str" cm="1">
        <f t="array" ref="AF296">_xlfn.IFS(OR(Y296="Yes",Z296="Yes",AA296="Yes"),"Y",OR(Y296="No",Z296="No",AA296="No"),"N",AND(Y296="",Z296="",AA296=""),"")</f>
        <v/>
      </c>
      <c r="AG296" s="161" t="str" cm="1">
        <f t="array" ref="AG296">_xlfn.IFS(AND(NOT(ISNUMBER(AB296)),NOT(ISNUMBER(AC296)),NOT(ISNUMBER(AD296))),"",OR(AND(AB296&lt;&gt;"",AB296&gt;=40),AND(AC296&lt;&gt;"",AC296&gt;=40),AND(AD296&lt;&gt;"",AD296&gt;=40)),"Y",OR(AB296&lt;40,AC296&lt;40,AD296&lt;40),"N")</f>
        <v/>
      </c>
      <c r="AH296" s="162" t="str" cm="1">
        <f t="array" ref="AH296">_xlfn.IFS(OR(AE296="Y",AF296="Y",AG296="Y"),"Y",OR(AE296="N",AF296="N",AG296="N"),"N",OR(AE296="",AF296="",AG296=""),"")</f>
        <v/>
      </c>
    </row>
    <row r="297" spans="9:34" x14ac:dyDescent="0.25">
      <c r="I297" s="161" t="str">
        <f>IFERROR(IF(VLOOKUP(A297,'BOY to MOY-Math'!$P$2:$U$400,6,FALSE)="","",VLOOKUP(A297,'BOY to MOY-Math'!$P$2:$U$400,6,FALSE)),"")</f>
        <v/>
      </c>
      <c r="J297" s="162" t="str">
        <f>IFERROR(IF(VLOOKUP(A297,'BOY to MOY-Math'!$P$2:$AA$400,12,FALSE)="","",VLOOKUP(A297,'BOY to MOY-Math'!$P$2:$AA$400,12,FALSE)),"")</f>
        <v/>
      </c>
      <c r="K297" s="161" t="str">
        <f>IFERROR(IF(VLOOKUP(A297,'BOY to EOY-Math'!$P$2:$AA$400,12,FALSE)="","",VLOOKUP(A297,'BOY to EOY-Math'!$P$2:$AA$400,12,FALSE)),"")</f>
        <v/>
      </c>
      <c r="L297" s="163" t="str">
        <f>IFERROR(IF(VLOOKUP(A297,'BOY to MOY-Math'!$P$2:$AI$400,20,FALSE)="","",VLOOKUP(A297,'BOY to MOY-Math'!$P$2:$AI$400,20,FALSE)),"")</f>
        <v/>
      </c>
      <c r="M297" s="161" t="str">
        <f>IFERROR(IF(VLOOKUP(A297, 'MOY to EOY-Math'!$P$2:$AI$400,20,FALSE)="","",VLOOKUP(A297,'MOY to EOY-Math'!$P$2:$AI$400,20,FALSE)),"")</f>
        <v/>
      </c>
      <c r="N297" s="161" t="str">
        <f>IFERROR(IF(VLOOKUP(A297,'BOY to EOY-Math'!$P$2:$AI$400,20,FALSE)="","",VLOOKUP(A297,'BOY to EOY-Math'!$P$2:$AI$400,20,FALSE)),"")</f>
        <v/>
      </c>
      <c r="O297" s="161" t="str">
        <f>IFERROR(IF(VLOOKUP(A297,'BOY to MOY-Math'!$P$2:$AK$400,22,FALSE)="","",VLOOKUP(A297,'BOY to MOY-Math'!$P$2:$AK$400,22,FALSE)),"")</f>
        <v/>
      </c>
      <c r="P297" s="161" t="str">
        <f>IFERROR(IF(VLOOKUP(A297, 'MOY to EOY-Math'!$P$2:$AK$400,22,FALSE)="","",VLOOKUP(A297,'MOY to EOY-Math'!$P$2:$AK$400,22,FALSE)),"")</f>
        <v/>
      </c>
      <c r="Q297" s="161" t="str">
        <f>IFERROR(IF(VLOOKUP(A297,'BOY to EOY-Math'!$P$2:$AK$400,22,FALSE)="","",VLOOKUP(A297,'BOY to EOY-Math'!$P$2:$AK$400,22,FALSE)),"")</f>
        <v/>
      </c>
      <c r="R297" s="161" t="str" cm="1">
        <f t="array" ref="R297">_xlfn.IFS(AND(NOT(ISNUMBER(I297)),NOT(ISNUMBER(J297)),NOT(ISNUMBER(K297))),"",OR(AND(I297&lt;&gt;"",I297&gt;=40),AND(J297&lt;&gt;"",J297&gt;=40),AND(K297&lt;&gt;"",K297&gt;=40)),"Y",OR(I297&lt;40,J297&lt;40,K297&lt;40),"N")</f>
        <v/>
      </c>
      <c r="S297" s="161" t="str" cm="1">
        <f t="array" ref="S297">_xlfn.IFS(OR(L297="Yes",M297="Yes",N297="Yes"),"Y",OR(L297="No",M297="No",N297="No"),"N",AND(L297="",M297="",N297=""),"")</f>
        <v/>
      </c>
      <c r="T297" s="161" t="str" cm="1">
        <f t="array" ref="T297">_xlfn.IFS(AND(NOT(ISNUMBER(O297)),NOT(ISNUMBER(P297)),NOT(ISNUMBER(Q297))),"",OR(AND(O297&lt;&gt;"",O297&gt;=40),AND(P297&lt;&gt;"",P297&gt;=40),AND(Q297&lt;&gt;"",Q297&gt;=40)),"Y",OR(O297&lt;40,P297&lt;40,Q297&lt;40),"N")</f>
        <v/>
      </c>
      <c r="U297" s="162" t="str" cm="1">
        <f t="array" ref="U297">_xlfn.IFS(OR(R297="Y",S297="Y",T297="Y"),"Y",OR(R297="N",S297="N",T297="N"),"N",OR(R297="",S297="",T297=""),"")</f>
        <v/>
      </c>
      <c r="V297" s="161" t="str">
        <f>IFERROR(IF(VLOOKUP(A297,'BOY to MOY-Reading'!$P$2:$U$400,6,FALSE)="","",VLOOKUP(A297,'BOY to MOY-Reading'!$P$2:$U$400,6,FALSE)),"")</f>
        <v/>
      </c>
      <c r="W297" s="162" t="str">
        <f>IFERROR(IF(VLOOKUP(A297,'BOY to MOY-Reading'!$P$2:$AA$400,12,FALSE)="","",VLOOKUP(A297,'BOY to MOY-Reading'!$P$2:$AA$400,12,FALSE)),"")</f>
        <v/>
      </c>
      <c r="X297" s="161" t="str">
        <f>IFERROR(IF(VLOOKUP(A297,'BOY to EOY-Reading'!$P$2:$AA$400,12,FALSE)="","",VLOOKUP(A297,'BOY to EOY-Reading'!$P$2:$AA$400,12,FALSE)),"")</f>
        <v/>
      </c>
      <c r="Y297" s="163" t="str">
        <f>IFERROR(IF(VLOOKUP(A297,'BOY to MOY-Reading'!$P$2:$AI$400,20,FALSE)="","",VLOOKUP(A297,'BOY to MOY-Reading'!$P$2:$AI$400,20,FALSE)),"")</f>
        <v/>
      </c>
      <c r="Z297" s="161" t="str">
        <f>IFERROR(IF(VLOOKUP(A297, 'MOY to EOY-Reading'!$P$2:$AI$400,20,FALSE)="","",VLOOKUP(A297,'MOY to EOY-Reading'!$P$2:$AI$400,20,FALSE)),"")</f>
        <v/>
      </c>
      <c r="AA297" s="161" t="str">
        <f>IFERROR(IF(VLOOKUP(A297,'BOY to EOY-Reading'!$P$2:$AI$400,20,FALSE)="","",VLOOKUP(A297,'BOY to EOY-Reading'!$P$2:$AI$400,20,FALSE)),"")</f>
        <v/>
      </c>
      <c r="AB297" s="161" t="str">
        <f>IFERROR(IF(VLOOKUP(A297,'BOY to MOY-Reading'!$P$2:$AK$400,22,FALSE)="","",VLOOKUP(A297,'BOY to MOY-Reading'!$P$2:$AK$400,22,FALSE)),"")</f>
        <v/>
      </c>
      <c r="AC297" s="161" t="str">
        <f>IFERROR(IF(VLOOKUP(A297, 'MOY to EOY-Reading'!$P$2:$AK$400,22,FALSE)="","",VLOOKUP(A297,'MOY to EOY-Reading'!$P$2:$AK$400,22,FALSE)),"")</f>
        <v/>
      </c>
      <c r="AD297" s="161" t="str">
        <f>IFERROR(IF(VLOOKUP(A297,'BOY to EOY-Reading'!$P$2:$AK$400,22,FALSE)="","",VLOOKUP(A297,'BOY to EOY-Reading'!$P$2:$AK$400,22,FALSE)),"")</f>
        <v/>
      </c>
      <c r="AE297" s="161" t="str" cm="1">
        <f t="array" ref="AE297">_xlfn.IFS(AND(NOT(ISNUMBER(V297)),NOT(ISNUMBER(W297)),NOT(ISNUMBER(X297))),"",OR(AND(V297&lt;&gt;"",V297&gt;=40),AND(W297&lt;&gt;"",W297&gt;=40),AND(X297&lt;&gt;"",X297&gt;=40)),"Y",OR(V297&lt;40,W297&lt;40,X297&lt;40),"N")</f>
        <v/>
      </c>
      <c r="AF297" s="161" t="str" cm="1">
        <f t="array" ref="AF297">_xlfn.IFS(OR(Y297="Yes",Z297="Yes",AA297="Yes"),"Y",OR(Y297="No",Z297="No",AA297="No"),"N",AND(Y297="",Z297="",AA297=""),"")</f>
        <v/>
      </c>
      <c r="AG297" s="161" t="str" cm="1">
        <f t="array" ref="AG297">_xlfn.IFS(AND(NOT(ISNUMBER(AB297)),NOT(ISNUMBER(AC297)),NOT(ISNUMBER(AD297))),"",OR(AND(AB297&lt;&gt;"",AB297&gt;=40),AND(AC297&lt;&gt;"",AC297&gt;=40),AND(AD297&lt;&gt;"",AD297&gt;=40)),"Y",OR(AB297&lt;40,AC297&lt;40,AD297&lt;40),"N")</f>
        <v/>
      </c>
      <c r="AH297" s="162" t="str" cm="1">
        <f t="array" ref="AH297">_xlfn.IFS(OR(AE297="Y",AF297="Y",AG297="Y"),"Y",OR(AE297="N",AF297="N",AG297="N"),"N",OR(AE297="",AF297="",AG297=""),"")</f>
        <v/>
      </c>
    </row>
    <row r="298" spans="9:34" x14ac:dyDescent="0.25">
      <c r="I298" s="161" t="str">
        <f>IFERROR(IF(VLOOKUP(A298,'BOY to MOY-Math'!$P$2:$U$400,6,FALSE)="","",VLOOKUP(A298,'BOY to MOY-Math'!$P$2:$U$400,6,FALSE)),"")</f>
        <v/>
      </c>
      <c r="J298" s="162" t="str">
        <f>IFERROR(IF(VLOOKUP(A298,'BOY to MOY-Math'!$P$2:$AA$400,12,FALSE)="","",VLOOKUP(A298,'BOY to MOY-Math'!$P$2:$AA$400,12,FALSE)),"")</f>
        <v/>
      </c>
      <c r="K298" s="161" t="str">
        <f>IFERROR(IF(VLOOKUP(A298,'BOY to EOY-Math'!$P$2:$AA$400,12,FALSE)="","",VLOOKUP(A298,'BOY to EOY-Math'!$P$2:$AA$400,12,FALSE)),"")</f>
        <v/>
      </c>
      <c r="L298" s="163" t="str">
        <f>IFERROR(IF(VLOOKUP(A298,'BOY to MOY-Math'!$P$2:$AI$400,20,FALSE)="","",VLOOKUP(A298,'BOY to MOY-Math'!$P$2:$AI$400,20,FALSE)),"")</f>
        <v/>
      </c>
      <c r="M298" s="161" t="str">
        <f>IFERROR(IF(VLOOKUP(A298, 'MOY to EOY-Math'!$P$2:$AI$400,20,FALSE)="","",VLOOKUP(A298,'MOY to EOY-Math'!$P$2:$AI$400,20,FALSE)),"")</f>
        <v/>
      </c>
      <c r="N298" s="161" t="str">
        <f>IFERROR(IF(VLOOKUP(A298,'BOY to EOY-Math'!$P$2:$AI$400,20,FALSE)="","",VLOOKUP(A298,'BOY to EOY-Math'!$P$2:$AI$400,20,FALSE)),"")</f>
        <v/>
      </c>
      <c r="O298" s="161" t="str">
        <f>IFERROR(IF(VLOOKUP(A298,'BOY to MOY-Math'!$P$2:$AK$400,22,FALSE)="","",VLOOKUP(A298,'BOY to MOY-Math'!$P$2:$AK$400,22,FALSE)),"")</f>
        <v/>
      </c>
      <c r="P298" s="161" t="str">
        <f>IFERROR(IF(VLOOKUP(A298, 'MOY to EOY-Math'!$P$2:$AK$400,22,FALSE)="","",VLOOKUP(A298,'MOY to EOY-Math'!$P$2:$AK$400,22,FALSE)),"")</f>
        <v/>
      </c>
      <c r="Q298" s="161" t="str">
        <f>IFERROR(IF(VLOOKUP(A298,'BOY to EOY-Math'!$P$2:$AK$400,22,FALSE)="","",VLOOKUP(A298,'BOY to EOY-Math'!$P$2:$AK$400,22,FALSE)),"")</f>
        <v/>
      </c>
      <c r="R298" s="161" t="str" cm="1">
        <f t="array" ref="R298">_xlfn.IFS(AND(NOT(ISNUMBER(I298)),NOT(ISNUMBER(J298)),NOT(ISNUMBER(K298))),"",OR(AND(I298&lt;&gt;"",I298&gt;=40),AND(J298&lt;&gt;"",J298&gt;=40),AND(K298&lt;&gt;"",K298&gt;=40)),"Y",OR(I298&lt;40,J298&lt;40,K298&lt;40),"N")</f>
        <v/>
      </c>
      <c r="S298" s="161" t="str" cm="1">
        <f t="array" ref="S298">_xlfn.IFS(OR(L298="Yes",M298="Yes",N298="Yes"),"Y",OR(L298="No",M298="No",N298="No"),"N",AND(L298="",M298="",N298=""),"")</f>
        <v/>
      </c>
      <c r="T298" s="161" t="str" cm="1">
        <f t="array" ref="T298">_xlfn.IFS(AND(NOT(ISNUMBER(O298)),NOT(ISNUMBER(P298)),NOT(ISNUMBER(Q298))),"",OR(AND(O298&lt;&gt;"",O298&gt;=40),AND(P298&lt;&gt;"",P298&gt;=40),AND(Q298&lt;&gt;"",Q298&gt;=40)),"Y",OR(O298&lt;40,P298&lt;40,Q298&lt;40),"N")</f>
        <v/>
      </c>
      <c r="U298" s="162" t="str" cm="1">
        <f t="array" ref="U298">_xlfn.IFS(OR(R298="Y",S298="Y",T298="Y"),"Y",OR(R298="N",S298="N",T298="N"),"N",OR(R298="",S298="",T298=""),"")</f>
        <v/>
      </c>
      <c r="V298" s="161" t="str">
        <f>IFERROR(IF(VLOOKUP(A298,'BOY to MOY-Reading'!$P$2:$U$400,6,FALSE)="","",VLOOKUP(A298,'BOY to MOY-Reading'!$P$2:$U$400,6,FALSE)),"")</f>
        <v/>
      </c>
      <c r="W298" s="162" t="str">
        <f>IFERROR(IF(VLOOKUP(A298,'BOY to MOY-Reading'!$P$2:$AA$400,12,FALSE)="","",VLOOKUP(A298,'BOY to MOY-Reading'!$P$2:$AA$400,12,FALSE)),"")</f>
        <v/>
      </c>
      <c r="X298" s="161" t="str">
        <f>IFERROR(IF(VLOOKUP(A298,'BOY to EOY-Reading'!$P$2:$AA$400,12,FALSE)="","",VLOOKUP(A298,'BOY to EOY-Reading'!$P$2:$AA$400,12,FALSE)),"")</f>
        <v/>
      </c>
      <c r="Y298" s="163" t="str">
        <f>IFERROR(IF(VLOOKUP(A298,'BOY to MOY-Reading'!$P$2:$AI$400,20,FALSE)="","",VLOOKUP(A298,'BOY to MOY-Reading'!$P$2:$AI$400,20,FALSE)),"")</f>
        <v/>
      </c>
      <c r="Z298" s="161" t="str">
        <f>IFERROR(IF(VLOOKUP(A298, 'MOY to EOY-Reading'!$P$2:$AI$400,20,FALSE)="","",VLOOKUP(A298,'MOY to EOY-Reading'!$P$2:$AI$400,20,FALSE)),"")</f>
        <v/>
      </c>
      <c r="AA298" s="161" t="str">
        <f>IFERROR(IF(VLOOKUP(A298,'BOY to EOY-Reading'!$P$2:$AI$400,20,FALSE)="","",VLOOKUP(A298,'BOY to EOY-Reading'!$P$2:$AI$400,20,FALSE)),"")</f>
        <v/>
      </c>
      <c r="AB298" s="161" t="str">
        <f>IFERROR(IF(VLOOKUP(A298,'BOY to MOY-Reading'!$P$2:$AK$400,22,FALSE)="","",VLOOKUP(A298,'BOY to MOY-Reading'!$P$2:$AK$400,22,FALSE)),"")</f>
        <v/>
      </c>
      <c r="AC298" s="161" t="str">
        <f>IFERROR(IF(VLOOKUP(A298, 'MOY to EOY-Reading'!$P$2:$AK$400,22,FALSE)="","",VLOOKUP(A298,'MOY to EOY-Reading'!$P$2:$AK$400,22,FALSE)),"")</f>
        <v/>
      </c>
      <c r="AD298" s="161" t="str">
        <f>IFERROR(IF(VLOOKUP(A298,'BOY to EOY-Reading'!$P$2:$AK$400,22,FALSE)="","",VLOOKUP(A298,'BOY to EOY-Reading'!$P$2:$AK$400,22,FALSE)),"")</f>
        <v/>
      </c>
      <c r="AE298" s="161" t="str" cm="1">
        <f t="array" ref="AE298">_xlfn.IFS(AND(NOT(ISNUMBER(V298)),NOT(ISNUMBER(W298)),NOT(ISNUMBER(X298))),"",OR(AND(V298&lt;&gt;"",V298&gt;=40),AND(W298&lt;&gt;"",W298&gt;=40),AND(X298&lt;&gt;"",X298&gt;=40)),"Y",OR(V298&lt;40,W298&lt;40,X298&lt;40),"N")</f>
        <v/>
      </c>
      <c r="AF298" s="161" t="str" cm="1">
        <f t="array" ref="AF298">_xlfn.IFS(OR(Y298="Yes",Z298="Yes",AA298="Yes"),"Y",OR(Y298="No",Z298="No",AA298="No"),"N",AND(Y298="",Z298="",AA298=""),"")</f>
        <v/>
      </c>
      <c r="AG298" s="161" t="str" cm="1">
        <f t="array" ref="AG298">_xlfn.IFS(AND(NOT(ISNUMBER(AB298)),NOT(ISNUMBER(AC298)),NOT(ISNUMBER(AD298))),"",OR(AND(AB298&lt;&gt;"",AB298&gt;=40),AND(AC298&lt;&gt;"",AC298&gt;=40),AND(AD298&lt;&gt;"",AD298&gt;=40)),"Y",OR(AB298&lt;40,AC298&lt;40,AD298&lt;40),"N")</f>
        <v/>
      </c>
      <c r="AH298" s="162" t="str" cm="1">
        <f t="array" ref="AH298">_xlfn.IFS(OR(AE298="Y",AF298="Y",AG298="Y"),"Y",OR(AE298="N",AF298="N",AG298="N"),"N",OR(AE298="",AF298="",AG298=""),"")</f>
        <v/>
      </c>
    </row>
    <row r="299" spans="9:34" x14ac:dyDescent="0.25">
      <c r="I299" s="161" t="str">
        <f>IFERROR(IF(VLOOKUP(A299,'BOY to MOY-Math'!$P$2:$U$400,6,FALSE)="","",VLOOKUP(A299,'BOY to MOY-Math'!$P$2:$U$400,6,FALSE)),"")</f>
        <v/>
      </c>
      <c r="J299" s="162" t="str">
        <f>IFERROR(IF(VLOOKUP(A299,'BOY to MOY-Math'!$P$2:$AA$400,12,FALSE)="","",VLOOKUP(A299,'BOY to MOY-Math'!$P$2:$AA$400,12,FALSE)),"")</f>
        <v/>
      </c>
      <c r="K299" s="161" t="str">
        <f>IFERROR(IF(VLOOKUP(A299,'BOY to EOY-Math'!$P$2:$AA$400,12,FALSE)="","",VLOOKUP(A299,'BOY to EOY-Math'!$P$2:$AA$400,12,FALSE)),"")</f>
        <v/>
      </c>
      <c r="L299" s="163" t="str">
        <f>IFERROR(IF(VLOOKUP(A299,'BOY to MOY-Math'!$P$2:$AI$400,20,FALSE)="","",VLOOKUP(A299,'BOY to MOY-Math'!$P$2:$AI$400,20,FALSE)),"")</f>
        <v/>
      </c>
      <c r="M299" s="161" t="str">
        <f>IFERROR(IF(VLOOKUP(A299, 'MOY to EOY-Math'!$P$2:$AI$400,20,FALSE)="","",VLOOKUP(A299,'MOY to EOY-Math'!$P$2:$AI$400,20,FALSE)),"")</f>
        <v/>
      </c>
      <c r="N299" s="161" t="str">
        <f>IFERROR(IF(VLOOKUP(A299,'BOY to EOY-Math'!$P$2:$AI$400,20,FALSE)="","",VLOOKUP(A299,'BOY to EOY-Math'!$P$2:$AI$400,20,FALSE)),"")</f>
        <v/>
      </c>
      <c r="O299" s="161" t="str">
        <f>IFERROR(IF(VLOOKUP(A299,'BOY to MOY-Math'!$P$2:$AK$400,22,FALSE)="","",VLOOKUP(A299,'BOY to MOY-Math'!$P$2:$AK$400,22,FALSE)),"")</f>
        <v/>
      </c>
      <c r="P299" s="161" t="str">
        <f>IFERROR(IF(VLOOKUP(A299, 'MOY to EOY-Math'!$P$2:$AK$400,22,FALSE)="","",VLOOKUP(A299,'MOY to EOY-Math'!$P$2:$AK$400,22,FALSE)),"")</f>
        <v/>
      </c>
      <c r="Q299" s="161" t="str">
        <f>IFERROR(IF(VLOOKUP(A299,'BOY to EOY-Math'!$P$2:$AK$400,22,FALSE)="","",VLOOKUP(A299,'BOY to EOY-Math'!$P$2:$AK$400,22,FALSE)),"")</f>
        <v/>
      </c>
      <c r="R299" s="161" t="str" cm="1">
        <f t="array" ref="R299">_xlfn.IFS(AND(NOT(ISNUMBER(I299)),NOT(ISNUMBER(J299)),NOT(ISNUMBER(K299))),"",OR(AND(I299&lt;&gt;"",I299&gt;=40),AND(J299&lt;&gt;"",J299&gt;=40),AND(K299&lt;&gt;"",K299&gt;=40)),"Y",OR(I299&lt;40,J299&lt;40,K299&lt;40),"N")</f>
        <v/>
      </c>
      <c r="S299" s="161" t="str" cm="1">
        <f t="array" ref="S299">_xlfn.IFS(OR(L299="Yes",M299="Yes",N299="Yes"),"Y",OR(L299="No",M299="No",N299="No"),"N",AND(L299="",M299="",N299=""),"")</f>
        <v/>
      </c>
      <c r="T299" s="161" t="str" cm="1">
        <f t="array" ref="T299">_xlfn.IFS(AND(NOT(ISNUMBER(O299)),NOT(ISNUMBER(P299)),NOT(ISNUMBER(Q299))),"",OR(AND(O299&lt;&gt;"",O299&gt;=40),AND(P299&lt;&gt;"",P299&gt;=40),AND(Q299&lt;&gt;"",Q299&gt;=40)),"Y",OR(O299&lt;40,P299&lt;40,Q299&lt;40),"N")</f>
        <v/>
      </c>
      <c r="U299" s="162" t="str" cm="1">
        <f t="array" ref="U299">_xlfn.IFS(OR(R299="Y",S299="Y",T299="Y"),"Y",OR(R299="N",S299="N",T299="N"),"N",OR(R299="",S299="",T299=""),"")</f>
        <v/>
      </c>
      <c r="V299" s="161" t="str">
        <f>IFERROR(IF(VLOOKUP(A299,'BOY to MOY-Reading'!$P$2:$U$400,6,FALSE)="","",VLOOKUP(A299,'BOY to MOY-Reading'!$P$2:$U$400,6,FALSE)),"")</f>
        <v/>
      </c>
      <c r="W299" s="162" t="str">
        <f>IFERROR(IF(VLOOKUP(A299,'BOY to MOY-Reading'!$P$2:$AA$400,12,FALSE)="","",VLOOKUP(A299,'BOY to MOY-Reading'!$P$2:$AA$400,12,FALSE)),"")</f>
        <v/>
      </c>
      <c r="X299" s="161" t="str">
        <f>IFERROR(IF(VLOOKUP(A299,'BOY to EOY-Reading'!$P$2:$AA$400,12,FALSE)="","",VLOOKUP(A299,'BOY to EOY-Reading'!$P$2:$AA$400,12,FALSE)),"")</f>
        <v/>
      </c>
      <c r="Y299" s="163" t="str">
        <f>IFERROR(IF(VLOOKUP(A299,'BOY to MOY-Reading'!$P$2:$AI$400,20,FALSE)="","",VLOOKUP(A299,'BOY to MOY-Reading'!$P$2:$AI$400,20,FALSE)),"")</f>
        <v/>
      </c>
      <c r="Z299" s="161" t="str">
        <f>IFERROR(IF(VLOOKUP(A299, 'MOY to EOY-Reading'!$P$2:$AI$400,20,FALSE)="","",VLOOKUP(A299,'MOY to EOY-Reading'!$P$2:$AI$400,20,FALSE)),"")</f>
        <v/>
      </c>
      <c r="AA299" s="161" t="str">
        <f>IFERROR(IF(VLOOKUP(A299,'BOY to EOY-Reading'!$P$2:$AI$400,20,FALSE)="","",VLOOKUP(A299,'BOY to EOY-Reading'!$P$2:$AI$400,20,FALSE)),"")</f>
        <v/>
      </c>
      <c r="AB299" s="161" t="str">
        <f>IFERROR(IF(VLOOKUP(A299,'BOY to MOY-Reading'!$P$2:$AK$400,22,FALSE)="","",VLOOKUP(A299,'BOY to MOY-Reading'!$P$2:$AK$400,22,FALSE)),"")</f>
        <v/>
      </c>
      <c r="AC299" s="161" t="str">
        <f>IFERROR(IF(VLOOKUP(A299, 'MOY to EOY-Reading'!$P$2:$AK$400,22,FALSE)="","",VLOOKUP(A299,'MOY to EOY-Reading'!$P$2:$AK$400,22,FALSE)),"")</f>
        <v/>
      </c>
      <c r="AD299" s="161" t="str">
        <f>IFERROR(IF(VLOOKUP(A299,'BOY to EOY-Reading'!$P$2:$AK$400,22,FALSE)="","",VLOOKUP(A299,'BOY to EOY-Reading'!$P$2:$AK$400,22,FALSE)),"")</f>
        <v/>
      </c>
      <c r="AE299" s="161" t="str" cm="1">
        <f t="array" ref="AE299">_xlfn.IFS(AND(NOT(ISNUMBER(V299)),NOT(ISNUMBER(W299)),NOT(ISNUMBER(X299))),"",OR(AND(V299&lt;&gt;"",V299&gt;=40),AND(W299&lt;&gt;"",W299&gt;=40),AND(X299&lt;&gt;"",X299&gt;=40)),"Y",OR(V299&lt;40,W299&lt;40,X299&lt;40),"N")</f>
        <v/>
      </c>
      <c r="AF299" s="161" t="str" cm="1">
        <f t="array" ref="AF299">_xlfn.IFS(OR(Y299="Yes",Z299="Yes",AA299="Yes"),"Y",OR(Y299="No",Z299="No",AA299="No"),"N",AND(Y299="",Z299="",AA299=""),"")</f>
        <v/>
      </c>
      <c r="AG299" s="161" t="str" cm="1">
        <f t="array" ref="AG299">_xlfn.IFS(AND(NOT(ISNUMBER(AB299)),NOT(ISNUMBER(AC299)),NOT(ISNUMBER(AD299))),"",OR(AND(AB299&lt;&gt;"",AB299&gt;=40),AND(AC299&lt;&gt;"",AC299&gt;=40),AND(AD299&lt;&gt;"",AD299&gt;=40)),"Y",OR(AB299&lt;40,AC299&lt;40,AD299&lt;40),"N")</f>
        <v/>
      </c>
      <c r="AH299" s="162" t="str" cm="1">
        <f t="array" ref="AH299">_xlfn.IFS(OR(AE299="Y",AF299="Y",AG299="Y"),"Y",OR(AE299="N",AF299="N",AG299="N"),"N",OR(AE299="",AF299="",AG299=""),"")</f>
        <v/>
      </c>
    </row>
    <row r="300" spans="9:34" x14ac:dyDescent="0.25">
      <c r="I300" s="161" t="str">
        <f>IFERROR(IF(VLOOKUP(A300,'BOY to MOY-Math'!$P$2:$U$400,6,FALSE)="","",VLOOKUP(A300,'BOY to MOY-Math'!$P$2:$U$400,6,FALSE)),"")</f>
        <v/>
      </c>
      <c r="J300" s="162" t="str">
        <f>IFERROR(IF(VLOOKUP(A300,'BOY to MOY-Math'!$P$2:$AA$400,12,FALSE)="","",VLOOKUP(A300,'BOY to MOY-Math'!$P$2:$AA$400,12,FALSE)),"")</f>
        <v/>
      </c>
      <c r="K300" s="161" t="str">
        <f>IFERROR(IF(VLOOKUP(A300,'BOY to EOY-Math'!$P$2:$AA$400,12,FALSE)="","",VLOOKUP(A300,'BOY to EOY-Math'!$P$2:$AA$400,12,FALSE)),"")</f>
        <v/>
      </c>
      <c r="L300" s="163" t="str">
        <f>IFERROR(IF(VLOOKUP(A300,'BOY to MOY-Math'!$P$2:$AI$400,20,FALSE)="","",VLOOKUP(A300,'BOY to MOY-Math'!$P$2:$AI$400,20,FALSE)),"")</f>
        <v/>
      </c>
      <c r="M300" s="161" t="str">
        <f>IFERROR(IF(VLOOKUP(A300, 'MOY to EOY-Math'!$P$2:$AI$400,20,FALSE)="","",VLOOKUP(A300,'MOY to EOY-Math'!$P$2:$AI$400,20,FALSE)),"")</f>
        <v/>
      </c>
      <c r="N300" s="161" t="str">
        <f>IFERROR(IF(VLOOKUP(A300,'BOY to EOY-Math'!$P$2:$AI$400,20,FALSE)="","",VLOOKUP(A300,'BOY to EOY-Math'!$P$2:$AI$400,20,FALSE)),"")</f>
        <v/>
      </c>
      <c r="O300" s="161" t="str">
        <f>IFERROR(IF(VLOOKUP(A300,'BOY to MOY-Math'!$P$2:$AK$400,22,FALSE)="","",VLOOKUP(A300,'BOY to MOY-Math'!$P$2:$AK$400,22,FALSE)),"")</f>
        <v/>
      </c>
      <c r="P300" s="161" t="str">
        <f>IFERROR(IF(VLOOKUP(A300, 'MOY to EOY-Math'!$P$2:$AK$400,22,FALSE)="","",VLOOKUP(A300,'MOY to EOY-Math'!$P$2:$AK$400,22,FALSE)),"")</f>
        <v/>
      </c>
      <c r="Q300" s="161" t="str">
        <f>IFERROR(IF(VLOOKUP(A300,'BOY to EOY-Math'!$P$2:$AK$400,22,FALSE)="","",VLOOKUP(A300,'BOY to EOY-Math'!$P$2:$AK$400,22,FALSE)),"")</f>
        <v/>
      </c>
      <c r="R300" s="161" t="str" cm="1">
        <f t="array" ref="R300">_xlfn.IFS(AND(NOT(ISNUMBER(I300)),NOT(ISNUMBER(J300)),NOT(ISNUMBER(K300))),"",OR(AND(I300&lt;&gt;"",I300&gt;=40),AND(J300&lt;&gt;"",J300&gt;=40),AND(K300&lt;&gt;"",K300&gt;=40)),"Y",OR(I300&lt;40,J300&lt;40,K300&lt;40),"N")</f>
        <v/>
      </c>
      <c r="S300" s="161" t="str" cm="1">
        <f t="array" ref="S300">_xlfn.IFS(OR(L300="Yes",M300="Yes",N300="Yes"),"Y",OR(L300="No",M300="No",N300="No"),"N",AND(L300="",M300="",N300=""),"")</f>
        <v/>
      </c>
      <c r="T300" s="161" t="str" cm="1">
        <f t="array" ref="T300">_xlfn.IFS(AND(NOT(ISNUMBER(O300)),NOT(ISNUMBER(P300)),NOT(ISNUMBER(Q300))),"",OR(AND(O300&lt;&gt;"",O300&gt;=40),AND(P300&lt;&gt;"",P300&gt;=40),AND(Q300&lt;&gt;"",Q300&gt;=40)),"Y",OR(O300&lt;40,P300&lt;40,Q300&lt;40),"N")</f>
        <v/>
      </c>
      <c r="U300" s="162" t="str" cm="1">
        <f t="array" ref="U300">_xlfn.IFS(OR(R300="Y",S300="Y",T300="Y"),"Y",OR(R300="N",S300="N",T300="N"),"N",OR(R300="",S300="",T300=""),"")</f>
        <v/>
      </c>
      <c r="V300" s="161" t="str">
        <f>IFERROR(IF(VLOOKUP(A300,'BOY to MOY-Reading'!$P$2:$U$400,6,FALSE)="","",VLOOKUP(A300,'BOY to MOY-Reading'!$P$2:$U$400,6,FALSE)),"")</f>
        <v/>
      </c>
      <c r="W300" s="162" t="str">
        <f>IFERROR(IF(VLOOKUP(A300,'BOY to MOY-Reading'!$P$2:$AA$400,12,FALSE)="","",VLOOKUP(A300,'BOY to MOY-Reading'!$P$2:$AA$400,12,FALSE)),"")</f>
        <v/>
      </c>
      <c r="X300" s="161" t="str">
        <f>IFERROR(IF(VLOOKUP(A300,'BOY to EOY-Reading'!$P$2:$AA$400,12,FALSE)="","",VLOOKUP(A300,'BOY to EOY-Reading'!$P$2:$AA$400,12,FALSE)),"")</f>
        <v/>
      </c>
      <c r="Y300" s="163" t="str">
        <f>IFERROR(IF(VLOOKUP(A300,'BOY to MOY-Reading'!$P$2:$AI$400,20,FALSE)="","",VLOOKUP(A300,'BOY to MOY-Reading'!$P$2:$AI$400,20,FALSE)),"")</f>
        <v/>
      </c>
      <c r="Z300" s="161" t="str">
        <f>IFERROR(IF(VLOOKUP(A300, 'MOY to EOY-Reading'!$P$2:$AI$400,20,FALSE)="","",VLOOKUP(A300,'MOY to EOY-Reading'!$P$2:$AI$400,20,FALSE)),"")</f>
        <v/>
      </c>
      <c r="AA300" s="161" t="str">
        <f>IFERROR(IF(VLOOKUP(A300,'BOY to EOY-Reading'!$P$2:$AI$400,20,FALSE)="","",VLOOKUP(A300,'BOY to EOY-Reading'!$P$2:$AI$400,20,FALSE)),"")</f>
        <v/>
      </c>
      <c r="AB300" s="161" t="str">
        <f>IFERROR(IF(VLOOKUP(A300,'BOY to MOY-Reading'!$P$2:$AK$400,22,FALSE)="","",VLOOKUP(A300,'BOY to MOY-Reading'!$P$2:$AK$400,22,FALSE)),"")</f>
        <v/>
      </c>
      <c r="AC300" s="161" t="str">
        <f>IFERROR(IF(VLOOKUP(A300, 'MOY to EOY-Reading'!$P$2:$AK$400,22,FALSE)="","",VLOOKUP(A300,'MOY to EOY-Reading'!$P$2:$AK$400,22,FALSE)),"")</f>
        <v/>
      </c>
      <c r="AD300" s="161" t="str">
        <f>IFERROR(IF(VLOOKUP(A300,'BOY to EOY-Reading'!$P$2:$AK$400,22,FALSE)="","",VLOOKUP(A300,'BOY to EOY-Reading'!$P$2:$AK$400,22,FALSE)),"")</f>
        <v/>
      </c>
      <c r="AE300" s="161" t="str" cm="1">
        <f t="array" ref="AE300">_xlfn.IFS(AND(NOT(ISNUMBER(V300)),NOT(ISNUMBER(W300)),NOT(ISNUMBER(X300))),"",OR(AND(V300&lt;&gt;"",V300&gt;=40),AND(W300&lt;&gt;"",W300&gt;=40),AND(X300&lt;&gt;"",X300&gt;=40)),"Y",OR(V300&lt;40,W300&lt;40,X300&lt;40),"N")</f>
        <v/>
      </c>
      <c r="AF300" s="161" t="str" cm="1">
        <f t="array" ref="AF300">_xlfn.IFS(OR(Y300="Yes",Z300="Yes",AA300="Yes"),"Y",OR(Y300="No",Z300="No",AA300="No"),"N",AND(Y300="",Z300="",AA300=""),"")</f>
        <v/>
      </c>
      <c r="AG300" s="161" t="str" cm="1">
        <f t="array" ref="AG300">_xlfn.IFS(AND(NOT(ISNUMBER(AB300)),NOT(ISNUMBER(AC300)),NOT(ISNUMBER(AD300))),"",OR(AND(AB300&lt;&gt;"",AB300&gt;=40),AND(AC300&lt;&gt;"",AC300&gt;=40),AND(AD300&lt;&gt;"",AD300&gt;=40)),"Y",OR(AB300&lt;40,AC300&lt;40,AD300&lt;40),"N")</f>
        <v/>
      </c>
      <c r="AH300" s="162" t="str" cm="1">
        <f t="array" ref="AH300">_xlfn.IFS(OR(AE300="Y",AF300="Y",AG300="Y"),"Y",OR(AE300="N",AF300="N",AG300="N"),"N",OR(AE300="",AF300="",AG300=""),"")</f>
        <v/>
      </c>
    </row>
    <row r="301" spans="9:34" x14ac:dyDescent="0.25">
      <c r="I301" s="161" t="str">
        <f>IFERROR(IF(VLOOKUP(A301,'BOY to MOY-Math'!$P$2:$U$400,6,FALSE)="","",VLOOKUP(A301,'BOY to MOY-Math'!$P$2:$U$400,6,FALSE)),"")</f>
        <v/>
      </c>
      <c r="J301" s="162" t="str">
        <f>IFERROR(IF(VLOOKUP(A301,'BOY to MOY-Math'!$P$2:$AA$400,12,FALSE)="","",VLOOKUP(A301,'BOY to MOY-Math'!$P$2:$AA$400,12,FALSE)),"")</f>
        <v/>
      </c>
      <c r="K301" s="161" t="str">
        <f>IFERROR(IF(VLOOKUP(A301,'BOY to EOY-Math'!$P$2:$AA$400,12,FALSE)="","",VLOOKUP(A301,'BOY to EOY-Math'!$P$2:$AA$400,12,FALSE)),"")</f>
        <v/>
      </c>
      <c r="L301" s="163" t="str">
        <f>IFERROR(IF(VLOOKUP(A301,'BOY to MOY-Math'!$P$2:$AI$400,20,FALSE)="","",VLOOKUP(A301,'BOY to MOY-Math'!$P$2:$AI$400,20,FALSE)),"")</f>
        <v/>
      </c>
      <c r="M301" s="161" t="str">
        <f>IFERROR(IF(VLOOKUP(A301, 'MOY to EOY-Math'!$P$2:$AI$400,20,FALSE)="","",VLOOKUP(A301,'MOY to EOY-Math'!$P$2:$AI$400,20,FALSE)),"")</f>
        <v/>
      </c>
      <c r="N301" s="161" t="str">
        <f>IFERROR(IF(VLOOKUP(A301,'BOY to EOY-Math'!$P$2:$AI$400,20,FALSE)="","",VLOOKUP(A301,'BOY to EOY-Math'!$P$2:$AI$400,20,FALSE)),"")</f>
        <v/>
      </c>
      <c r="O301" s="161" t="str">
        <f>IFERROR(IF(VLOOKUP(A301,'BOY to MOY-Math'!$P$2:$AK$400,22,FALSE)="","",VLOOKUP(A301,'BOY to MOY-Math'!$P$2:$AK$400,22,FALSE)),"")</f>
        <v/>
      </c>
      <c r="P301" s="161" t="str">
        <f>IFERROR(IF(VLOOKUP(A301, 'MOY to EOY-Math'!$P$2:$AK$400,22,FALSE)="","",VLOOKUP(A301,'MOY to EOY-Math'!$P$2:$AK$400,22,FALSE)),"")</f>
        <v/>
      </c>
      <c r="Q301" s="161" t="str">
        <f>IFERROR(IF(VLOOKUP(A301,'BOY to EOY-Math'!$P$2:$AK$400,22,FALSE)="","",VLOOKUP(A301,'BOY to EOY-Math'!$P$2:$AK$400,22,FALSE)),"")</f>
        <v/>
      </c>
      <c r="R301" s="161" t="str" cm="1">
        <f t="array" ref="R301">_xlfn.IFS(AND(NOT(ISNUMBER(I301)),NOT(ISNUMBER(J301)),NOT(ISNUMBER(K301))),"",OR(AND(I301&lt;&gt;"",I301&gt;=40),AND(J301&lt;&gt;"",J301&gt;=40),AND(K301&lt;&gt;"",K301&gt;=40)),"Y",OR(I301&lt;40,J301&lt;40,K301&lt;40),"N")</f>
        <v/>
      </c>
      <c r="S301" s="161" t="str" cm="1">
        <f t="array" ref="S301">_xlfn.IFS(OR(L301="Yes",M301="Yes",N301="Yes"),"Y",OR(L301="No",M301="No",N301="No"),"N",AND(L301="",M301="",N301=""),"")</f>
        <v/>
      </c>
      <c r="T301" s="161" t="str" cm="1">
        <f t="array" ref="T301">_xlfn.IFS(AND(NOT(ISNUMBER(O301)),NOT(ISNUMBER(P301)),NOT(ISNUMBER(Q301))),"",OR(AND(O301&lt;&gt;"",O301&gt;=40),AND(P301&lt;&gt;"",P301&gt;=40),AND(Q301&lt;&gt;"",Q301&gt;=40)),"Y",OR(O301&lt;40,P301&lt;40,Q301&lt;40),"N")</f>
        <v/>
      </c>
      <c r="U301" s="162" t="str" cm="1">
        <f t="array" ref="U301">_xlfn.IFS(OR(R301="Y",S301="Y",T301="Y"),"Y",OR(R301="N",S301="N",T301="N"),"N",OR(R301="",S301="",T301=""),"")</f>
        <v/>
      </c>
      <c r="V301" s="161" t="str">
        <f>IFERROR(IF(VLOOKUP(A301,'BOY to MOY-Reading'!$P$2:$U$400,6,FALSE)="","",VLOOKUP(A301,'BOY to MOY-Reading'!$P$2:$U$400,6,FALSE)),"")</f>
        <v/>
      </c>
      <c r="W301" s="162" t="str">
        <f>IFERROR(IF(VLOOKUP(A301,'BOY to MOY-Reading'!$P$2:$AA$400,12,FALSE)="","",VLOOKUP(A301,'BOY to MOY-Reading'!$P$2:$AA$400,12,FALSE)),"")</f>
        <v/>
      </c>
      <c r="X301" s="161" t="str">
        <f>IFERROR(IF(VLOOKUP(A301,'BOY to EOY-Reading'!$P$2:$AA$400,12,FALSE)="","",VLOOKUP(A301,'BOY to EOY-Reading'!$P$2:$AA$400,12,FALSE)),"")</f>
        <v/>
      </c>
      <c r="Y301" s="163" t="str">
        <f>IFERROR(IF(VLOOKUP(A301,'BOY to MOY-Reading'!$P$2:$AI$400,20,FALSE)="","",VLOOKUP(A301,'BOY to MOY-Reading'!$P$2:$AI$400,20,FALSE)),"")</f>
        <v/>
      </c>
      <c r="Z301" s="161" t="str">
        <f>IFERROR(IF(VLOOKUP(A301, 'MOY to EOY-Reading'!$P$2:$AI$400,20,FALSE)="","",VLOOKUP(A301,'MOY to EOY-Reading'!$P$2:$AI$400,20,FALSE)),"")</f>
        <v/>
      </c>
      <c r="AA301" s="161" t="str">
        <f>IFERROR(IF(VLOOKUP(A301,'BOY to EOY-Reading'!$P$2:$AI$400,20,FALSE)="","",VLOOKUP(A301,'BOY to EOY-Reading'!$P$2:$AI$400,20,FALSE)),"")</f>
        <v/>
      </c>
      <c r="AB301" s="161" t="str">
        <f>IFERROR(IF(VLOOKUP(A301,'BOY to MOY-Reading'!$P$2:$AK$400,22,FALSE)="","",VLOOKUP(A301,'BOY to MOY-Reading'!$P$2:$AK$400,22,FALSE)),"")</f>
        <v/>
      </c>
      <c r="AC301" s="161" t="str">
        <f>IFERROR(IF(VLOOKUP(A301, 'MOY to EOY-Reading'!$P$2:$AK$400,22,FALSE)="","",VLOOKUP(A301,'MOY to EOY-Reading'!$P$2:$AK$400,22,FALSE)),"")</f>
        <v/>
      </c>
      <c r="AD301" s="161" t="str">
        <f>IFERROR(IF(VLOOKUP(A301,'BOY to EOY-Reading'!$P$2:$AK$400,22,FALSE)="","",VLOOKUP(A301,'BOY to EOY-Reading'!$P$2:$AK$400,22,FALSE)),"")</f>
        <v/>
      </c>
      <c r="AE301" s="161" t="str" cm="1">
        <f t="array" ref="AE301">_xlfn.IFS(AND(NOT(ISNUMBER(V301)),NOT(ISNUMBER(W301)),NOT(ISNUMBER(X301))),"",OR(AND(V301&lt;&gt;"",V301&gt;=40),AND(W301&lt;&gt;"",W301&gt;=40),AND(X301&lt;&gt;"",X301&gt;=40)),"Y",OR(V301&lt;40,W301&lt;40,X301&lt;40),"N")</f>
        <v/>
      </c>
      <c r="AF301" s="161" t="str" cm="1">
        <f t="array" ref="AF301">_xlfn.IFS(OR(Y301="Yes",Z301="Yes",AA301="Yes"),"Y",OR(Y301="No",Z301="No",AA301="No"),"N",AND(Y301="",Z301="",AA301=""),"")</f>
        <v/>
      </c>
      <c r="AG301" s="161" t="str" cm="1">
        <f t="array" ref="AG301">_xlfn.IFS(AND(NOT(ISNUMBER(AB301)),NOT(ISNUMBER(AC301)),NOT(ISNUMBER(AD301))),"",OR(AND(AB301&lt;&gt;"",AB301&gt;=40),AND(AC301&lt;&gt;"",AC301&gt;=40),AND(AD301&lt;&gt;"",AD301&gt;=40)),"Y",OR(AB301&lt;40,AC301&lt;40,AD301&lt;40),"N")</f>
        <v/>
      </c>
      <c r="AH301" s="162" t="str" cm="1">
        <f t="array" ref="AH301">_xlfn.IFS(OR(AE301="Y",AF301="Y",AG301="Y"),"Y",OR(AE301="N",AF301="N",AG301="N"),"N",OR(AE301="",AF301="",AG301=""),"")</f>
        <v/>
      </c>
    </row>
    <row r="302" spans="9:34" x14ac:dyDescent="0.25">
      <c r="I302" s="161" t="str">
        <f>IFERROR(IF(VLOOKUP(A302,'BOY to MOY-Math'!$P$2:$U$400,6,FALSE)="","",VLOOKUP(A302,'BOY to MOY-Math'!$P$2:$U$400,6,FALSE)),"")</f>
        <v/>
      </c>
      <c r="J302" s="162" t="str">
        <f>IFERROR(IF(VLOOKUP(A302,'BOY to MOY-Math'!$P$2:$AA$400,12,FALSE)="","",VLOOKUP(A302,'BOY to MOY-Math'!$P$2:$AA$400,12,FALSE)),"")</f>
        <v/>
      </c>
      <c r="K302" s="161" t="str">
        <f>IFERROR(IF(VLOOKUP(A302,'BOY to EOY-Math'!$P$2:$AA$400,12,FALSE)="","",VLOOKUP(A302,'BOY to EOY-Math'!$P$2:$AA$400,12,FALSE)),"")</f>
        <v/>
      </c>
      <c r="L302" s="163" t="str">
        <f>IFERROR(IF(VLOOKUP(A302,'BOY to MOY-Math'!$P$2:$AI$400,20,FALSE)="","",VLOOKUP(A302,'BOY to MOY-Math'!$P$2:$AI$400,20,FALSE)),"")</f>
        <v/>
      </c>
      <c r="M302" s="161" t="str">
        <f>IFERROR(IF(VLOOKUP(A302, 'MOY to EOY-Math'!$P$2:$AI$400,20,FALSE)="","",VLOOKUP(A302,'MOY to EOY-Math'!$P$2:$AI$400,20,FALSE)),"")</f>
        <v/>
      </c>
      <c r="N302" s="161" t="str">
        <f>IFERROR(IF(VLOOKUP(A302,'BOY to EOY-Math'!$P$2:$AI$400,20,FALSE)="","",VLOOKUP(A302,'BOY to EOY-Math'!$P$2:$AI$400,20,FALSE)),"")</f>
        <v/>
      </c>
      <c r="O302" s="161" t="str">
        <f>IFERROR(IF(VLOOKUP(A302,'BOY to MOY-Math'!$P$2:$AK$400,22,FALSE)="","",VLOOKUP(A302,'BOY to MOY-Math'!$P$2:$AK$400,22,FALSE)),"")</f>
        <v/>
      </c>
      <c r="P302" s="161" t="str">
        <f>IFERROR(IF(VLOOKUP(A302, 'MOY to EOY-Math'!$P$2:$AK$400,22,FALSE)="","",VLOOKUP(A302,'MOY to EOY-Math'!$P$2:$AK$400,22,FALSE)),"")</f>
        <v/>
      </c>
      <c r="Q302" s="161" t="str">
        <f>IFERROR(IF(VLOOKUP(A302,'BOY to EOY-Math'!$P$2:$AK$400,22,FALSE)="","",VLOOKUP(A302,'BOY to EOY-Math'!$P$2:$AK$400,22,FALSE)),"")</f>
        <v/>
      </c>
      <c r="R302" s="161" t="str" cm="1">
        <f t="array" ref="R302">_xlfn.IFS(AND(NOT(ISNUMBER(I302)),NOT(ISNUMBER(J302)),NOT(ISNUMBER(K302))),"",OR(AND(I302&lt;&gt;"",I302&gt;=40),AND(J302&lt;&gt;"",J302&gt;=40),AND(K302&lt;&gt;"",K302&gt;=40)),"Y",OR(I302&lt;40,J302&lt;40,K302&lt;40),"N")</f>
        <v/>
      </c>
      <c r="S302" s="161" t="str" cm="1">
        <f t="array" ref="S302">_xlfn.IFS(OR(L302="Yes",M302="Yes",N302="Yes"),"Y",OR(L302="No",M302="No",N302="No"),"N",AND(L302="",M302="",N302=""),"")</f>
        <v/>
      </c>
      <c r="T302" s="161" t="str" cm="1">
        <f t="array" ref="T302">_xlfn.IFS(AND(NOT(ISNUMBER(O302)),NOT(ISNUMBER(P302)),NOT(ISNUMBER(Q302))),"",OR(AND(O302&lt;&gt;"",O302&gt;=40),AND(P302&lt;&gt;"",P302&gt;=40),AND(Q302&lt;&gt;"",Q302&gt;=40)),"Y",OR(O302&lt;40,P302&lt;40,Q302&lt;40),"N")</f>
        <v/>
      </c>
      <c r="U302" s="162" t="str" cm="1">
        <f t="array" ref="U302">_xlfn.IFS(OR(R302="Y",S302="Y",T302="Y"),"Y",OR(R302="N",S302="N",T302="N"),"N",OR(R302="",S302="",T302=""),"")</f>
        <v/>
      </c>
      <c r="V302" s="161" t="str">
        <f>IFERROR(IF(VLOOKUP(A302,'BOY to MOY-Reading'!$P$2:$U$400,6,FALSE)="","",VLOOKUP(A302,'BOY to MOY-Reading'!$P$2:$U$400,6,FALSE)),"")</f>
        <v/>
      </c>
      <c r="W302" s="162" t="str">
        <f>IFERROR(IF(VLOOKUP(A302,'BOY to MOY-Reading'!$P$2:$AA$400,12,FALSE)="","",VLOOKUP(A302,'BOY to MOY-Reading'!$P$2:$AA$400,12,FALSE)),"")</f>
        <v/>
      </c>
      <c r="X302" s="161" t="str">
        <f>IFERROR(IF(VLOOKUP(A302,'BOY to EOY-Reading'!$P$2:$AA$400,12,FALSE)="","",VLOOKUP(A302,'BOY to EOY-Reading'!$P$2:$AA$400,12,FALSE)),"")</f>
        <v/>
      </c>
      <c r="Y302" s="163" t="str">
        <f>IFERROR(IF(VLOOKUP(A302,'BOY to MOY-Reading'!$P$2:$AI$400,20,FALSE)="","",VLOOKUP(A302,'BOY to MOY-Reading'!$P$2:$AI$400,20,FALSE)),"")</f>
        <v/>
      </c>
      <c r="Z302" s="161" t="str">
        <f>IFERROR(IF(VLOOKUP(A302, 'MOY to EOY-Reading'!$P$2:$AI$400,20,FALSE)="","",VLOOKUP(A302,'MOY to EOY-Reading'!$P$2:$AI$400,20,FALSE)),"")</f>
        <v/>
      </c>
      <c r="AA302" s="161" t="str">
        <f>IFERROR(IF(VLOOKUP(A302,'BOY to EOY-Reading'!$P$2:$AI$400,20,FALSE)="","",VLOOKUP(A302,'BOY to EOY-Reading'!$P$2:$AI$400,20,FALSE)),"")</f>
        <v/>
      </c>
      <c r="AB302" s="161" t="str">
        <f>IFERROR(IF(VLOOKUP(A302,'BOY to MOY-Reading'!$P$2:$AK$400,22,FALSE)="","",VLOOKUP(A302,'BOY to MOY-Reading'!$P$2:$AK$400,22,FALSE)),"")</f>
        <v/>
      </c>
      <c r="AC302" s="161" t="str">
        <f>IFERROR(IF(VLOOKUP(A302, 'MOY to EOY-Reading'!$P$2:$AK$400,22,FALSE)="","",VLOOKUP(A302,'MOY to EOY-Reading'!$P$2:$AK$400,22,FALSE)),"")</f>
        <v/>
      </c>
      <c r="AD302" s="161" t="str">
        <f>IFERROR(IF(VLOOKUP(A302,'BOY to EOY-Reading'!$P$2:$AK$400,22,FALSE)="","",VLOOKUP(A302,'BOY to EOY-Reading'!$P$2:$AK$400,22,FALSE)),"")</f>
        <v/>
      </c>
      <c r="AE302" s="161" t="str" cm="1">
        <f t="array" ref="AE302">_xlfn.IFS(AND(NOT(ISNUMBER(V302)),NOT(ISNUMBER(W302)),NOT(ISNUMBER(X302))),"",OR(AND(V302&lt;&gt;"",V302&gt;=40),AND(W302&lt;&gt;"",W302&gt;=40),AND(X302&lt;&gt;"",X302&gt;=40)),"Y",OR(V302&lt;40,W302&lt;40,X302&lt;40),"N")</f>
        <v/>
      </c>
      <c r="AF302" s="161" t="str" cm="1">
        <f t="array" ref="AF302">_xlfn.IFS(OR(Y302="Yes",Z302="Yes",AA302="Yes"),"Y",OR(Y302="No",Z302="No",AA302="No"),"N",AND(Y302="",Z302="",AA302=""),"")</f>
        <v/>
      </c>
      <c r="AG302" s="161" t="str" cm="1">
        <f t="array" ref="AG302">_xlfn.IFS(AND(NOT(ISNUMBER(AB302)),NOT(ISNUMBER(AC302)),NOT(ISNUMBER(AD302))),"",OR(AND(AB302&lt;&gt;"",AB302&gt;=40),AND(AC302&lt;&gt;"",AC302&gt;=40),AND(AD302&lt;&gt;"",AD302&gt;=40)),"Y",OR(AB302&lt;40,AC302&lt;40,AD302&lt;40),"N")</f>
        <v/>
      </c>
      <c r="AH302" s="162" t="str" cm="1">
        <f t="array" ref="AH302">_xlfn.IFS(OR(AE302="Y",AF302="Y",AG302="Y"),"Y",OR(AE302="N",AF302="N",AG302="N"),"N",OR(AE302="",AF302="",AG302=""),"")</f>
        <v/>
      </c>
    </row>
    <row r="303" spans="9:34" x14ac:dyDescent="0.25">
      <c r="I303" s="161" t="str">
        <f>IFERROR(IF(VLOOKUP(A303,'BOY to MOY-Math'!$P$2:$U$400,6,FALSE)="","",VLOOKUP(A303,'BOY to MOY-Math'!$P$2:$U$400,6,FALSE)),"")</f>
        <v/>
      </c>
      <c r="J303" s="162" t="str">
        <f>IFERROR(IF(VLOOKUP(A303,'BOY to MOY-Math'!$P$2:$AA$400,12,FALSE)="","",VLOOKUP(A303,'BOY to MOY-Math'!$P$2:$AA$400,12,FALSE)),"")</f>
        <v/>
      </c>
      <c r="K303" s="161" t="str">
        <f>IFERROR(IF(VLOOKUP(A303,'BOY to EOY-Math'!$P$2:$AA$400,12,FALSE)="","",VLOOKUP(A303,'BOY to EOY-Math'!$P$2:$AA$400,12,FALSE)),"")</f>
        <v/>
      </c>
      <c r="L303" s="163" t="str">
        <f>IFERROR(IF(VLOOKUP(A303,'BOY to MOY-Math'!$P$2:$AI$400,20,FALSE)="","",VLOOKUP(A303,'BOY to MOY-Math'!$P$2:$AI$400,20,FALSE)),"")</f>
        <v/>
      </c>
      <c r="M303" s="161" t="str">
        <f>IFERROR(IF(VLOOKUP(A303, 'MOY to EOY-Math'!$P$2:$AI$400,20,FALSE)="","",VLOOKUP(A303,'MOY to EOY-Math'!$P$2:$AI$400,20,FALSE)),"")</f>
        <v/>
      </c>
      <c r="N303" s="161" t="str">
        <f>IFERROR(IF(VLOOKUP(A303,'BOY to EOY-Math'!$P$2:$AI$400,20,FALSE)="","",VLOOKUP(A303,'BOY to EOY-Math'!$P$2:$AI$400,20,FALSE)),"")</f>
        <v/>
      </c>
      <c r="O303" s="161" t="str">
        <f>IFERROR(IF(VLOOKUP(A303,'BOY to MOY-Math'!$P$2:$AK$400,22,FALSE)="","",VLOOKUP(A303,'BOY to MOY-Math'!$P$2:$AK$400,22,FALSE)),"")</f>
        <v/>
      </c>
      <c r="P303" s="161" t="str">
        <f>IFERROR(IF(VLOOKUP(A303, 'MOY to EOY-Math'!$P$2:$AK$400,22,FALSE)="","",VLOOKUP(A303,'MOY to EOY-Math'!$P$2:$AK$400,22,FALSE)),"")</f>
        <v/>
      </c>
      <c r="Q303" s="161" t="str">
        <f>IFERROR(IF(VLOOKUP(A303,'BOY to EOY-Math'!$P$2:$AK$400,22,FALSE)="","",VLOOKUP(A303,'BOY to EOY-Math'!$P$2:$AK$400,22,FALSE)),"")</f>
        <v/>
      </c>
      <c r="R303" s="161" t="str" cm="1">
        <f t="array" ref="R303">_xlfn.IFS(AND(NOT(ISNUMBER(I303)),NOT(ISNUMBER(J303)),NOT(ISNUMBER(K303))),"",OR(AND(I303&lt;&gt;"",I303&gt;=40),AND(J303&lt;&gt;"",J303&gt;=40),AND(K303&lt;&gt;"",K303&gt;=40)),"Y",OR(I303&lt;40,J303&lt;40,K303&lt;40),"N")</f>
        <v/>
      </c>
      <c r="S303" s="161" t="str" cm="1">
        <f t="array" ref="S303">_xlfn.IFS(OR(L303="Yes",M303="Yes",N303="Yes"),"Y",OR(L303="No",M303="No",N303="No"),"N",AND(L303="",M303="",N303=""),"")</f>
        <v/>
      </c>
      <c r="T303" s="161" t="str" cm="1">
        <f t="array" ref="T303">_xlfn.IFS(AND(NOT(ISNUMBER(O303)),NOT(ISNUMBER(P303)),NOT(ISNUMBER(Q303))),"",OR(AND(O303&lt;&gt;"",O303&gt;=40),AND(P303&lt;&gt;"",P303&gt;=40),AND(Q303&lt;&gt;"",Q303&gt;=40)),"Y",OR(O303&lt;40,P303&lt;40,Q303&lt;40),"N")</f>
        <v/>
      </c>
      <c r="U303" s="162" t="str" cm="1">
        <f t="array" ref="U303">_xlfn.IFS(OR(R303="Y",S303="Y",T303="Y"),"Y",OR(R303="N",S303="N",T303="N"),"N",OR(R303="",S303="",T303=""),"")</f>
        <v/>
      </c>
      <c r="V303" s="161" t="str">
        <f>IFERROR(IF(VLOOKUP(A303,'BOY to MOY-Reading'!$P$2:$U$400,6,FALSE)="","",VLOOKUP(A303,'BOY to MOY-Reading'!$P$2:$U$400,6,FALSE)),"")</f>
        <v/>
      </c>
      <c r="W303" s="162" t="str">
        <f>IFERROR(IF(VLOOKUP(A303,'BOY to MOY-Reading'!$P$2:$AA$400,12,FALSE)="","",VLOOKUP(A303,'BOY to MOY-Reading'!$P$2:$AA$400,12,FALSE)),"")</f>
        <v/>
      </c>
      <c r="X303" s="161" t="str">
        <f>IFERROR(IF(VLOOKUP(A303,'BOY to EOY-Reading'!$P$2:$AA$400,12,FALSE)="","",VLOOKUP(A303,'BOY to EOY-Reading'!$P$2:$AA$400,12,FALSE)),"")</f>
        <v/>
      </c>
      <c r="Y303" s="163" t="str">
        <f>IFERROR(IF(VLOOKUP(A303,'BOY to MOY-Reading'!$P$2:$AI$400,20,FALSE)="","",VLOOKUP(A303,'BOY to MOY-Reading'!$P$2:$AI$400,20,FALSE)),"")</f>
        <v/>
      </c>
      <c r="Z303" s="161" t="str">
        <f>IFERROR(IF(VLOOKUP(A303, 'MOY to EOY-Reading'!$P$2:$AI$400,20,FALSE)="","",VLOOKUP(A303,'MOY to EOY-Reading'!$P$2:$AI$400,20,FALSE)),"")</f>
        <v/>
      </c>
      <c r="AA303" s="161" t="str">
        <f>IFERROR(IF(VLOOKUP(A303,'BOY to EOY-Reading'!$P$2:$AI$400,20,FALSE)="","",VLOOKUP(A303,'BOY to EOY-Reading'!$P$2:$AI$400,20,FALSE)),"")</f>
        <v/>
      </c>
      <c r="AB303" s="161" t="str">
        <f>IFERROR(IF(VLOOKUP(A303,'BOY to MOY-Reading'!$P$2:$AK$400,22,FALSE)="","",VLOOKUP(A303,'BOY to MOY-Reading'!$P$2:$AK$400,22,FALSE)),"")</f>
        <v/>
      </c>
      <c r="AC303" s="161" t="str">
        <f>IFERROR(IF(VLOOKUP(A303, 'MOY to EOY-Reading'!$P$2:$AK$400,22,FALSE)="","",VLOOKUP(A303,'MOY to EOY-Reading'!$P$2:$AK$400,22,FALSE)),"")</f>
        <v/>
      </c>
      <c r="AD303" s="161" t="str">
        <f>IFERROR(IF(VLOOKUP(A303,'BOY to EOY-Reading'!$P$2:$AK$400,22,FALSE)="","",VLOOKUP(A303,'BOY to EOY-Reading'!$P$2:$AK$400,22,FALSE)),"")</f>
        <v/>
      </c>
      <c r="AE303" s="161" t="str" cm="1">
        <f t="array" ref="AE303">_xlfn.IFS(AND(NOT(ISNUMBER(V303)),NOT(ISNUMBER(W303)),NOT(ISNUMBER(X303))),"",OR(AND(V303&lt;&gt;"",V303&gt;=40),AND(W303&lt;&gt;"",W303&gt;=40),AND(X303&lt;&gt;"",X303&gt;=40)),"Y",OR(V303&lt;40,W303&lt;40,X303&lt;40),"N")</f>
        <v/>
      </c>
      <c r="AF303" s="161" t="str" cm="1">
        <f t="array" ref="AF303">_xlfn.IFS(OR(Y303="Yes",Z303="Yes",AA303="Yes"),"Y",OR(Y303="No",Z303="No",AA303="No"),"N",AND(Y303="",Z303="",AA303=""),"")</f>
        <v/>
      </c>
      <c r="AG303" s="161" t="str" cm="1">
        <f t="array" ref="AG303">_xlfn.IFS(AND(NOT(ISNUMBER(AB303)),NOT(ISNUMBER(AC303)),NOT(ISNUMBER(AD303))),"",OR(AND(AB303&lt;&gt;"",AB303&gt;=40),AND(AC303&lt;&gt;"",AC303&gt;=40),AND(AD303&lt;&gt;"",AD303&gt;=40)),"Y",OR(AB303&lt;40,AC303&lt;40,AD303&lt;40),"N")</f>
        <v/>
      </c>
      <c r="AH303" s="162" t="str" cm="1">
        <f t="array" ref="AH303">_xlfn.IFS(OR(AE303="Y",AF303="Y",AG303="Y"),"Y",OR(AE303="N",AF303="N",AG303="N"),"N",OR(AE303="",AF303="",AG303=""),"")</f>
        <v/>
      </c>
    </row>
    <row r="304" spans="9:34" x14ac:dyDescent="0.25">
      <c r="I304" s="161" t="str">
        <f>IFERROR(IF(VLOOKUP(A304,'BOY to MOY-Math'!$P$2:$U$400,6,FALSE)="","",VLOOKUP(A304,'BOY to MOY-Math'!$P$2:$U$400,6,FALSE)),"")</f>
        <v/>
      </c>
      <c r="J304" s="162" t="str">
        <f>IFERROR(IF(VLOOKUP(A304,'BOY to MOY-Math'!$P$2:$AA$400,12,FALSE)="","",VLOOKUP(A304,'BOY to MOY-Math'!$P$2:$AA$400,12,FALSE)),"")</f>
        <v/>
      </c>
      <c r="K304" s="161" t="str">
        <f>IFERROR(IF(VLOOKUP(A304,'BOY to EOY-Math'!$P$2:$AA$400,12,FALSE)="","",VLOOKUP(A304,'BOY to EOY-Math'!$P$2:$AA$400,12,FALSE)),"")</f>
        <v/>
      </c>
      <c r="L304" s="163" t="str">
        <f>IFERROR(IF(VLOOKUP(A304,'BOY to MOY-Math'!$P$2:$AI$400,20,FALSE)="","",VLOOKUP(A304,'BOY to MOY-Math'!$P$2:$AI$400,20,FALSE)),"")</f>
        <v/>
      </c>
      <c r="M304" s="161" t="str">
        <f>IFERROR(IF(VLOOKUP(A304, 'MOY to EOY-Math'!$P$2:$AI$400,20,FALSE)="","",VLOOKUP(A304,'MOY to EOY-Math'!$P$2:$AI$400,20,FALSE)),"")</f>
        <v/>
      </c>
      <c r="N304" s="161" t="str">
        <f>IFERROR(IF(VLOOKUP(A304,'BOY to EOY-Math'!$P$2:$AI$400,20,FALSE)="","",VLOOKUP(A304,'BOY to EOY-Math'!$P$2:$AI$400,20,FALSE)),"")</f>
        <v/>
      </c>
      <c r="O304" s="161" t="str">
        <f>IFERROR(IF(VLOOKUP(A304,'BOY to MOY-Math'!$P$2:$AK$400,22,FALSE)="","",VLOOKUP(A304,'BOY to MOY-Math'!$P$2:$AK$400,22,FALSE)),"")</f>
        <v/>
      </c>
      <c r="P304" s="161" t="str">
        <f>IFERROR(IF(VLOOKUP(A304, 'MOY to EOY-Math'!$P$2:$AK$400,22,FALSE)="","",VLOOKUP(A304,'MOY to EOY-Math'!$P$2:$AK$400,22,FALSE)),"")</f>
        <v/>
      </c>
      <c r="Q304" s="161" t="str">
        <f>IFERROR(IF(VLOOKUP(A304,'BOY to EOY-Math'!$P$2:$AK$400,22,FALSE)="","",VLOOKUP(A304,'BOY to EOY-Math'!$P$2:$AK$400,22,FALSE)),"")</f>
        <v/>
      </c>
      <c r="R304" s="161" t="str" cm="1">
        <f t="array" ref="R304">_xlfn.IFS(AND(NOT(ISNUMBER(I304)),NOT(ISNUMBER(J304)),NOT(ISNUMBER(K304))),"",OR(AND(I304&lt;&gt;"",I304&gt;=40),AND(J304&lt;&gt;"",J304&gt;=40),AND(K304&lt;&gt;"",K304&gt;=40)),"Y",OR(I304&lt;40,J304&lt;40,K304&lt;40),"N")</f>
        <v/>
      </c>
      <c r="S304" s="161" t="str" cm="1">
        <f t="array" ref="S304">_xlfn.IFS(OR(L304="Yes",M304="Yes",N304="Yes"),"Y",OR(L304="No",M304="No",N304="No"),"N",AND(L304="",M304="",N304=""),"")</f>
        <v/>
      </c>
      <c r="T304" s="161" t="str" cm="1">
        <f t="array" ref="T304">_xlfn.IFS(AND(NOT(ISNUMBER(O304)),NOT(ISNUMBER(P304)),NOT(ISNUMBER(Q304))),"",OR(AND(O304&lt;&gt;"",O304&gt;=40),AND(P304&lt;&gt;"",P304&gt;=40),AND(Q304&lt;&gt;"",Q304&gt;=40)),"Y",OR(O304&lt;40,P304&lt;40,Q304&lt;40),"N")</f>
        <v/>
      </c>
      <c r="U304" s="162" t="str" cm="1">
        <f t="array" ref="U304">_xlfn.IFS(OR(R304="Y",S304="Y",T304="Y"),"Y",OR(R304="N",S304="N",T304="N"),"N",OR(R304="",S304="",T304=""),"")</f>
        <v/>
      </c>
      <c r="V304" s="161" t="str">
        <f>IFERROR(IF(VLOOKUP(A304,'BOY to MOY-Reading'!$P$2:$U$400,6,FALSE)="","",VLOOKUP(A304,'BOY to MOY-Reading'!$P$2:$U$400,6,FALSE)),"")</f>
        <v/>
      </c>
      <c r="W304" s="162" t="str">
        <f>IFERROR(IF(VLOOKUP(A304,'BOY to MOY-Reading'!$P$2:$AA$400,12,FALSE)="","",VLOOKUP(A304,'BOY to MOY-Reading'!$P$2:$AA$400,12,FALSE)),"")</f>
        <v/>
      </c>
      <c r="X304" s="161" t="str">
        <f>IFERROR(IF(VLOOKUP(A304,'BOY to EOY-Reading'!$P$2:$AA$400,12,FALSE)="","",VLOOKUP(A304,'BOY to EOY-Reading'!$P$2:$AA$400,12,FALSE)),"")</f>
        <v/>
      </c>
      <c r="Y304" s="163" t="str">
        <f>IFERROR(IF(VLOOKUP(A304,'BOY to MOY-Reading'!$P$2:$AI$400,20,FALSE)="","",VLOOKUP(A304,'BOY to MOY-Reading'!$P$2:$AI$400,20,FALSE)),"")</f>
        <v/>
      </c>
      <c r="Z304" s="161" t="str">
        <f>IFERROR(IF(VLOOKUP(A304, 'MOY to EOY-Reading'!$P$2:$AI$400,20,FALSE)="","",VLOOKUP(A304,'MOY to EOY-Reading'!$P$2:$AI$400,20,FALSE)),"")</f>
        <v/>
      </c>
      <c r="AA304" s="161" t="str">
        <f>IFERROR(IF(VLOOKUP(A304,'BOY to EOY-Reading'!$P$2:$AI$400,20,FALSE)="","",VLOOKUP(A304,'BOY to EOY-Reading'!$P$2:$AI$400,20,FALSE)),"")</f>
        <v/>
      </c>
      <c r="AB304" s="161" t="str">
        <f>IFERROR(IF(VLOOKUP(A304,'BOY to MOY-Reading'!$P$2:$AK$400,22,FALSE)="","",VLOOKUP(A304,'BOY to MOY-Reading'!$P$2:$AK$400,22,FALSE)),"")</f>
        <v/>
      </c>
      <c r="AC304" s="161" t="str">
        <f>IFERROR(IF(VLOOKUP(A304, 'MOY to EOY-Reading'!$P$2:$AK$400,22,FALSE)="","",VLOOKUP(A304,'MOY to EOY-Reading'!$P$2:$AK$400,22,FALSE)),"")</f>
        <v/>
      </c>
      <c r="AD304" s="161" t="str">
        <f>IFERROR(IF(VLOOKUP(A304,'BOY to EOY-Reading'!$P$2:$AK$400,22,FALSE)="","",VLOOKUP(A304,'BOY to EOY-Reading'!$P$2:$AK$400,22,FALSE)),"")</f>
        <v/>
      </c>
      <c r="AE304" s="161" t="str" cm="1">
        <f t="array" ref="AE304">_xlfn.IFS(AND(NOT(ISNUMBER(V304)),NOT(ISNUMBER(W304)),NOT(ISNUMBER(X304))),"",OR(AND(V304&lt;&gt;"",V304&gt;=40),AND(W304&lt;&gt;"",W304&gt;=40),AND(X304&lt;&gt;"",X304&gt;=40)),"Y",OR(V304&lt;40,W304&lt;40,X304&lt;40),"N")</f>
        <v/>
      </c>
      <c r="AF304" s="161" t="str" cm="1">
        <f t="array" ref="AF304">_xlfn.IFS(OR(Y304="Yes",Z304="Yes",AA304="Yes"),"Y",OR(Y304="No",Z304="No",AA304="No"),"N",AND(Y304="",Z304="",AA304=""),"")</f>
        <v/>
      </c>
      <c r="AG304" s="161" t="str" cm="1">
        <f t="array" ref="AG304">_xlfn.IFS(AND(NOT(ISNUMBER(AB304)),NOT(ISNUMBER(AC304)),NOT(ISNUMBER(AD304))),"",OR(AND(AB304&lt;&gt;"",AB304&gt;=40),AND(AC304&lt;&gt;"",AC304&gt;=40),AND(AD304&lt;&gt;"",AD304&gt;=40)),"Y",OR(AB304&lt;40,AC304&lt;40,AD304&lt;40),"N")</f>
        <v/>
      </c>
      <c r="AH304" s="162" t="str" cm="1">
        <f t="array" ref="AH304">_xlfn.IFS(OR(AE304="Y",AF304="Y",AG304="Y"),"Y",OR(AE304="N",AF304="N",AG304="N"),"N",OR(AE304="",AF304="",AG304=""),"")</f>
        <v/>
      </c>
    </row>
    <row r="305" spans="9:34" x14ac:dyDescent="0.25">
      <c r="I305" s="161" t="str">
        <f>IFERROR(IF(VLOOKUP(A305,'BOY to MOY-Math'!$P$2:$U$400,6,FALSE)="","",VLOOKUP(A305,'BOY to MOY-Math'!$P$2:$U$400,6,FALSE)),"")</f>
        <v/>
      </c>
      <c r="J305" s="162" t="str">
        <f>IFERROR(IF(VLOOKUP(A305,'BOY to MOY-Math'!$P$2:$AA$400,12,FALSE)="","",VLOOKUP(A305,'BOY to MOY-Math'!$P$2:$AA$400,12,FALSE)),"")</f>
        <v/>
      </c>
      <c r="K305" s="161" t="str">
        <f>IFERROR(IF(VLOOKUP(A305,'BOY to EOY-Math'!$P$2:$AA$400,12,FALSE)="","",VLOOKUP(A305,'BOY to EOY-Math'!$P$2:$AA$400,12,FALSE)),"")</f>
        <v/>
      </c>
      <c r="L305" s="163" t="str">
        <f>IFERROR(IF(VLOOKUP(A305,'BOY to MOY-Math'!$P$2:$AI$400,20,FALSE)="","",VLOOKUP(A305,'BOY to MOY-Math'!$P$2:$AI$400,20,FALSE)),"")</f>
        <v/>
      </c>
      <c r="M305" s="161" t="str">
        <f>IFERROR(IF(VLOOKUP(A305, 'MOY to EOY-Math'!$P$2:$AI$400,20,FALSE)="","",VLOOKUP(A305,'MOY to EOY-Math'!$P$2:$AI$400,20,FALSE)),"")</f>
        <v/>
      </c>
      <c r="N305" s="161" t="str">
        <f>IFERROR(IF(VLOOKUP(A305,'BOY to EOY-Math'!$P$2:$AI$400,20,FALSE)="","",VLOOKUP(A305,'BOY to EOY-Math'!$P$2:$AI$400,20,FALSE)),"")</f>
        <v/>
      </c>
      <c r="O305" s="161" t="str">
        <f>IFERROR(IF(VLOOKUP(A305,'BOY to MOY-Math'!$P$2:$AK$400,22,FALSE)="","",VLOOKUP(A305,'BOY to MOY-Math'!$P$2:$AK$400,22,FALSE)),"")</f>
        <v/>
      </c>
      <c r="P305" s="161" t="str">
        <f>IFERROR(IF(VLOOKUP(A305, 'MOY to EOY-Math'!$P$2:$AK$400,22,FALSE)="","",VLOOKUP(A305,'MOY to EOY-Math'!$P$2:$AK$400,22,FALSE)),"")</f>
        <v/>
      </c>
      <c r="Q305" s="161" t="str">
        <f>IFERROR(IF(VLOOKUP(A305,'BOY to EOY-Math'!$P$2:$AK$400,22,FALSE)="","",VLOOKUP(A305,'BOY to EOY-Math'!$P$2:$AK$400,22,FALSE)),"")</f>
        <v/>
      </c>
      <c r="R305" s="161" t="str" cm="1">
        <f t="array" ref="R305">_xlfn.IFS(AND(NOT(ISNUMBER(I305)),NOT(ISNUMBER(J305)),NOT(ISNUMBER(K305))),"",OR(AND(I305&lt;&gt;"",I305&gt;=40),AND(J305&lt;&gt;"",J305&gt;=40),AND(K305&lt;&gt;"",K305&gt;=40)),"Y",OR(I305&lt;40,J305&lt;40,K305&lt;40),"N")</f>
        <v/>
      </c>
      <c r="S305" s="161" t="str" cm="1">
        <f t="array" ref="S305">_xlfn.IFS(OR(L305="Yes",M305="Yes",N305="Yes"),"Y",OR(L305="No",M305="No",N305="No"),"N",AND(L305="",M305="",N305=""),"")</f>
        <v/>
      </c>
      <c r="T305" s="161" t="str" cm="1">
        <f t="array" ref="T305">_xlfn.IFS(AND(NOT(ISNUMBER(O305)),NOT(ISNUMBER(P305)),NOT(ISNUMBER(Q305))),"",OR(AND(O305&lt;&gt;"",O305&gt;=40),AND(P305&lt;&gt;"",P305&gt;=40),AND(Q305&lt;&gt;"",Q305&gt;=40)),"Y",OR(O305&lt;40,P305&lt;40,Q305&lt;40),"N")</f>
        <v/>
      </c>
      <c r="U305" s="162" t="str" cm="1">
        <f t="array" ref="U305">_xlfn.IFS(OR(R305="Y",S305="Y",T305="Y"),"Y",OR(R305="N",S305="N",T305="N"),"N",OR(R305="",S305="",T305=""),"")</f>
        <v/>
      </c>
      <c r="V305" s="161" t="str">
        <f>IFERROR(IF(VLOOKUP(A305,'BOY to MOY-Reading'!$P$2:$U$400,6,FALSE)="","",VLOOKUP(A305,'BOY to MOY-Reading'!$P$2:$U$400,6,FALSE)),"")</f>
        <v/>
      </c>
      <c r="W305" s="162" t="str">
        <f>IFERROR(IF(VLOOKUP(A305,'BOY to MOY-Reading'!$P$2:$AA$400,12,FALSE)="","",VLOOKUP(A305,'BOY to MOY-Reading'!$P$2:$AA$400,12,FALSE)),"")</f>
        <v/>
      </c>
      <c r="X305" s="161" t="str">
        <f>IFERROR(IF(VLOOKUP(A305,'BOY to EOY-Reading'!$P$2:$AA$400,12,FALSE)="","",VLOOKUP(A305,'BOY to EOY-Reading'!$P$2:$AA$400,12,FALSE)),"")</f>
        <v/>
      </c>
      <c r="Y305" s="163" t="str">
        <f>IFERROR(IF(VLOOKUP(A305,'BOY to MOY-Reading'!$P$2:$AI$400,20,FALSE)="","",VLOOKUP(A305,'BOY to MOY-Reading'!$P$2:$AI$400,20,FALSE)),"")</f>
        <v/>
      </c>
      <c r="Z305" s="161" t="str">
        <f>IFERROR(IF(VLOOKUP(A305, 'MOY to EOY-Reading'!$P$2:$AI$400,20,FALSE)="","",VLOOKUP(A305,'MOY to EOY-Reading'!$P$2:$AI$400,20,FALSE)),"")</f>
        <v/>
      </c>
      <c r="AA305" s="161" t="str">
        <f>IFERROR(IF(VLOOKUP(A305,'BOY to EOY-Reading'!$P$2:$AI$400,20,FALSE)="","",VLOOKUP(A305,'BOY to EOY-Reading'!$P$2:$AI$400,20,FALSE)),"")</f>
        <v/>
      </c>
      <c r="AB305" s="161" t="str">
        <f>IFERROR(IF(VLOOKUP(A305,'BOY to MOY-Reading'!$P$2:$AK$400,22,FALSE)="","",VLOOKUP(A305,'BOY to MOY-Reading'!$P$2:$AK$400,22,FALSE)),"")</f>
        <v/>
      </c>
      <c r="AC305" s="161" t="str">
        <f>IFERROR(IF(VLOOKUP(A305, 'MOY to EOY-Reading'!$P$2:$AK$400,22,FALSE)="","",VLOOKUP(A305,'MOY to EOY-Reading'!$P$2:$AK$400,22,FALSE)),"")</f>
        <v/>
      </c>
      <c r="AD305" s="161" t="str">
        <f>IFERROR(IF(VLOOKUP(A305,'BOY to EOY-Reading'!$P$2:$AK$400,22,FALSE)="","",VLOOKUP(A305,'BOY to EOY-Reading'!$P$2:$AK$400,22,FALSE)),"")</f>
        <v/>
      </c>
      <c r="AE305" s="161" t="str" cm="1">
        <f t="array" ref="AE305">_xlfn.IFS(AND(NOT(ISNUMBER(V305)),NOT(ISNUMBER(W305)),NOT(ISNUMBER(X305))),"",OR(AND(V305&lt;&gt;"",V305&gt;=40),AND(W305&lt;&gt;"",W305&gt;=40),AND(X305&lt;&gt;"",X305&gt;=40)),"Y",OR(V305&lt;40,W305&lt;40,X305&lt;40),"N")</f>
        <v/>
      </c>
      <c r="AF305" s="161" t="str" cm="1">
        <f t="array" ref="AF305">_xlfn.IFS(OR(Y305="Yes",Z305="Yes",AA305="Yes"),"Y",OR(Y305="No",Z305="No",AA305="No"),"N",AND(Y305="",Z305="",AA305=""),"")</f>
        <v/>
      </c>
      <c r="AG305" s="161" t="str" cm="1">
        <f t="array" ref="AG305">_xlfn.IFS(AND(NOT(ISNUMBER(AB305)),NOT(ISNUMBER(AC305)),NOT(ISNUMBER(AD305))),"",OR(AND(AB305&lt;&gt;"",AB305&gt;=40),AND(AC305&lt;&gt;"",AC305&gt;=40),AND(AD305&lt;&gt;"",AD305&gt;=40)),"Y",OR(AB305&lt;40,AC305&lt;40,AD305&lt;40),"N")</f>
        <v/>
      </c>
      <c r="AH305" s="162" t="str" cm="1">
        <f t="array" ref="AH305">_xlfn.IFS(OR(AE305="Y",AF305="Y",AG305="Y"),"Y",OR(AE305="N",AF305="N",AG305="N"),"N",OR(AE305="",AF305="",AG305=""),"")</f>
        <v/>
      </c>
    </row>
    <row r="306" spans="9:34" x14ac:dyDescent="0.25">
      <c r="I306" s="161" t="str">
        <f>IFERROR(IF(VLOOKUP(A306,'BOY to MOY-Math'!$P$2:$U$400,6,FALSE)="","",VLOOKUP(A306,'BOY to MOY-Math'!$P$2:$U$400,6,FALSE)),"")</f>
        <v/>
      </c>
      <c r="J306" s="162" t="str">
        <f>IFERROR(IF(VLOOKUP(A306,'BOY to MOY-Math'!$P$2:$AA$400,12,FALSE)="","",VLOOKUP(A306,'BOY to MOY-Math'!$P$2:$AA$400,12,FALSE)),"")</f>
        <v/>
      </c>
      <c r="K306" s="161" t="str">
        <f>IFERROR(IF(VLOOKUP(A306,'BOY to EOY-Math'!$P$2:$AA$400,12,FALSE)="","",VLOOKUP(A306,'BOY to EOY-Math'!$P$2:$AA$400,12,FALSE)),"")</f>
        <v/>
      </c>
      <c r="L306" s="163" t="str">
        <f>IFERROR(IF(VLOOKUP(A306,'BOY to MOY-Math'!$P$2:$AI$400,20,FALSE)="","",VLOOKUP(A306,'BOY to MOY-Math'!$P$2:$AI$400,20,FALSE)),"")</f>
        <v/>
      </c>
      <c r="M306" s="161" t="str">
        <f>IFERROR(IF(VLOOKUP(A306, 'MOY to EOY-Math'!$P$2:$AI$400,20,FALSE)="","",VLOOKUP(A306,'MOY to EOY-Math'!$P$2:$AI$400,20,FALSE)),"")</f>
        <v/>
      </c>
      <c r="N306" s="161" t="str">
        <f>IFERROR(IF(VLOOKUP(A306,'BOY to EOY-Math'!$P$2:$AI$400,20,FALSE)="","",VLOOKUP(A306,'BOY to EOY-Math'!$P$2:$AI$400,20,FALSE)),"")</f>
        <v/>
      </c>
      <c r="O306" s="161" t="str">
        <f>IFERROR(IF(VLOOKUP(A306,'BOY to MOY-Math'!$P$2:$AK$400,22,FALSE)="","",VLOOKUP(A306,'BOY to MOY-Math'!$P$2:$AK$400,22,FALSE)),"")</f>
        <v/>
      </c>
      <c r="P306" s="161" t="str">
        <f>IFERROR(IF(VLOOKUP(A306, 'MOY to EOY-Math'!$P$2:$AK$400,22,FALSE)="","",VLOOKUP(A306,'MOY to EOY-Math'!$P$2:$AK$400,22,FALSE)),"")</f>
        <v/>
      </c>
      <c r="Q306" s="161" t="str">
        <f>IFERROR(IF(VLOOKUP(A306,'BOY to EOY-Math'!$P$2:$AK$400,22,FALSE)="","",VLOOKUP(A306,'BOY to EOY-Math'!$P$2:$AK$400,22,FALSE)),"")</f>
        <v/>
      </c>
      <c r="R306" s="161" t="str" cm="1">
        <f t="array" ref="R306">_xlfn.IFS(AND(NOT(ISNUMBER(I306)),NOT(ISNUMBER(J306)),NOT(ISNUMBER(K306))),"",OR(AND(I306&lt;&gt;"",I306&gt;=40),AND(J306&lt;&gt;"",J306&gt;=40),AND(K306&lt;&gt;"",K306&gt;=40)),"Y",OR(I306&lt;40,J306&lt;40,K306&lt;40),"N")</f>
        <v/>
      </c>
      <c r="S306" s="161" t="str" cm="1">
        <f t="array" ref="S306">_xlfn.IFS(OR(L306="Yes",M306="Yes",N306="Yes"),"Y",OR(L306="No",M306="No",N306="No"),"N",AND(L306="",M306="",N306=""),"")</f>
        <v/>
      </c>
      <c r="T306" s="161" t="str" cm="1">
        <f t="array" ref="T306">_xlfn.IFS(AND(NOT(ISNUMBER(O306)),NOT(ISNUMBER(P306)),NOT(ISNUMBER(Q306))),"",OR(AND(O306&lt;&gt;"",O306&gt;=40),AND(P306&lt;&gt;"",P306&gt;=40),AND(Q306&lt;&gt;"",Q306&gt;=40)),"Y",OR(O306&lt;40,P306&lt;40,Q306&lt;40),"N")</f>
        <v/>
      </c>
      <c r="U306" s="162" t="str" cm="1">
        <f t="array" ref="U306">_xlfn.IFS(OR(R306="Y",S306="Y",T306="Y"),"Y",OR(R306="N",S306="N",T306="N"),"N",OR(R306="",S306="",T306=""),"")</f>
        <v/>
      </c>
      <c r="V306" s="161" t="str">
        <f>IFERROR(IF(VLOOKUP(A306,'BOY to MOY-Reading'!$P$2:$U$400,6,FALSE)="","",VLOOKUP(A306,'BOY to MOY-Reading'!$P$2:$U$400,6,FALSE)),"")</f>
        <v/>
      </c>
      <c r="W306" s="162" t="str">
        <f>IFERROR(IF(VLOOKUP(A306,'BOY to MOY-Reading'!$P$2:$AA$400,12,FALSE)="","",VLOOKUP(A306,'BOY to MOY-Reading'!$P$2:$AA$400,12,FALSE)),"")</f>
        <v/>
      </c>
      <c r="X306" s="161" t="str">
        <f>IFERROR(IF(VLOOKUP(A306,'BOY to EOY-Reading'!$P$2:$AA$400,12,FALSE)="","",VLOOKUP(A306,'BOY to EOY-Reading'!$P$2:$AA$400,12,FALSE)),"")</f>
        <v/>
      </c>
      <c r="Y306" s="163" t="str">
        <f>IFERROR(IF(VLOOKUP(A306,'BOY to MOY-Reading'!$P$2:$AI$400,20,FALSE)="","",VLOOKUP(A306,'BOY to MOY-Reading'!$P$2:$AI$400,20,FALSE)),"")</f>
        <v/>
      </c>
      <c r="Z306" s="161" t="str">
        <f>IFERROR(IF(VLOOKUP(A306, 'MOY to EOY-Reading'!$P$2:$AI$400,20,FALSE)="","",VLOOKUP(A306,'MOY to EOY-Reading'!$P$2:$AI$400,20,FALSE)),"")</f>
        <v/>
      </c>
      <c r="AA306" s="161" t="str">
        <f>IFERROR(IF(VLOOKUP(A306,'BOY to EOY-Reading'!$P$2:$AI$400,20,FALSE)="","",VLOOKUP(A306,'BOY to EOY-Reading'!$P$2:$AI$400,20,FALSE)),"")</f>
        <v/>
      </c>
      <c r="AB306" s="161" t="str">
        <f>IFERROR(IF(VLOOKUP(A306,'BOY to MOY-Reading'!$P$2:$AK$400,22,FALSE)="","",VLOOKUP(A306,'BOY to MOY-Reading'!$P$2:$AK$400,22,FALSE)),"")</f>
        <v/>
      </c>
      <c r="AC306" s="161" t="str">
        <f>IFERROR(IF(VLOOKUP(A306, 'MOY to EOY-Reading'!$P$2:$AK$400,22,FALSE)="","",VLOOKUP(A306,'MOY to EOY-Reading'!$P$2:$AK$400,22,FALSE)),"")</f>
        <v/>
      </c>
      <c r="AD306" s="161" t="str">
        <f>IFERROR(IF(VLOOKUP(A306,'BOY to EOY-Reading'!$P$2:$AK$400,22,FALSE)="","",VLOOKUP(A306,'BOY to EOY-Reading'!$P$2:$AK$400,22,FALSE)),"")</f>
        <v/>
      </c>
      <c r="AE306" s="161" t="str" cm="1">
        <f t="array" ref="AE306">_xlfn.IFS(AND(NOT(ISNUMBER(V306)),NOT(ISNUMBER(W306)),NOT(ISNUMBER(X306))),"",OR(AND(V306&lt;&gt;"",V306&gt;=40),AND(W306&lt;&gt;"",W306&gt;=40),AND(X306&lt;&gt;"",X306&gt;=40)),"Y",OR(V306&lt;40,W306&lt;40,X306&lt;40),"N")</f>
        <v/>
      </c>
      <c r="AF306" s="161" t="str" cm="1">
        <f t="array" ref="AF306">_xlfn.IFS(OR(Y306="Yes",Z306="Yes",AA306="Yes"),"Y",OR(Y306="No",Z306="No",AA306="No"),"N",AND(Y306="",Z306="",AA306=""),"")</f>
        <v/>
      </c>
      <c r="AG306" s="161" t="str" cm="1">
        <f t="array" ref="AG306">_xlfn.IFS(AND(NOT(ISNUMBER(AB306)),NOT(ISNUMBER(AC306)),NOT(ISNUMBER(AD306))),"",OR(AND(AB306&lt;&gt;"",AB306&gt;=40),AND(AC306&lt;&gt;"",AC306&gt;=40),AND(AD306&lt;&gt;"",AD306&gt;=40)),"Y",OR(AB306&lt;40,AC306&lt;40,AD306&lt;40),"N")</f>
        <v/>
      </c>
      <c r="AH306" s="162" t="str" cm="1">
        <f t="array" ref="AH306">_xlfn.IFS(OR(AE306="Y",AF306="Y",AG306="Y"),"Y",OR(AE306="N",AF306="N",AG306="N"),"N",OR(AE306="",AF306="",AG306=""),"")</f>
        <v/>
      </c>
    </row>
    <row r="307" spans="9:34" x14ac:dyDescent="0.25">
      <c r="I307" s="161" t="str">
        <f>IFERROR(IF(VLOOKUP(A307,'BOY to MOY-Math'!$P$2:$U$400,6,FALSE)="","",VLOOKUP(A307,'BOY to MOY-Math'!$P$2:$U$400,6,FALSE)),"")</f>
        <v/>
      </c>
      <c r="J307" s="162" t="str">
        <f>IFERROR(IF(VLOOKUP(A307,'BOY to MOY-Math'!$P$2:$AA$400,12,FALSE)="","",VLOOKUP(A307,'BOY to MOY-Math'!$P$2:$AA$400,12,FALSE)),"")</f>
        <v/>
      </c>
      <c r="K307" s="161" t="str">
        <f>IFERROR(IF(VLOOKUP(A307,'BOY to EOY-Math'!$P$2:$AA$400,12,FALSE)="","",VLOOKUP(A307,'BOY to EOY-Math'!$P$2:$AA$400,12,FALSE)),"")</f>
        <v/>
      </c>
      <c r="L307" s="163" t="str">
        <f>IFERROR(IF(VLOOKUP(A307,'BOY to MOY-Math'!$P$2:$AI$400,20,FALSE)="","",VLOOKUP(A307,'BOY to MOY-Math'!$P$2:$AI$400,20,FALSE)),"")</f>
        <v/>
      </c>
      <c r="M307" s="161" t="str">
        <f>IFERROR(IF(VLOOKUP(A307, 'MOY to EOY-Math'!$P$2:$AI$400,20,FALSE)="","",VLOOKUP(A307,'MOY to EOY-Math'!$P$2:$AI$400,20,FALSE)),"")</f>
        <v/>
      </c>
      <c r="N307" s="161" t="str">
        <f>IFERROR(IF(VLOOKUP(A307,'BOY to EOY-Math'!$P$2:$AI$400,20,FALSE)="","",VLOOKUP(A307,'BOY to EOY-Math'!$P$2:$AI$400,20,FALSE)),"")</f>
        <v/>
      </c>
      <c r="O307" s="161" t="str">
        <f>IFERROR(IF(VLOOKUP(A307,'BOY to MOY-Math'!$P$2:$AK$400,22,FALSE)="","",VLOOKUP(A307,'BOY to MOY-Math'!$P$2:$AK$400,22,FALSE)),"")</f>
        <v/>
      </c>
      <c r="P307" s="161" t="str">
        <f>IFERROR(IF(VLOOKUP(A307, 'MOY to EOY-Math'!$P$2:$AK$400,22,FALSE)="","",VLOOKUP(A307,'MOY to EOY-Math'!$P$2:$AK$400,22,FALSE)),"")</f>
        <v/>
      </c>
      <c r="Q307" s="161" t="str">
        <f>IFERROR(IF(VLOOKUP(A307,'BOY to EOY-Math'!$P$2:$AK$400,22,FALSE)="","",VLOOKUP(A307,'BOY to EOY-Math'!$P$2:$AK$400,22,FALSE)),"")</f>
        <v/>
      </c>
      <c r="R307" s="161" t="str" cm="1">
        <f t="array" ref="R307">_xlfn.IFS(AND(NOT(ISNUMBER(I307)),NOT(ISNUMBER(J307)),NOT(ISNUMBER(K307))),"",OR(AND(I307&lt;&gt;"",I307&gt;=40),AND(J307&lt;&gt;"",J307&gt;=40),AND(K307&lt;&gt;"",K307&gt;=40)),"Y",OR(I307&lt;40,J307&lt;40,K307&lt;40),"N")</f>
        <v/>
      </c>
      <c r="S307" s="161" t="str" cm="1">
        <f t="array" ref="S307">_xlfn.IFS(OR(L307="Yes",M307="Yes",N307="Yes"),"Y",OR(L307="No",M307="No",N307="No"),"N",AND(L307="",M307="",N307=""),"")</f>
        <v/>
      </c>
      <c r="T307" s="161" t="str" cm="1">
        <f t="array" ref="T307">_xlfn.IFS(AND(NOT(ISNUMBER(O307)),NOT(ISNUMBER(P307)),NOT(ISNUMBER(Q307))),"",OR(AND(O307&lt;&gt;"",O307&gt;=40),AND(P307&lt;&gt;"",P307&gt;=40),AND(Q307&lt;&gt;"",Q307&gt;=40)),"Y",OR(O307&lt;40,P307&lt;40,Q307&lt;40),"N")</f>
        <v/>
      </c>
      <c r="U307" s="162" t="str" cm="1">
        <f t="array" ref="U307">_xlfn.IFS(OR(R307="Y",S307="Y",T307="Y"),"Y",OR(R307="N",S307="N",T307="N"),"N",OR(R307="",S307="",T307=""),"")</f>
        <v/>
      </c>
      <c r="V307" s="161" t="str">
        <f>IFERROR(IF(VLOOKUP(A307,'BOY to MOY-Reading'!$P$2:$U$400,6,FALSE)="","",VLOOKUP(A307,'BOY to MOY-Reading'!$P$2:$U$400,6,FALSE)),"")</f>
        <v/>
      </c>
      <c r="W307" s="162" t="str">
        <f>IFERROR(IF(VLOOKUP(A307,'BOY to MOY-Reading'!$P$2:$AA$400,12,FALSE)="","",VLOOKUP(A307,'BOY to MOY-Reading'!$P$2:$AA$400,12,FALSE)),"")</f>
        <v/>
      </c>
      <c r="X307" s="161" t="str">
        <f>IFERROR(IF(VLOOKUP(A307,'BOY to EOY-Reading'!$P$2:$AA$400,12,FALSE)="","",VLOOKUP(A307,'BOY to EOY-Reading'!$P$2:$AA$400,12,FALSE)),"")</f>
        <v/>
      </c>
      <c r="Y307" s="163" t="str">
        <f>IFERROR(IF(VLOOKUP(A307,'BOY to MOY-Reading'!$P$2:$AI$400,20,FALSE)="","",VLOOKUP(A307,'BOY to MOY-Reading'!$P$2:$AI$400,20,FALSE)),"")</f>
        <v/>
      </c>
      <c r="Z307" s="161" t="str">
        <f>IFERROR(IF(VLOOKUP(A307, 'MOY to EOY-Reading'!$P$2:$AI$400,20,FALSE)="","",VLOOKUP(A307,'MOY to EOY-Reading'!$P$2:$AI$400,20,FALSE)),"")</f>
        <v/>
      </c>
      <c r="AA307" s="161" t="str">
        <f>IFERROR(IF(VLOOKUP(A307,'BOY to EOY-Reading'!$P$2:$AI$400,20,FALSE)="","",VLOOKUP(A307,'BOY to EOY-Reading'!$P$2:$AI$400,20,FALSE)),"")</f>
        <v/>
      </c>
      <c r="AB307" s="161" t="str">
        <f>IFERROR(IF(VLOOKUP(A307,'BOY to MOY-Reading'!$P$2:$AK$400,22,FALSE)="","",VLOOKUP(A307,'BOY to MOY-Reading'!$P$2:$AK$400,22,FALSE)),"")</f>
        <v/>
      </c>
      <c r="AC307" s="161" t="str">
        <f>IFERROR(IF(VLOOKUP(A307, 'MOY to EOY-Reading'!$P$2:$AK$400,22,FALSE)="","",VLOOKUP(A307,'MOY to EOY-Reading'!$P$2:$AK$400,22,FALSE)),"")</f>
        <v/>
      </c>
      <c r="AD307" s="161" t="str">
        <f>IFERROR(IF(VLOOKUP(A307,'BOY to EOY-Reading'!$P$2:$AK$400,22,FALSE)="","",VLOOKUP(A307,'BOY to EOY-Reading'!$P$2:$AK$400,22,FALSE)),"")</f>
        <v/>
      </c>
      <c r="AE307" s="161" t="str" cm="1">
        <f t="array" ref="AE307">_xlfn.IFS(AND(NOT(ISNUMBER(V307)),NOT(ISNUMBER(W307)),NOT(ISNUMBER(X307))),"",OR(AND(V307&lt;&gt;"",V307&gt;=40),AND(W307&lt;&gt;"",W307&gt;=40),AND(X307&lt;&gt;"",X307&gt;=40)),"Y",OR(V307&lt;40,W307&lt;40,X307&lt;40),"N")</f>
        <v/>
      </c>
      <c r="AF307" s="161" t="str" cm="1">
        <f t="array" ref="AF307">_xlfn.IFS(OR(Y307="Yes",Z307="Yes",AA307="Yes"),"Y",OR(Y307="No",Z307="No",AA307="No"),"N",AND(Y307="",Z307="",AA307=""),"")</f>
        <v/>
      </c>
      <c r="AG307" s="161" t="str" cm="1">
        <f t="array" ref="AG307">_xlfn.IFS(AND(NOT(ISNUMBER(AB307)),NOT(ISNUMBER(AC307)),NOT(ISNUMBER(AD307))),"",OR(AND(AB307&lt;&gt;"",AB307&gt;=40),AND(AC307&lt;&gt;"",AC307&gt;=40),AND(AD307&lt;&gt;"",AD307&gt;=40)),"Y",OR(AB307&lt;40,AC307&lt;40,AD307&lt;40),"N")</f>
        <v/>
      </c>
      <c r="AH307" s="162" t="str" cm="1">
        <f t="array" ref="AH307">_xlfn.IFS(OR(AE307="Y",AF307="Y",AG307="Y"),"Y",OR(AE307="N",AF307="N",AG307="N"),"N",OR(AE307="",AF307="",AG307=""),"")</f>
        <v/>
      </c>
    </row>
    <row r="308" spans="9:34" x14ac:dyDescent="0.25">
      <c r="I308" s="161" t="str">
        <f>IFERROR(IF(VLOOKUP(A308,'BOY to MOY-Math'!$P$2:$U$400,6,FALSE)="","",VLOOKUP(A308,'BOY to MOY-Math'!$P$2:$U$400,6,FALSE)),"")</f>
        <v/>
      </c>
      <c r="J308" s="162" t="str">
        <f>IFERROR(IF(VLOOKUP(A308,'BOY to MOY-Math'!$P$2:$AA$400,12,FALSE)="","",VLOOKUP(A308,'BOY to MOY-Math'!$P$2:$AA$400,12,FALSE)),"")</f>
        <v/>
      </c>
      <c r="K308" s="161" t="str">
        <f>IFERROR(IF(VLOOKUP(A308,'BOY to EOY-Math'!$P$2:$AA$400,12,FALSE)="","",VLOOKUP(A308,'BOY to EOY-Math'!$P$2:$AA$400,12,FALSE)),"")</f>
        <v/>
      </c>
      <c r="L308" s="163" t="str">
        <f>IFERROR(IF(VLOOKUP(A308,'BOY to MOY-Math'!$P$2:$AI$400,20,FALSE)="","",VLOOKUP(A308,'BOY to MOY-Math'!$P$2:$AI$400,20,FALSE)),"")</f>
        <v/>
      </c>
      <c r="M308" s="161" t="str">
        <f>IFERROR(IF(VLOOKUP(A308, 'MOY to EOY-Math'!$P$2:$AI$400,20,FALSE)="","",VLOOKUP(A308,'MOY to EOY-Math'!$P$2:$AI$400,20,FALSE)),"")</f>
        <v/>
      </c>
      <c r="N308" s="161" t="str">
        <f>IFERROR(IF(VLOOKUP(A308,'BOY to EOY-Math'!$P$2:$AI$400,20,FALSE)="","",VLOOKUP(A308,'BOY to EOY-Math'!$P$2:$AI$400,20,FALSE)),"")</f>
        <v/>
      </c>
      <c r="O308" s="161" t="str">
        <f>IFERROR(IF(VLOOKUP(A308,'BOY to MOY-Math'!$P$2:$AK$400,22,FALSE)="","",VLOOKUP(A308,'BOY to MOY-Math'!$P$2:$AK$400,22,FALSE)),"")</f>
        <v/>
      </c>
      <c r="P308" s="161" t="str">
        <f>IFERROR(IF(VLOOKUP(A308, 'MOY to EOY-Math'!$P$2:$AK$400,22,FALSE)="","",VLOOKUP(A308,'MOY to EOY-Math'!$P$2:$AK$400,22,FALSE)),"")</f>
        <v/>
      </c>
      <c r="Q308" s="161" t="str">
        <f>IFERROR(IF(VLOOKUP(A308,'BOY to EOY-Math'!$P$2:$AK$400,22,FALSE)="","",VLOOKUP(A308,'BOY to EOY-Math'!$P$2:$AK$400,22,FALSE)),"")</f>
        <v/>
      </c>
      <c r="R308" s="161" t="str" cm="1">
        <f t="array" ref="R308">_xlfn.IFS(AND(NOT(ISNUMBER(I308)),NOT(ISNUMBER(J308)),NOT(ISNUMBER(K308))),"",OR(AND(I308&lt;&gt;"",I308&gt;=40),AND(J308&lt;&gt;"",J308&gt;=40),AND(K308&lt;&gt;"",K308&gt;=40)),"Y",OR(I308&lt;40,J308&lt;40,K308&lt;40),"N")</f>
        <v/>
      </c>
      <c r="S308" s="161" t="str" cm="1">
        <f t="array" ref="S308">_xlfn.IFS(OR(L308="Yes",M308="Yes",N308="Yes"),"Y",OR(L308="No",M308="No",N308="No"),"N",AND(L308="",M308="",N308=""),"")</f>
        <v/>
      </c>
      <c r="T308" s="161" t="str" cm="1">
        <f t="array" ref="T308">_xlfn.IFS(AND(NOT(ISNUMBER(O308)),NOT(ISNUMBER(P308)),NOT(ISNUMBER(Q308))),"",OR(AND(O308&lt;&gt;"",O308&gt;=40),AND(P308&lt;&gt;"",P308&gt;=40),AND(Q308&lt;&gt;"",Q308&gt;=40)),"Y",OR(O308&lt;40,P308&lt;40,Q308&lt;40),"N")</f>
        <v/>
      </c>
      <c r="U308" s="162" t="str" cm="1">
        <f t="array" ref="U308">_xlfn.IFS(OR(R308="Y",S308="Y",T308="Y"),"Y",OR(R308="N",S308="N",T308="N"),"N",OR(R308="",S308="",T308=""),"")</f>
        <v/>
      </c>
      <c r="V308" s="161" t="str">
        <f>IFERROR(IF(VLOOKUP(A308,'BOY to MOY-Reading'!$P$2:$U$400,6,FALSE)="","",VLOOKUP(A308,'BOY to MOY-Reading'!$P$2:$U$400,6,FALSE)),"")</f>
        <v/>
      </c>
      <c r="W308" s="162" t="str">
        <f>IFERROR(IF(VLOOKUP(A308,'BOY to MOY-Reading'!$P$2:$AA$400,12,FALSE)="","",VLOOKUP(A308,'BOY to MOY-Reading'!$P$2:$AA$400,12,FALSE)),"")</f>
        <v/>
      </c>
      <c r="X308" s="161" t="str">
        <f>IFERROR(IF(VLOOKUP(A308,'BOY to EOY-Reading'!$P$2:$AA$400,12,FALSE)="","",VLOOKUP(A308,'BOY to EOY-Reading'!$P$2:$AA$400,12,FALSE)),"")</f>
        <v/>
      </c>
      <c r="Y308" s="163" t="str">
        <f>IFERROR(IF(VLOOKUP(A308,'BOY to MOY-Reading'!$P$2:$AI$400,20,FALSE)="","",VLOOKUP(A308,'BOY to MOY-Reading'!$P$2:$AI$400,20,FALSE)),"")</f>
        <v/>
      </c>
      <c r="Z308" s="161" t="str">
        <f>IFERROR(IF(VLOOKUP(A308, 'MOY to EOY-Reading'!$P$2:$AI$400,20,FALSE)="","",VLOOKUP(A308,'MOY to EOY-Reading'!$P$2:$AI$400,20,FALSE)),"")</f>
        <v/>
      </c>
      <c r="AA308" s="161" t="str">
        <f>IFERROR(IF(VLOOKUP(A308,'BOY to EOY-Reading'!$P$2:$AI$400,20,FALSE)="","",VLOOKUP(A308,'BOY to EOY-Reading'!$P$2:$AI$400,20,FALSE)),"")</f>
        <v/>
      </c>
      <c r="AB308" s="161" t="str">
        <f>IFERROR(IF(VLOOKUP(A308,'BOY to MOY-Reading'!$P$2:$AK$400,22,FALSE)="","",VLOOKUP(A308,'BOY to MOY-Reading'!$P$2:$AK$400,22,FALSE)),"")</f>
        <v/>
      </c>
      <c r="AC308" s="161" t="str">
        <f>IFERROR(IF(VLOOKUP(A308, 'MOY to EOY-Reading'!$P$2:$AK$400,22,FALSE)="","",VLOOKUP(A308,'MOY to EOY-Reading'!$P$2:$AK$400,22,FALSE)),"")</f>
        <v/>
      </c>
      <c r="AD308" s="161" t="str">
        <f>IFERROR(IF(VLOOKUP(A308,'BOY to EOY-Reading'!$P$2:$AK$400,22,FALSE)="","",VLOOKUP(A308,'BOY to EOY-Reading'!$P$2:$AK$400,22,FALSE)),"")</f>
        <v/>
      </c>
      <c r="AE308" s="161" t="str" cm="1">
        <f t="array" ref="AE308">_xlfn.IFS(AND(NOT(ISNUMBER(V308)),NOT(ISNUMBER(W308)),NOT(ISNUMBER(X308))),"",OR(AND(V308&lt;&gt;"",V308&gt;=40),AND(W308&lt;&gt;"",W308&gt;=40),AND(X308&lt;&gt;"",X308&gt;=40)),"Y",OR(V308&lt;40,W308&lt;40,X308&lt;40),"N")</f>
        <v/>
      </c>
      <c r="AF308" s="161" t="str" cm="1">
        <f t="array" ref="AF308">_xlfn.IFS(OR(Y308="Yes",Z308="Yes",AA308="Yes"),"Y",OR(Y308="No",Z308="No",AA308="No"),"N",AND(Y308="",Z308="",AA308=""),"")</f>
        <v/>
      </c>
      <c r="AG308" s="161" t="str" cm="1">
        <f t="array" ref="AG308">_xlfn.IFS(AND(NOT(ISNUMBER(AB308)),NOT(ISNUMBER(AC308)),NOT(ISNUMBER(AD308))),"",OR(AND(AB308&lt;&gt;"",AB308&gt;=40),AND(AC308&lt;&gt;"",AC308&gt;=40),AND(AD308&lt;&gt;"",AD308&gt;=40)),"Y",OR(AB308&lt;40,AC308&lt;40,AD308&lt;40),"N")</f>
        <v/>
      </c>
      <c r="AH308" s="162" t="str" cm="1">
        <f t="array" ref="AH308">_xlfn.IFS(OR(AE308="Y",AF308="Y",AG308="Y"),"Y",OR(AE308="N",AF308="N",AG308="N"),"N",OR(AE308="",AF308="",AG308=""),"")</f>
        <v/>
      </c>
    </row>
    <row r="309" spans="9:34" x14ac:dyDescent="0.25">
      <c r="I309" s="161" t="str">
        <f>IFERROR(IF(VLOOKUP(A309,'BOY to MOY-Math'!$P$2:$U$400,6,FALSE)="","",VLOOKUP(A309,'BOY to MOY-Math'!$P$2:$U$400,6,FALSE)),"")</f>
        <v/>
      </c>
      <c r="J309" s="162" t="str">
        <f>IFERROR(IF(VLOOKUP(A309,'BOY to MOY-Math'!$P$2:$AA$400,12,FALSE)="","",VLOOKUP(A309,'BOY to MOY-Math'!$P$2:$AA$400,12,FALSE)),"")</f>
        <v/>
      </c>
      <c r="K309" s="161" t="str">
        <f>IFERROR(IF(VLOOKUP(A309,'BOY to EOY-Math'!$P$2:$AA$400,12,FALSE)="","",VLOOKUP(A309,'BOY to EOY-Math'!$P$2:$AA$400,12,FALSE)),"")</f>
        <v/>
      </c>
      <c r="L309" s="163" t="str">
        <f>IFERROR(IF(VLOOKUP(A309,'BOY to MOY-Math'!$P$2:$AI$400,20,FALSE)="","",VLOOKUP(A309,'BOY to MOY-Math'!$P$2:$AI$400,20,FALSE)),"")</f>
        <v/>
      </c>
      <c r="M309" s="161" t="str">
        <f>IFERROR(IF(VLOOKUP(A309, 'MOY to EOY-Math'!$P$2:$AI$400,20,FALSE)="","",VLOOKUP(A309,'MOY to EOY-Math'!$P$2:$AI$400,20,FALSE)),"")</f>
        <v/>
      </c>
      <c r="N309" s="161" t="str">
        <f>IFERROR(IF(VLOOKUP(A309,'BOY to EOY-Math'!$P$2:$AI$400,20,FALSE)="","",VLOOKUP(A309,'BOY to EOY-Math'!$P$2:$AI$400,20,FALSE)),"")</f>
        <v/>
      </c>
      <c r="O309" s="161" t="str">
        <f>IFERROR(IF(VLOOKUP(A309,'BOY to MOY-Math'!$P$2:$AK$400,22,FALSE)="","",VLOOKUP(A309,'BOY to MOY-Math'!$P$2:$AK$400,22,FALSE)),"")</f>
        <v/>
      </c>
      <c r="P309" s="161" t="str">
        <f>IFERROR(IF(VLOOKUP(A309, 'MOY to EOY-Math'!$P$2:$AK$400,22,FALSE)="","",VLOOKUP(A309,'MOY to EOY-Math'!$P$2:$AK$400,22,FALSE)),"")</f>
        <v/>
      </c>
      <c r="Q309" s="161" t="str">
        <f>IFERROR(IF(VLOOKUP(A309,'BOY to EOY-Math'!$P$2:$AK$400,22,FALSE)="","",VLOOKUP(A309,'BOY to EOY-Math'!$P$2:$AK$400,22,FALSE)),"")</f>
        <v/>
      </c>
      <c r="R309" s="161" t="str" cm="1">
        <f t="array" ref="R309">_xlfn.IFS(AND(NOT(ISNUMBER(I309)),NOT(ISNUMBER(J309)),NOT(ISNUMBER(K309))),"",OR(AND(I309&lt;&gt;"",I309&gt;=40),AND(J309&lt;&gt;"",J309&gt;=40),AND(K309&lt;&gt;"",K309&gt;=40)),"Y",OR(I309&lt;40,J309&lt;40,K309&lt;40),"N")</f>
        <v/>
      </c>
      <c r="S309" s="161" t="str" cm="1">
        <f t="array" ref="S309">_xlfn.IFS(OR(L309="Yes",M309="Yes",N309="Yes"),"Y",OR(L309="No",M309="No",N309="No"),"N",AND(L309="",M309="",N309=""),"")</f>
        <v/>
      </c>
      <c r="T309" s="161" t="str" cm="1">
        <f t="array" ref="T309">_xlfn.IFS(AND(NOT(ISNUMBER(O309)),NOT(ISNUMBER(P309)),NOT(ISNUMBER(Q309))),"",OR(AND(O309&lt;&gt;"",O309&gt;=40),AND(P309&lt;&gt;"",P309&gt;=40),AND(Q309&lt;&gt;"",Q309&gt;=40)),"Y",OR(O309&lt;40,P309&lt;40,Q309&lt;40),"N")</f>
        <v/>
      </c>
      <c r="U309" s="162" t="str" cm="1">
        <f t="array" ref="U309">_xlfn.IFS(OR(R309="Y",S309="Y",T309="Y"),"Y",OR(R309="N",S309="N",T309="N"),"N",OR(R309="",S309="",T309=""),"")</f>
        <v/>
      </c>
      <c r="V309" s="161" t="str">
        <f>IFERROR(IF(VLOOKUP(A309,'BOY to MOY-Reading'!$P$2:$U$400,6,FALSE)="","",VLOOKUP(A309,'BOY to MOY-Reading'!$P$2:$U$400,6,FALSE)),"")</f>
        <v/>
      </c>
      <c r="W309" s="162" t="str">
        <f>IFERROR(IF(VLOOKUP(A309,'BOY to MOY-Reading'!$P$2:$AA$400,12,FALSE)="","",VLOOKUP(A309,'BOY to MOY-Reading'!$P$2:$AA$400,12,FALSE)),"")</f>
        <v/>
      </c>
      <c r="X309" s="161" t="str">
        <f>IFERROR(IF(VLOOKUP(A309,'BOY to EOY-Reading'!$P$2:$AA$400,12,FALSE)="","",VLOOKUP(A309,'BOY to EOY-Reading'!$P$2:$AA$400,12,FALSE)),"")</f>
        <v/>
      </c>
      <c r="Y309" s="163" t="str">
        <f>IFERROR(IF(VLOOKUP(A309,'BOY to MOY-Reading'!$P$2:$AI$400,20,FALSE)="","",VLOOKUP(A309,'BOY to MOY-Reading'!$P$2:$AI$400,20,FALSE)),"")</f>
        <v/>
      </c>
      <c r="Z309" s="161" t="str">
        <f>IFERROR(IF(VLOOKUP(A309, 'MOY to EOY-Reading'!$P$2:$AI$400,20,FALSE)="","",VLOOKUP(A309,'MOY to EOY-Reading'!$P$2:$AI$400,20,FALSE)),"")</f>
        <v/>
      </c>
      <c r="AA309" s="161" t="str">
        <f>IFERROR(IF(VLOOKUP(A309,'BOY to EOY-Reading'!$P$2:$AI$400,20,FALSE)="","",VLOOKUP(A309,'BOY to EOY-Reading'!$P$2:$AI$400,20,FALSE)),"")</f>
        <v/>
      </c>
      <c r="AB309" s="161" t="str">
        <f>IFERROR(IF(VLOOKUP(A309,'BOY to MOY-Reading'!$P$2:$AK$400,22,FALSE)="","",VLOOKUP(A309,'BOY to MOY-Reading'!$P$2:$AK$400,22,FALSE)),"")</f>
        <v/>
      </c>
      <c r="AC309" s="161" t="str">
        <f>IFERROR(IF(VLOOKUP(A309, 'MOY to EOY-Reading'!$P$2:$AK$400,22,FALSE)="","",VLOOKUP(A309,'MOY to EOY-Reading'!$P$2:$AK$400,22,FALSE)),"")</f>
        <v/>
      </c>
      <c r="AD309" s="161" t="str">
        <f>IFERROR(IF(VLOOKUP(A309,'BOY to EOY-Reading'!$P$2:$AK$400,22,FALSE)="","",VLOOKUP(A309,'BOY to EOY-Reading'!$P$2:$AK$400,22,FALSE)),"")</f>
        <v/>
      </c>
      <c r="AE309" s="161" t="str" cm="1">
        <f t="array" ref="AE309">_xlfn.IFS(AND(NOT(ISNUMBER(V309)),NOT(ISNUMBER(W309)),NOT(ISNUMBER(X309))),"",OR(AND(V309&lt;&gt;"",V309&gt;=40),AND(W309&lt;&gt;"",W309&gt;=40),AND(X309&lt;&gt;"",X309&gt;=40)),"Y",OR(V309&lt;40,W309&lt;40,X309&lt;40),"N")</f>
        <v/>
      </c>
      <c r="AF309" s="161" t="str" cm="1">
        <f t="array" ref="AF309">_xlfn.IFS(OR(Y309="Yes",Z309="Yes",AA309="Yes"),"Y",OR(Y309="No",Z309="No",AA309="No"),"N",AND(Y309="",Z309="",AA309=""),"")</f>
        <v/>
      </c>
      <c r="AG309" s="161" t="str" cm="1">
        <f t="array" ref="AG309">_xlfn.IFS(AND(NOT(ISNUMBER(AB309)),NOT(ISNUMBER(AC309)),NOT(ISNUMBER(AD309))),"",OR(AND(AB309&lt;&gt;"",AB309&gt;=40),AND(AC309&lt;&gt;"",AC309&gt;=40),AND(AD309&lt;&gt;"",AD309&gt;=40)),"Y",OR(AB309&lt;40,AC309&lt;40,AD309&lt;40),"N")</f>
        <v/>
      </c>
      <c r="AH309" s="162" t="str" cm="1">
        <f t="array" ref="AH309">_xlfn.IFS(OR(AE309="Y",AF309="Y",AG309="Y"),"Y",OR(AE309="N",AF309="N",AG309="N"),"N",OR(AE309="",AF309="",AG309=""),"")</f>
        <v/>
      </c>
    </row>
    <row r="310" spans="9:34" x14ac:dyDescent="0.25">
      <c r="I310" s="161" t="str">
        <f>IFERROR(IF(VLOOKUP(A310,'BOY to MOY-Math'!$P$2:$U$400,6,FALSE)="","",VLOOKUP(A310,'BOY to MOY-Math'!$P$2:$U$400,6,FALSE)),"")</f>
        <v/>
      </c>
      <c r="J310" s="162" t="str">
        <f>IFERROR(IF(VLOOKUP(A310,'BOY to MOY-Math'!$P$2:$AA$400,12,FALSE)="","",VLOOKUP(A310,'BOY to MOY-Math'!$P$2:$AA$400,12,FALSE)),"")</f>
        <v/>
      </c>
      <c r="K310" s="161" t="str">
        <f>IFERROR(IF(VLOOKUP(A310,'BOY to EOY-Math'!$P$2:$AA$400,12,FALSE)="","",VLOOKUP(A310,'BOY to EOY-Math'!$P$2:$AA$400,12,FALSE)),"")</f>
        <v/>
      </c>
      <c r="L310" s="163" t="str">
        <f>IFERROR(IF(VLOOKUP(A310,'BOY to MOY-Math'!$P$2:$AI$400,20,FALSE)="","",VLOOKUP(A310,'BOY to MOY-Math'!$P$2:$AI$400,20,FALSE)),"")</f>
        <v/>
      </c>
      <c r="M310" s="161" t="str">
        <f>IFERROR(IF(VLOOKUP(A310, 'MOY to EOY-Math'!$P$2:$AI$400,20,FALSE)="","",VLOOKUP(A310,'MOY to EOY-Math'!$P$2:$AI$400,20,FALSE)),"")</f>
        <v/>
      </c>
      <c r="N310" s="161" t="str">
        <f>IFERROR(IF(VLOOKUP(A310,'BOY to EOY-Math'!$P$2:$AI$400,20,FALSE)="","",VLOOKUP(A310,'BOY to EOY-Math'!$P$2:$AI$400,20,FALSE)),"")</f>
        <v/>
      </c>
      <c r="O310" s="161" t="str">
        <f>IFERROR(IF(VLOOKUP(A310,'BOY to MOY-Math'!$P$2:$AK$400,22,FALSE)="","",VLOOKUP(A310,'BOY to MOY-Math'!$P$2:$AK$400,22,FALSE)),"")</f>
        <v/>
      </c>
      <c r="P310" s="161" t="str">
        <f>IFERROR(IF(VLOOKUP(A310, 'MOY to EOY-Math'!$P$2:$AK$400,22,FALSE)="","",VLOOKUP(A310,'MOY to EOY-Math'!$P$2:$AK$400,22,FALSE)),"")</f>
        <v/>
      </c>
      <c r="Q310" s="161" t="str">
        <f>IFERROR(IF(VLOOKUP(A310,'BOY to EOY-Math'!$P$2:$AK$400,22,FALSE)="","",VLOOKUP(A310,'BOY to EOY-Math'!$P$2:$AK$400,22,FALSE)),"")</f>
        <v/>
      </c>
      <c r="R310" s="161" t="str" cm="1">
        <f t="array" ref="R310">_xlfn.IFS(AND(NOT(ISNUMBER(I310)),NOT(ISNUMBER(J310)),NOT(ISNUMBER(K310))),"",OR(AND(I310&lt;&gt;"",I310&gt;=40),AND(J310&lt;&gt;"",J310&gt;=40),AND(K310&lt;&gt;"",K310&gt;=40)),"Y",OR(I310&lt;40,J310&lt;40,K310&lt;40),"N")</f>
        <v/>
      </c>
      <c r="S310" s="161" t="str" cm="1">
        <f t="array" ref="S310">_xlfn.IFS(OR(L310="Yes",M310="Yes",N310="Yes"),"Y",OR(L310="No",M310="No",N310="No"),"N",AND(L310="",M310="",N310=""),"")</f>
        <v/>
      </c>
      <c r="T310" s="161" t="str" cm="1">
        <f t="array" ref="T310">_xlfn.IFS(AND(NOT(ISNUMBER(O310)),NOT(ISNUMBER(P310)),NOT(ISNUMBER(Q310))),"",OR(AND(O310&lt;&gt;"",O310&gt;=40),AND(P310&lt;&gt;"",P310&gt;=40),AND(Q310&lt;&gt;"",Q310&gt;=40)),"Y",OR(O310&lt;40,P310&lt;40,Q310&lt;40),"N")</f>
        <v/>
      </c>
      <c r="U310" s="162" t="str" cm="1">
        <f t="array" ref="U310">_xlfn.IFS(OR(R310="Y",S310="Y",T310="Y"),"Y",OR(R310="N",S310="N",T310="N"),"N",OR(R310="",S310="",T310=""),"")</f>
        <v/>
      </c>
      <c r="V310" s="161" t="str">
        <f>IFERROR(IF(VLOOKUP(A310,'BOY to MOY-Reading'!$P$2:$U$400,6,FALSE)="","",VLOOKUP(A310,'BOY to MOY-Reading'!$P$2:$U$400,6,FALSE)),"")</f>
        <v/>
      </c>
      <c r="W310" s="162" t="str">
        <f>IFERROR(IF(VLOOKUP(A310,'BOY to MOY-Reading'!$P$2:$AA$400,12,FALSE)="","",VLOOKUP(A310,'BOY to MOY-Reading'!$P$2:$AA$400,12,FALSE)),"")</f>
        <v/>
      </c>
      <c r="X310" s="161" t="str">
        <f>IFERROR(IF(VLOOKUP(A310,'BOY to EOY-Reading'!$P$2:$AA$400,12,FALSE)="","",VLOOKUP(A310,'BOY to EOY-Reading'!$P$2:$AA$400,12,FALSE)),"")</f>
        <v/>
      </c>
      <c r="Y310" s="163" t="str">
        <f>IFERROR(IF(VLOOKUP(A310,'BOY to MOY-Reading'!$P$2:$AI$400,20,FALSE)="","",VLOOKUP(A310,'BOY to MOY-Reading'!$P$2:$AI$400,20,FALSE)),"")</f>
        <v/>
      </c>
      <c r="Z310" s="161" t="str">
        <f>IFERROR(IF(VLOOKUP(A310, 'MOY to EOY-Reading'!$P$2:$AI$400,20,FALSE)="","",VLOOKUP(A310,'MOY to EOY-Reading'!$P$2:$AI$400,20,FALSE)),"")</f>
        <v/>
      </c>
      <c r="AA310" s="161" t="str">
        <f>IFERROR(IF(VLOOKUP(A310,'BOY to EOY-Reading'!$P$2:$AI$400,20,FALSE)="","",VLOOKUP(A310,'BOY to EOY-Reading'!$P$2:$AI$400,20,FALSE)),"")</f>
        <v/>
      </c>
      <c r="AB310" s="161" t="str">
        <f>IFERROR(IF(VLOOKUP(A310,'BOY to MOY-Reading'!$P$2:$AK$400,22,FALSE)="","",VLOOKUP(A310,'BOY to MOY-Reading'!$P$2:$AK$400,22,FALSE)),"")</f>
        <v/>
      </c>
      <c r="AC310" s="161" t="str">
        <f>IFERROR(IF(VLOOKUP(A310, 'MOY to EOY-Reading'!$P$2:$AK$400,22,FALSE)="","",VLOOKUP(A310,'MOY to EOY-Reading'!$P$2:$AK$400,22,FALSE)),"")</f>
        <v/>
      </c>
      <c r="AD310" s="161" t="str">
        <f>IFERROR(IF(VLOOKUP(A310,'BOY to EOY-Reading'!$P$2:$AK$400,22,FALSE)="","",VLOOKUP(A310,'BOY to EOY-Reading'!$P$2:$AK$400,22,FALSE)),"")</f>
        <v/>
      </c>
      <c r="AE310" s="161" t="str" cm="1">
        <f t="array" ref="AE310">_xlfn.IFS(AND(NOT(ISNUMBER(V310)),NOT(ISNUMBER(W310)),NOT(ISNUMBER(X310))),"",OR(AND(V310&lt;&gt;"",V310&gt;=40),AND(W310&lt;&gt;"",W310&gt;=40),AND(X310&lt;&gt;"",X310&gt;=40)),"Y",OR(V310&lt;40,W310&lt;40,X310&lt;40),"N")</f>
        <v/>
      </c>
      <c r="AF310" s="161" t="str" cm="1">
        <f t="array" ref="AF310">_xlfn.IFS(OR(Y310="Yes",Z310="Yes",AA310="Yes"),"Y",OR(Y310="No",Z310="No",AA310="No"),"N",AND(Y310="",Z310="",AA310=""),"")</f>
        <v/>
      </c>
      <c r="AG310" s="161" t="str" cm="1">
        <f t="array" ref="AG310">_xlfn.IFS(AND(NOT(ISNUMBER(AB310)),NOT(ISNUMBER(AC310)),NOT(ISNUMBER(AD310))),"",OR(AND(AB310&lt;&gt;"",AB310&gt;=40),AND(AC310&lt;&gt;"",AC310&gt;=40),AND(AD310&lt;&gt;"",AD310&gt;=40)),"Y",OR(AB310&lt;40,AC310&lt;40,AD310&lt;40),"N")</f>
        <v/>
      </c>
      <c r="AH310" s="162" t="str" cm="1">
        <f t="array" ref="AH310">_xlfn.IFS(OR(AE310="Y",AF310="Y",AG310="Y"),"Y",OR(AE310="N",AF310="N",AG310="N"),"N",OR(AE310="",AF310="",AG310=""),"")</f>
        <v/>
      </c>
    </row>
    <row r="311" spans="9:34" x14ac:dyDescent="0.25">
      <c r="I311" s="161" t="str">
        <f>IFERROR(IF(VLOOKUP(A311,'BOY to MOY-Math'!$P$2:$U$400,6,FALSE)="","",VLOOKUP(A311,'BOY to MOY-Math'!$P$2:$U$400,6,FALSE)),"")</f>
        <v/>
      </c>
      <c r="J311" s="162" t="str">
        <f>IFERROR(IF(VLOOKUP(A311,'BOY to MOY-Math'!$P$2:$AA$400,12,FALSE)="","",VLOOKUP(A311,'BOY to MOY-Math'!$P$2:$AA$400,12,FALSE)),"")</f>
        <v/>
      </c>
      <c r="K311" s="161" t="str">
        <f>IFERROR(IF(VLOOKUP(A311,'BOY to EOY-Math'!$P$2:$AA$400,12,FALSE)="","",VLOOKUP(A311,'BOY to EOY-Math'!$P$2:$AA$400,12,FALSE)),"")</f>
        <v/>
      </c>
      <c r="L311" s="163" t="str">
        <f>IFERROR(IF(VLOOKUP(A311,'BOY to MOY-Math'!$P$2:$AI$400,20,FALSE)="","",VLOOKUP(A311,'BOY to MOY-Math'!$P$2:$AI$400,20,FALSE)),"")</f>
        <v/>
      </c>
      <c r="M311" s="161" t="str">
        <f>IFERROR(IF(VLOOKUP(A311, 'MOY to EOY-Math'!$P$2:$AI$400,20,FALSE)="","",VLOOKUP(A311,'MOY to EOY-Math'!$P$2:$AI$400,20,FALSE)),"")</f>
        <v/>
      </c>
      <c r="N311" s="161" t="str">
        <f>IFERROR(IF(VLOOKUP(A311,'BOY to EOY-Math'!$P$2:$AI$400,20,FALSE)="","",VLOOKUP(A311,'BOY to EOY-Math'!$P$2:$AI$400,20,FALSE)),"")</f>
        <v/>
      </c>
      <c r="O311" s="161" t="str">
        <f>IFERROR(IF(VLOOKUP(A311,'BOY to MOY-Math'!$P$2:$AK$400,22,FALSE)="","",VLOOKUP(A311,'BOY to MOY-Math'!$P$2:$AK$400,22,FALSE)),"")</f>
        <v/>
      </c>
      <c r="P311" s="161" t="str">
        <f>IFERROR(IF(VLOOKUP(A311, 'MOY to EOY-Math'!$P$2:$AK$400,22,FALSE)="","",VLOOKUP(A311,'MOY to EOY-Math'!$P$2:$AK$400,22,FALSE)),"")</f>
        <v/>
      </c>
      <c r="Q311" s="161" t="str">
        <f>IFERROR(IF(VLOOKUP(A311,'BOY to EOY-Math'!$P$2:$AK$400,22,FALSE)="","",VLOOKUP(A311,'BOY to EOY-Math'!$P$2:$AK$400,22,FALSE)),"")</f>
        <v/>
      </c>
      <c r="R311" s="161" t="str" cm="1">
        <f t="array" ref="R311">_xlfn.IFS(AND(NOT(ISNUMBER(I311)),NOT(ISNUMBER(J311)),NOT(ISNUMBER(K311))),"",OR(AND(I311&lt;&gt;"",I311&gt;=40),AND(J311&lt;&gt;"",J311&gt;=40),AND(K311&lt;&gt;"",K311&gt;=40)),"Y",OR(I311&lt;40,J311&lt;40,K311&lt;40),"N")</f>
        <v/>
      </c>
      <c r="S311" s="161" t="str" cm="1">
        <f t="array" ref="S311">_xlfn.IFS(OR(L311="Yes",M311="Yes",N311="Yes"),"Y",OR(L311="No",M311="No",N311="No"),"N",AND(L311="",M311="",N311=""),"")</f>
        <v/>
      </c>
      <c r="T311" s="161" t="str" cm="1">
        <f t="array" ref="T311">_xlfn.IFS(AND(NOT(ISNUMBER(O311)),NOT(ISNUMBER(P311)),NOT(ISNUMBER(Q311))),"",OR(AND(O311&lt;&gt;"",O311&gt;=40),AND(P311&lt;&gt;"",P311&gt;=40),AND(Q311&lt;&gt;"",Q311&gt;=40)),"Y",OR(O311&lt;40,P311&lt;40,Q311&lt;40),"N")</f>
        <v/>
      </c>
      <c r="U311" s="162" t="str" cm="1">
        <f t="array" ref="U311">_xlfn.IFS(OR(R311="Y",S311="Y",T311="Y"),"Y",OR(R311="N",S311="N",T311="N"),"N",OR(R311="",S311="",T311=""),"")</f>
        <v/>
      </c>
      <c r="V311" s="161" t="str">
        <f>IFERROR(IF(VLOOKUP(A311,'BOY to MOY-Reading'!$P$2:$U$400,6,FALSE)="","",VLOOKUP(A311,'BOY to MOY-Reading'!$P$2:$U$400,6,FALSE)),"")</f>
        <v/>
      </c>
      <c r="W311" s="162" t="str">
        <f>IFERROR(IF(VLOOKUP(A311,'BOY to MOY-Reading'!$P$2:$AA$400,12,FALSE)="","",VLOOKUP(A311,'BOY to MOY-Reading'!$P$2:$AA$400,12,FALSE)),"")</f>
        <v/>
      </c>
      <c r="X311" s="161" t="str">
        <f>IFERROR(IF(VLOOKUP(A311,'BOY to EOY-Reading'!$P$2:$AA$400,12,FALSE)="","",VLOOKUP(A311,'BOY to EOY-Reading'!$P$2:$AA$400,12,FALSE)),"")</f>
        <v/>
      </c>
      <c r="Y311" s="163" t="str">
        <f>IFERROR(IF(VLOOKUP(A311,'BOY to MOY-Reading'!$P$2:$AI$400,20,FALSE)="","",VLOOKUP(A311,'BOY to MOY-Reading'!$P$2:$AI$400,20,FALSE)),"")</f>
        <v/>
      </c>
      <c r="Z311" s="161" t="str">
        <f>IFERROR(IF(VLOOKUP(A311, 'MOY to EOY-Reading'!$P$2:$AI$400,20,FALSE)="","",VLOOKUP(A311,'MOY to EOY-Reading'!$P$2:$AI$400,20,FALSE)),"")</f>
        <v/>
      </c>
      <c r="AA311" s="161" t="str">
        <f>IFERROR(IF(VLOOKUP(A311,'BOY to EOY-Reading'!$P$2:$AI$400,20,FALSE)="","",VLOOKUP(A311,'BOY to EOY-Reading'!$P$2:$AI$400,20,FALSE)),"")</f>
        <v/>
      </c>
      <c r="AB311" s="161" t="str">
        <f>IFERROR(IF(VLOOKUP(A311,'BOY to MOY-Reading'!$P$2:$AK$400,22,FALSE)="","",VLOOKUP(A311,'BOY to MOY-Reading'!$P$2:$AK$400,22,FALSE)),"")</f>
        <v/>
      </c>
      <c r="AC311" s="161" t="str">
        <f>IFERROR(IF(VLOOKUP(A311, 'MOY to EOY-Reading'!$P$2:$AK$400,22,FALSE)="","",VLOOKUP(A311,'MOY to EOY-Reading'!$P$2:$AK$400,22,FALSE)),"")</f>
        <v/>
      </c>
      <c r="AD311" s="161" t="str">
        <f>IFERROR(IF(VLOOKUP(A311,'BOY to EOY-Reading'!$P$2:$AK$400,22,FALSE)="","",VLOOKUP(A311,'BOY to EOY-Reading'!$P$2:$AK$400,22,FALSE)),"")</f>
        <v/>
      </c>
      <c r="AE311" s="161" t="str" cm="1">
        <f t="array" ref="AE311">_xlfn.IFS(AND(NOT(ISNUMBER(V311)),NOT(ISNUMBER(W311)),NOT(ISNUMBER(X311))),"",OR(AND(V311&lt;&gt;"",V311&gt;=40),AND(W311&lt;&gt;"",W311&gt;=40),AND(X311&lt;&gt;"",X311&gt;=40)),"Y",OR(V311&lt;40,W311&lt;40,X311&lt;40),"N")</f>
        <v/>
      </c>
      <c r="AF311" s="161" t="str" cm="1">
        <f t="array" ref="AF311">_xlfn.IFS(OR(Y311="Yes",Z311="Yes",AA311="Yes"),"Y",OR(Y311="No",Z311="No",AA311="No"),"N",AND(Y311="",Z311="",AA311=""),"")</f>
        <v/>
      </c>
      <c r="AG311" s="161" t="str" cm="1">
        <f t="array" ref="AG311">_xlfn.IFS(AND(NOT(ISNUMBER(AB311)),NOT(ISNUMBER(AC311)),NOT(ISNUMBER(AD311))),"",OR(AND(AB311&lt;&gt;"",AB311&gt;=40),AND(AC311&lt;&gt;"",AC311&gt;=40),AND(AD311&lt;&gt;"",AD311&gt;=40)),"Y",OR(AB311&lt;40,AC311&lt;40,AD311&lt;40),"N")</f>
        <v/>
      </c>
      <c r="AH311" s="162" t="str" cm="1">
        <f t="array" ref="AH311">_xlfn.IFS(OR(AE311="Y",AF311="Y",AG311="Y"),"Y",OR(AE311="N",AF311="N",AG311="N"),"N",OR(AE311="",AF311="",AG311=""),"")</f>
        <v/>
      </c>
    </row>
    <row r="312" spans="9:34" x14ac:dyDescent="0.25">
      <c r="I312" s="161" t="str">
        <f>IFERROR(IF(VLOOKUP(A312,'BOY to MOY-Math'!$P$2:$U$400,6,FALSE)="","",VLOOKUP(A312,'BOY to MOY-Math'!$P$2:$U$400,6,FALSE)),"")</f>
        <v/>
      </c>
      <c r="J312" s="162" t="str">
        <f>IFERROR(IF(VLOOKUP(A312,'BOY to MOY-Math'!$P$2:$AA$400,12,FALSE)="","",VLOOKUP(A312,'BOY to MOY-Math'!$P$2:$AA$400,12,FALSE)),"")</f>
        <v/>
      </c>
      <c r="K312" s="161" t="str">
        <f>IFERROR(IF(VLOOKUP(A312,'BOY to EOY-Math'!$P$2:$AA$400,12,FALSE)="","",VLOOKUP(A312,'BOY to EOY-Math'!$P$2:$AA$400,12,FALSE)),"")</f>
        <v/>
      </c>
      <c r="L312" s="163" t="str">
        <f>IFERROR(IF(VLOOKUP(A312,'BOY to MOY-Math'!$P$2:$AI$400,20,FALSE)="","",VLOOKUP(A312,'BOY to MOY-Math'!$P$2:$AI$400,20,FALSE)),"")</f>
        <v/>
      </c>
      <c r="M312" s="161" t="str">
        <f>IFERROR(IF(VLOOKUP(A312, 'MOY to EOY-Math'!$P$2:$AI$400,20,FALSE)="","",VLOOKUP(A312,'MOY to EOY-Math'!$P$2:$AI$400,20,FALSE)),"")</f>
        <v/>
      </c>
      <c r="N312" s="161" t="str">
        <f>IFERROR(IF(VLOOKUP(A312,'BOY to EOY-Math'!$P$2:$AI$400,20,FALSE)="","",VLOOKUP(A312,'BOY to EOY-Math'!$P$2:$AI$400,20,FALSE)),"")</f>
        <v/>
      </c>
      <c r="O312" s="161" t="str">
        <f>IFERROR(IF(VLOOKUP(A312,'BOY to MOY-Math'!$P$2:$AK$400,22,FALSE)="","",VLOOKUP(A312,'BOY to MOY-Math'!$P$2:$AK$400,22,FALSE)),"")</f>
        <v/>
      </c>
      <c r="P312" s="161" t="str">
        <f>IFERROR(IF(VLOOKUP(A312, 'MOY to EOY-Math'!$P$2:$AK$400,22,FALSE)="","",VLOOKUP(A312,'MOY to EOY-Math'!$P$2:$AK$400,22,FALSE)),"")</f>
        <v/>
      </c>
      <c r="Q312" s="161" t="str">
        <f>IFERROR(IF(VLOOKUP(A312,'BOY to EOY-Math'!$P$2:$AK$400,22,FALSE)="","",VLOOKUP(A312,'BOY to EOY-Math'!$P$2:$AK$400,22,FALSE)),"")</f>
        <v/>
      </c>
      <c r="R312" s="161" t="str" cm="1">
        <f t="array" ref="R312">_xlfn.IFS(AND(NOT(ISNUMBER(I312)),NOT(ISNUMBER(J312)),NOT(ISNUMBER(K312))),"",OR(AND(I312&lt;&gt;"",I312&gt;=40),AND(J312&lt;&gt;"",J312&gt;=40),AND(K312&lt;&gt;"",K312&gt;=40)),"Y",OR(I312&lt;40,J312&lt;40,K312&lt;40),"N")</f>
        <v/>
      </c>
      <c r="S312" s="161" t="str" cm="1">
        <f t="array" ref="S312">_xlfn.IFS(OR(L312="Yes",M312="Yes",N312="Yes"),"Y",OR(L312="No",M312="No",N312="No"),"N",AND(L312="",M312="",N312=""),"")</f>
        <v/>
      </c>
      <c r="T312" s="161" t="str" cm="1">
        <f t="array" ref="T312">_xlfn.IFS(AND(NOT(ISNUMBER(O312)),NOT(ISNUMBER(P312)),NOT(ISNUMBER(Q312))),"",OR(AND(O312&lt;&gt;"",O312&gt;=40),AND(P312&lt;&gt;"",P312&gt;=40),AND(Q312&lt;&gt;"",Q312&gt;=40)),"Y",OR(O312&lt;40,P312&lt;40,Q312&lt;40),"N")</f>
        <v/>
      </c>
      <c r="U312" s="162" t="str" cm="1">
        <f t="array" ref="U312">_xlfn.IFS(OR(R312="Y",S312="Y",T312="Y"),"Y",OR(R312="N",S312="N",T312="N"),"N",OR(R312="",S312="",T312=""),"")</f>
        <v/>
      </c>
      <c r="V312" s="161" t="str">
        <f>IFERROR(IF(VLOOKUP(A312,'BOY to MOY-Reading'!$P$2:$U$400,6,FALSE)="","",VLOOKUP(A312,'BOY to MOY-Reading'!$P$2:$U$400,6,FALSE)),"")</f>
        <v/>
      </c>
      <c r="W312" s="162" t="str">
        <f>IFERROR(IF(VLOOKUP(A312,'BOY to MOY-Reading'!$P$2:$AA$400,12,FALSE)="","",VLOOKUP(A312,'BOY to MOY-Reading'!$P$2:$AA$400,12,FALSE)),"")</f>
        <v/>
      </c>
      <c r="X312" s="161" t="str">
        <f>IFERROR(IF(VLOOKUP(A312,'BOY to EOY-Reading'!$P$2:$AA$400,12,FALSE)="","",VLOOKUP(A312,'BOY to EOY-Reading'!$P$2:$AA$400,12,FALSE)),"")</f>
        <v/>
      </c>
      <c r="Y312" s="163" t="str">
        <f>IFERROR(IF(VLOOKUP(A312,'BOY to MOY-Reading'!$P$2:$AI$400,20,FALSE)="","",VLOOKUP(A312,'BOY to MOY-Reading'!$P$2:$AI$400,20,FALSE)),"")</f>
        <v/>
      </c>
      <c r="Z312" s="161" t="str">
        <f>IFERROR(IF(VLOOKUP(A312, 'MOY to EOY-Reading'!$P$2:$AI$400,20,FALSE)="","",VLOOKUP(A312,'MOY to EOY-Reading'!$P$2:$AI$400,20,FALSE)),"")</f>
        <v/>
      </c>
      <c r="AA312" s="161" t="str">
        <f>IFERROR(IF(VLOOKUP(A312,'BOY to EOY-Reading'!$P$2:$AI$400,20,FALSE)="","",VLOOKUP(A312,'BOY to EOY-Reading'!$P$2:$AI$400,20,FALSE)),"")</f>
        <v/>
      </c>
      <c r="AB312" s="161" t="str">
        <f>IFERROR(IF(VLOOKUP(A312,'BOY to MOY-Reading'!$P$2:$AK$400,22,FALSE)="","",VLOOKUP(A312,'BOY to MOY-Reading'!$P$2:$AK$400,22,FALSE)),"")</f>
        <v/>
      </c>
      <c r="AC312" s="161" t="str">
        <f>IFERROR(IF(VLOOKUP(A312, 'MOY to EOY-Reading'!$P$2:$AK$400,22,FALSE)="","",VLOOKUP(A312,'MOY to EOY-Reading'!$P$2:$AK$400,22,FALSE)),"")</f>
        <v/>
      </c>
      <c r="AD312" s="161" t="str">
        <f>IFERROR(IF(VLOOKUP(A312,'BOY to EOY-Reading'!$P$2:$AK$400,22,FALSE)="","",VLOOKUP(A312,'BOY to EOY-Reading'!$P$2:$AK$400,22,FALSE)),"")</f>
        <v/>
      </c>
      <c r="AE312" s="161" t="str" cm="1">
        <f t="array" ref="AE312">_xlfn.IFS(AND(NOT(ISNUMBER(V312)),NOT(ISNUMBER(W312)),NOT(ISNUMBER(X312))),"",OR(AND(V312&lt;&gt;"",V312&gt;=40),AND(W312&lt;&gt;"",W312&gt;=40),AND(X312&lt;&gt;"",X312&gt;=40)),"Y",OR(V312&lt;40,W312&lt;40,X312&lt;40),"N")</f>
        <v/>
      </c>
      <c r="AF312" s="161" t="str" cm="1">
        <f t="array" ref="AF312">_xlfn.IFS(OR(Y312="Yes",Z312="Yes",AA312="Yes"),"Y",OR(Y312="No",Z312="No",AA312="No"),"N",AND(Y312="",Z312="",AA312=""),"")</f>
        <v/>
      </c>
      <c r="AG312" s="161" t="str" cm="1">
        <f t="array" ref="AG312">_xlfn.IFS(AND(NOT(ISNUMBER(AB312)),NOT(ISNUMBER(AC312)),NOT(ISNUMBER(AD312))),"",OR(AND(AB312&lt;&gt;"",AB312&gt;=40),AND(AC312&lt;&gt;"",AC312&gt;=40),AND(AD312&lt;&gt;"",AD312&gt;=40)),"Y",OR(AB312&lt;40,AC312&lt;40,AD312&lt;40),"N")</f>
        <v/>
      </c>
      <c r="AH312" s="162" t="str" cm="1">
        <f t="array" ref="AH312">_xlfn.IFS(OR(AE312="Y",AF312="Y",AG312="Y"),"Y",OR(AE312="N",AF312="N",AG312="N"),"N",OR(AE312="",AF312="",AG312=""),"")</f>
        <v/>
      </c>
    </row>
    <row r="313" spans="9:34" x14ac:dyDescent="0.25">
      <c r="I313" s="161" t="str">
        <f>IFERROR(IF(VLOOKUP(A313,'BOY to MOY-Math'!$P$2:$U$400,6,FALSE)="","",VLOOKUP(A313,'BOY to MOY-Math'!$P$2:$U$400,6,FALSE)),"")</f>
        <v/>
      </c>
      <c r="J313" s="162" t="str">
        <f>IFERROR(IF(VLOOKUP(A313,'BOY to MOY-Math'!$P$2:$AA$400,12,FALSE)="","",VLOOKUP(A313,'BOY to MOY-Math'!$P$2:$AA$400,12,FALSE)),"")</f>
        <v/>
      </c>
      <c r="K313" s="161" t="str">
        <f>IFERROR(IF(VLOOKUP(A313,'BOY to EOY-Math'!$P$2:$AA$400,12,FALSE)="","",VLOOKUP(A313,'BOY to EOY-Math'!$P$2:$AA$400,12,FALSE)),"")</f>
        <v/>
      </c>
      <c r="L313" s="163" t="str">
        <f>IFERROR(IF(VLOOKUP(A313,'BOY to MOY-Math'!$P$2:$AI$400,20,FALSE)="","",VLOOKUP(A313,'BOY to MOY-Math'!$P$2:$AI$400,20,FALSE)),"")</f>
        <v/>
      </c>
      <c r="M313" s="161" t="str">
        <f>IFERROR(IF(VLOOKUP(A313, 'MOY to EOY-Math'!$P$2:$AI$400,20,FALSE)="","",VLOOKUP(A313,'MOY to EOY-Math'!$P$2:$AI$400,20,FALSE)),"")</f>
        <v/>
      </c>
      <c r="N313" s="161" t="str">
        <f>IFERROR(IF(VLOOKUP(A313,'BOY to EOY-Math'!$P$2:$AI$400,20,FALSE)="","",VLOOKUP(A313,'BOY to EOY-Math'!$P$2:$AI$400,20,FALSE)),"")</f>
        <v/>
      </c>
      <c r="O313" s="161" t="str">
        <f>IFERROR(IF(VLOOKUP(A313,'BOY to MOY-Math'!$P$2:$AK$400,22,FALSE)="","",VLOOKUP(A313,'BOY to MOY-Math'!$P$2:$AK$400,22,FALSE)),"")</f>
        <v/>
      </c>
      <c r="P313" s="161" t="str">
        <f>IFERROR(IF(VLOOKUP(A313, 'MOY to EOY-Math'!$P$2:$AK$400,22,FALSE)="","",VLOOKUP(A313,'MOY to EOY-Math'!$P$2:$AK$400,22,FALSE)),"")</f>
        <v/>
      </c>
      <c r="Q313" s="161" t="str">
        <f>IFERROR(IF(VLOOKUP(A313,'BOY to EOY-Math'!$P$2:$AK$400,22,FALSE)="","",VLOOKUP(A313,'BOY to EOY-Math'!$P$2:$AK$400,22,FALSE)),"")</f>
        <v/>
      </c>
      <c r="R313" s="161" t="str" cm="1">
        <f t="array" ref="R313">_xlfn.IFS(AND(NOT(ISNUMBER(I313)),NOT(ISNUMBER(J313)),NOT(ISNUMBER(K313))),"",OR(AND(I313&lt;&gt;"",I313&gt;=40),AND(J313&lt;&gt;"",J313&gt;=40),AND(K313&lt;&gt;"",K313&gt;=40)),"Y",OR(I313&lt;40,J313&lt;40,K313&lt;40),"N")</f>
        <v/>
      </c>
      <c r="S313" s="161" t="str" cm="1">
        <f t="array" ref="S313">_xlfn.IFS(OR(L313="Yes",M313="Yes",N313="Yes"),"Y",OR(L313="No",M313="No",N313="No"),"N",AND(L313="",M313="",N313=""),"")</f>
        <v/>
      </c>
      <c r="T313" s="161" t="str" cm="1">
        <f t="array" ref="T313">_xlfn.IFS(AND(NOT(ISNUMBER(O313)),NOT(ISNUMBER(P313)),NOT(ISNUMBER(Q313))),"",OR(AND(O313&lt;&gt;"",O313&gt;=40),AND(P313&lt;&gt;"",P313&gt;=40),AND(Q313&lt;&gt;"",Q313&gt;=40)),"Y",OR(O313&lt;40,P313&lt;40,Q313&lt;40),"N")</f>
        <v/>
      </c>
      <c r="U313" s="162" t="str" cm="1">
        <f t="array" ref="U313">_xlfn.IFS(OR(R313="Y",S313="Y",T313="Y"),"Y",OR(R313="N",S313="N",T313="N"),"N",OR(R313="",S313="",T313=""),"")</f>
        <v/>
      </c>
      <c r="V313" s="161" t="str">
        <f>IFERROR(IF(VLOOKUP(A313,'BOY to MOY-Reading'!$P$2:$U$400,6,FALSE)="","",VLOOKUP(A313,'BOY to MOY-Reading'!$P$2:$U$400,6,FALSE)),"")</f>
        <v/>
      </c>
      <c r="W313" s="162" t="str">
        <f>IFERROR(IF(VLOOKUP(A313,'BOY to MOY-Reading'!$P$2:$AA$400,12,FALSE)="","",VLOOKUP(A313,'BOY to MOY-Reading'!$P$2:$AA$400,12,FALSE)),"")</f>
        <v/>
      </c>
      <c r="X313" s="161" t="str">
        <f>IFERROR(IF(VLOOKUP(A313,'BOY to EOY-Reading'!$P$2:$AA$400,12,FALSE)="","",VLOOKUP(A313,'BOY to EOY-Reading'!$P$2:$AA$400,12,FALSE)),"")</f>
        <v/>
      </c>
      <c r="Y313" s="163" t="str">
        <f>IFERROR(IF(VLOOKUP(A313,'BOY to MOY-Reading'!$P$2:$AI$400,20,FALSE)="","",VLOOKUP(A313,'BOY to MOY-Reading'!$P$2:$AI$400,20,FALSE)),"")</f>
        <v/>
      </c>
      <c r="Z313" s="161" t="str">
        <f>IFERROR(IF(VLOOKUP(A313, 'MOY to EOY-Reading'!$P$2:$AI$400,20,FALSE)="","",VLOOKUP(A313,'MOY to EOY-Reading'!$P$2:$AI$400,20,FALSE)),"")</f>
        <v/>
      </c>
      <c r="AA313" s="161" t="str">
        <f>IFERROR(IF(VLOOKUP(A313,'BOY to EOY-Reading'!$P$2:$AI$400,20,FALSE)="","",VLOOKUP(A313,'BOY to EOY-Reading'!$P$2:$AI$400,20,FALSE)),"")</f>
        <v/>
      </c>
      <c r="AB313" s="161" t="str">
        <f>IFERROR(IF(VLOOKUP(A313,'BOY to MOY-Reading'!$P$2:$AK$400,22,FALSE)="","",VLOOKUP(A313,'BOY to MOY-Reading'!$P$2:$AK$400,22,FALSE)),"")</f>
        <v/>
      </c>
      <c r="AC313" s="161" t="str">
        <f>IFERROR(IF(VLOOKUP(A313, 'MOY to EOY-Reading'!$P$2:$AK$400,22,FALSE)="","",VLOOKUP(A313,'MOY to EOY-Reading'!$P$2:$AK$400,22,FALSE)),"")</f>
        <v/>
      </c>
      <c r="AD313" s="161" t="str">
        <f>IFERROR(IF(VLOOKUP(A313,'BOY to EOY-Reading'!$P$2:$AK$400,22,FALSE)="","",VLOOKUP(A313,'BOY to EOY-Reading'!$P$2:$AK$400,22,FALSE)),"")</f>
        <v/>
      </c>
      <c r="AE313" s="161" t="str" cm="1">
        <f t="array" ref="AE313">_xlfn.IFS(AND(NOT(ISNUMBER(V313)),NOT(ISNUMBER(W313)),NOT(ISNUMBER(X313))),"",OR(AND(V313&lt;&gt;"",V313&gt;=40),AND(W313&lt;&gt;"",W313&gt;=40),AND(X313&lt;&gt;"",X313&gt;=40)),"Y",OR(V313&lt;40,W313&lt;40,X313&lt;40),"N")</f>
        <v/>
      </c>
      <c r="AF313" s="161" t="str" cm="1">
        <f t="array" ref="AF313">_xlfn.IFS(OR(Y313="Yes",Z313="Yes",AA313="Yes"),"Y",OR(Y313="No",Z313="No",AA313="No"),"N",AND(Y313="",Z313="",AA313=""),"")</f>
        <v/>
      </c>
      <c r="AG313" s="161" t="str" cm="1">
        <f t="array" ref="AG313">_xlfn.IFS(AND(NOT(ISNUMBER(AB313)),NOT(ISNUMBER(AC313)),NOT(ISNUMBER(AD313))),"",OR(AND(AB313&lt;&gt;"",AB313&gt;=40),AND(AC313&lt;&gt;"",AC313&gt;=40),AND(AD313&lt;&gt;"",AD313&gt;=40)),"Y",OR(AB313&lt;40,AC313&lt;40,AD313&lt;40),"N")</f>
        <v/>
      </c>
      <c r="AH313" s="162" t="str" cm="1">
        <f t="array" ref="AH313">_xlfn.IFS(OR(AE313="Y",AF313="Y",AG313="Y"),"Y",OR(AE313="N",AF313="N",AG313="N"),"N",OR(AE313="",AF313="",AG313=""),"")</f>
        <v/>
      </c>
    </row>
    <row r="314" spans="9:34" x14ac:dyDescent="0.25">
      <c r="I314" s="161" t="str">
        <f>IFERROR(IF(VLOOKUP(A314,'BOY to MOY-Math'!$P$2:$U$400,6,FALSE)="","",VLOOKUP(A314,'BOY to MOY-Math'!$P$2:$U$400,6,FALSE)),"")</f>
        <v/>
      </c>
      <c r="J314" s="162" t="str">
        <f>IFERROR(IF(VLOOKUP(A314,'BOY to MOY-Math'!$P$2:$AA$400,12,FALSE)="","",VLOOKUP(A314,'BOY to MOY-Math'!$P$2:$AA$400,12,FALSE)),"")</f>
        <v/>
      </c>
      <c r="K314" s="161" t="str">
        <f>IFERROR(IF(VLOOKUP(A314,'BOY to EOY-Math'!$P$2:$AA$400,12,FALSE)="","",VLOOKUP(A314,'BOY to EOY-Math'!$P$2:$AA$400,12,FALSE)),"")</f>
        <v/>
      </c>
      <c r="L314" s="163" t="str">
        <f>IFERROR(IF(VLOOKUP(A314,'BOY to MOY-Math'!$P$2:$AI$400,20,FALSE)="","",VLOOKUP(A314,'BOY to MOY-Math'!$P$2:$AI$400,20,FALSE)),"")</f>
        <v/>
      </c>
      <c r="M314" s="161" t="str">
        <f>IFERROR(IF(VLOOKUP(A314, 'MOY to EOY-Math'!$P$2:$AI$400,20,FALSE)="","",VLOOKUP(A314,'MOY to EOY-Math'!$P$2:$AI$400,20,FALSE)),"")</f>
        <v/>
      </c>
      <c r="N314" s="161" t="str">
        <f>IFERROR(IF(VLOOKUP(A314,'BOY to EOY-Math'!$P$2:$AI$400,20,FALSE)="","",VLOOKUP(A314,'BOY to EOY-Math'!$P$2:$AI$400,20,FALSE)),"")</f>
        <v/>
      </c>
      <c r="O314" s="161" t="str">
        <f>IFERROR(IF(VLOOKUP(A314,'BOY to MOY-Math'!$P$2:$AK$400,22,FALSE)="","",VLOOKUP(A314,'BOY to MOY-Math'!$P$2:$AK$400,22,FALSE)),"")</f>
        <v/>
      </c>
      <c r="P314" s="161" t="str">
        <f>IFERROR(IF(VLOOKUP(A314, 'MOY to EOY-Math'!$P$2:$AK$400,22,FALSE)="","",VLOOKUP(A314,'MOY to EOY-Math'!$P$2:$AK$400,22,FALSE)),"")</f>
        <v/>
      </c>
      <c r="Q314" s="161" t="str">
        <f>IFERROR(IF(VLOOKUP(A314,'BOY to EOY-Math'!$P$2:$AK$400,22,FALSE)="","",VLOOKUP(A314,'BOY to EOY-Math'!$P$2:$AK$400,22,FALSE)),"")</f>
        <v/>
      </c>
      <c r="R314" s="161" t="str" cm="1">
        <f t="array" ref="R314">_xlfn.IFS(AND(NOT(ISNUMBER(I314)),NOT(ISNUMBER(J314)),NOT(ISNUMBER(K314))),"",OR(AND(I314&lt;&gt;"",I314&gt;=40),AND(J314&lt;&gt;"",J314&gt;=40),AND(K314&lt;&gt;"",K314&gt;=40)),"Y",OR(I314&lt;40,J314&lt;40,K314&lt;40),"N")</f>
        <v/>
      </c>
      <c r="S314" s="161" t="str" cm="1">
        <f t="array" ref="S314">_xlfn.IFS(OR(L314="Yes",M314="Yes",N314="Yes"),"Y",OR(L314="No",M314="No",N314="No"),"N",AND(L314="",M314="",N314=""),"")</f>
        <v/>
      </c>
      <c r="T314" s="161" t="str" cm="1">
        <f t="array" ref="T314">_xlfn.IFS(AND(NOT(ISNUMBER(O314)),NOT(ISNUMBER(P314)),NOT(ISNUMBER(Q314))),"",OR(AND(O314&lt;&gt;"",O314&gt;=40),AND(P314&lt;&gt;"",P314&gt;=40),AND(Q314&lt;&gt;"",Q314&gt;=40)),"Y",OR(O314&lt;40,P314&lt;40,Q314&lt;40),"N")</f>
        <v/>
      </c>
      <c r="U314" s="162" t="str" cm="1">
        <f t="array" ref="U314">_xlfn.IFS(OR(R314="Y",S314="Y",T314="Y"),"Y",OR(R314="N",S314="N",T314="N"),"N",OR(R314="",S314="",T314=""),"")</f>
        <v/>
      </c>
      <c r="V314" s="161" t="str">
        <f>IFERROR(IF(VLOOKUP(A314,'BOY to MOY-Reading'!$P$2:$U$400,6,FALSE)="","",VLOOKUP(A314,'BOY to MOY-Reading'!$P$2:$U$400,6,FALSE)),"")</f>
        <v/>
      </c>
      <c r="W314" s="162" t="str">
        <f>IFERROR(IF(VLOOKUP(A314,'BOY to MOY-Reading'!$P$2:$AA$400,12,FALSE)="","",VLOOKUP(A314,'BOY to MOY-Reading'!$P$2:$AA$400,12,FALSE)),"")</f>
        <v/>
      </c>
      <c r="X314" s="161" t="str">
        <f>IFERROR(IF(VLOOKUP(A314,'BOY to EOY-Reading'!$P$2:$AA$400,12,FALSE)="","",VLOOKUP(A314,'BOY to EOY-Reading'!$P$2:$AA$400,12,FALSE)),"")</f>
        <v/>
      </c>
      <c r="Y314" s="163" t="str">
        <f>IFERROR(IF(VLOOKUP(A314,'BOY to MOY-Reading'!$P$2:$AI$400,20,FALSE)="","",VLOOKUP(A314,'BOY to MOY-Reading'!$P$2:$AI$400,20,FALSE)),"")</f>
        <v/>
      </c>
      <c r="Z314" s="161" t="str">
        <f>IFERROR(IF(VLOOKUP(A314, 'MOY to EOY-Reading'!$P$2:$AI$400,20,FALSE)="","",VLOOKUP(A314,'MOY to EOY-Reading'!$P$2:$AI$400,20,FALSE)),"")</f>
        <v/>
      </c>
      <c r="AA314" s="161" t="str">
        <f>IFERROR(IF(VLOOKUP(A314,'BOY to EOY-Reading'!$P$2:$AI$400,20,FALSE)="","",VLOOKUP(A314,'BOY to EOY-Reading'!$P$2:$AI$400,20,FALSE)),"")</f>
        <v/>
      </c>
      <c r="AB314" s="161" t="str">
        <f>IFERROR(IF(VLOOKUP(A314,'BOY to MOY-Reading'!$P$2:$AK$400,22,FALSE)="","",VLOOKUP(A314,'BOY to MOY-Reading'!$P$2:$AK$400,22,FALSE)),"")</f>
        <v/>
      </c>
      <c r="AC314" s="161" t="str">
        <f>IFERROR(IF(VLOOKUP(A314, 'MOY to EOY-Reading'!$P$2:$AK$400,22,FALSE)="","",VLOOKUP(A314,'MOY to EOY-Reading'!$P$2:$AK$400,22,FALSE)),"")</f>
        <v/>
      </c>
      <c r="AD314" s="161" t="str">
        <f>IFERROR(IF(VLOOKUP(A314,'BOY to EOY-Reading'!$P$2:$AK$400,22,FALSE)="","",VLOOKUP(A314,'BOY to EOY-Reading'!$P$2:$AK$400,22,FALSE)),"")</f>
        <v/>
      </c>
      <c r="AE314" s="161" t="str" cm="1">
        <f t="array" ref="AE314">_xlfn.IFS(AND(NOT(ISNUMBER(V314)),NOT(ISNUMBER(W314)),NOT(ISNUMBER(X314))),"",OR(AND(V314&lt;&gt;"",V314&gt;=40),AND(W314&lt;&gt;"",W314&gt;=40),AND(X314&lt;&gt;"",X314&gt;=40)),"Y",OR(V314&lt;40,W314&lt;40,X314&lt;40),"N")</f>
        <v/>
      </c>
      <c r="AF314" s="161" t="str" cm="1">
        <f t="array" ref="AF314">_xlfn.IFS(OR(Y314="Yes",Z314="Yes",AA314="Yes"),"Y",OR(Y314="No",Z314="No",AA314="No"),"N",AND(Y314="",Z314="",AA314=""),"")</f>
        <v/>
      </c>
      <c r="AG314" s="161" t="str" cm="1">
        <f t="array" ref="AG314">_xlfn.IFS(AND(NOT(ISNUMBER(AB314)),NOT(ISNUMBER(AC314)),NOT(ISNUMBER(AD314))),"",OR(AND(AB314&lt;&gt;"",AB314&gt;=40),AND(AC314&lt;&gt;"",AC314&gt;=40),AND(AD314&lt;&gt;"",AD314&gt;=40)),"Y",OR(AB314&lt;40,AC314&lt;40,AD314&lt;40),"N")</f>
        <v/>
      </c>
      <c r="AH314" s="162" t="str" cm="1">
        <f t="array" ref="AH314">_xlfn.IFS(OR(AE314="Y",AF314="Y",AG314="Y"),"Y",OR(AE314="N",AF314="N",AG314="N"),"N",OR(AE314="",AF314="",AG314=""),"")</f>
        <v/>
      </c>
    </row>
    <row r="315" spans="9:34" x14ac:dyDescent="0.25">
      <c r="I315" s="161" t="str">
        <f>IFERROR(IF(VLOOKUP(A315,'BOY to MOY-Math'!$P$2:$U$400,6,FALSE)="","",VLOOKUP(A315,'BOY to MOY-Math'!$P$2:$U$400,6,FALSE)),"")</f>
        <v/>
      </c>
      <c r="J315" s="162" t="str">
        <f>IFERROR(IF(VLOOKUP(A315,'BOY to MOY-Math'!$P$2:$AA$400,12,FALSE)="","",VLOOKUP(A315,'BOY to MOY-Math'!$P$2:$AA$400,12,FALSE)),"")</f>
        <v/>
      </c>
      <c r="K315" s="161" t="str">
        <f>IFERROR(IF(VLOOKUP(A315,'BOY to EOY-Math'!$P$2:$AA$400,12,FALSE)="","",VLOOKUP(A315,'BOY to EOY-Math'!$P$2:$AA$400,12,FALSE)),"")</f>
        <v/>
      </c>
      <c r="L315" s="163" t="str">
        <f>IFERROR(IF(VLOOKUP(A315,'BOY to MOY-Math'!$P$2:$AI$400,20,FALSE)="","",VLOOKUP(A315,'BOY to MOY-Math'!$P$2:$AI$400,20,FALSE)),"")</f>
        <v/>
      </c>
      <c r="M315" s="161" t="str">
        <f>IFERROR(IF(VLOOKUP(A315, 'MOY to EOY-Math'!$P$2:$AI$400,20,FALSE)="","",VLOOKUP(A315,'MOY to EOY-Math'!$P$2:$AI$400,20,FALSE)),"")</f>
        <v/>
      </c>
      <c r="N315" s="161" t="str">
        <f>IFERROR(IF(VLOOKUP(A315,'BOY to EOY-Math'!$P$2:$AI$400,20,FALSE)="","",VLOOKUP(A315,'BOY to EOY-Math'!$P$2:$AI$400,20,FALSE)),"")</f>
        <v/>
      </c>
      <c r="O315" s="161" t="str">
        <f>IFERROR(IF(VLOOKUP(A315,'BOY to MOY-Math'!$P$2:$AK$400,22,FALSE)="","",VLOOKUP(A315,'BOY to MOY-Math'!$P$2:$AK$400,22,FALSE)),"")</f>
        <v/>
      </c>
      <c r="P315" s="161" t="str">
        <f>IFERROR(IF(VLOOKUP(A315, 'MOY to EOY-Math'!$P$2:$AK$400,22,FALSE)="","",VLOOKUP(A315,'MOY to EOY-Math'!$P$2:$AK$400,22,FALSE)),"")</f>
        <v/>
      </c>
      <c r="Q315" s="161" t="str">
        <f>IFERROR(IF(VLOOKUP(A315,'BOY to EOY-Math'!$P$2:$AK$400,22,FALSE)="","",VLOOKUP(A315,'BOY to EOY-Math'!$P$2:$AK$400,22,FALSE)),"")</f>
        <v/>
      </c>
      <c r="R315" s="161" t="str" cm="1">
        <f t="array" ref="R315">_xlfn.IFS(AND(NOT(ISNUMBER(I315)),NOT(ISNUMBER(J315)),NOT(ISNUMBER(K315))),"",OR(AND(I315&lt;&gt;"",I315&gt;=40),AND(J315&lt;&gt;"",J315&gt;=40),AND(K315&lt;&gt;"",K315&gt;=40)),"Y",OR(I315&lt;40,J315&lt;40,K315&lt;40),"N")</f>
        <v/>
      </c>
      <c r="S315" s="161" t="str" cm="1">
        <f t="array" ref="S315">_xlfn.IFS(OR(L315="Yes",M315="Yes",N315="Yes"),"Y",OR(L315="No",M315="No",N315="No"),"N",AND(L315="",M315="",N315=""),"")</f>
        <v/>
      </c>
      <c r="T315" s="161" t="str" cm="1">
        <f t="array" ref="T315">_xlfn.IFS(AND(NOT(ISNUMBER(O315)),NOT(ISNUMBER(P315)),NOT(ISNUMBER(Q315))),"",OR(AND(O315&lt;&gt;"",O315&gt;=40),AND(P315&lt;&gt;"",P315&gt;=40),AND(Q315&lt;&gt;"",Q315&gt;=40)),"Y",OR(O315&lt;40,P315&lt;40,Q315&lt;40),"N")</f>
        <v/>
      </c>
      <c r="U315" s="162" t="str" cm="1">
        <f t="array" ref="U315">_xlfn.IFS(OR(R315="Y",S315="Y",T315="Y"),"Y",OR(R315="N",S315="N",T315="N"),"N",OR(R315="",S315="",T315=""),"")</f>
        <v/>
      </c>
      <c r="V315" s="161" t="str">
        <f>IFERROR(IF(VLOOKUP(A315,'BOY to MOY-Reading'!$P$2:$U$400,6,FALSE)="","",VLOOKUP(A315,'BOY to MOY-Reading'!$P$2:$U$400,6,FALSE)),"")</f>
        <v/>
      </c>
      <c r="W315" s="162" t="str">
        <f>IFERROR(IF(VLOOKUP(A315,'BOY to MOY-Reading'!$P$2:$AA$400,12,FALSE)="","",VLOOKUP(A315,'BOY to MOY-Reading'!$P$2:$AA$400,12,FALSE)),"")</f>
        <v/>
      </c>
      <c r="X315" s="161" t="str">
        <f>IFERROR(IF(VLOOKUP(A315,'BOY to EOY-Reading'!$P$2:$AA$400,12,FALSE)="","",VLOOKUP(A315,'BOY to EOY-Reading'!$P$2:$AA$400,12,FALSE)),"")</f>
        <v/>
      </c>
      <c r="Y315" s="163" t="str">
        <f>IFERROR(IF(VLOOKUP(A315,'BOY to MOY-Reading'!$P$2:$AI$400,20,FALSE)="","",VLOOKUP(A315,'BOY to MOY-Reading'!$P$2:$AI$400,20,FALSE)),"")</f>
        <v/>
      </c>
      <c r="Z315" s="161" t="str">
        <f>IFERROR(IF(VLOOKUP(A315, 'MOY to EOY-Reading'!$P$2:$AI$400,20,FALSE)="","",VLOOKUP(A315,'MOY to EOY-Reading'!$P$2:$AI$400,20,FALSE)),"")</f>
        <v/>
      </c>
      <c r="AA315" s="161" t="str">
        <f>IFERROR(IF(VLOOKUP(A315,'BOY to EOY-Reading'!$P$2:$AI$400,20,FALSE)="","",VLOOKUP(A315,'BOY to EOY-Reading'!$P$2:$AI$400,20,FALSE)),"")</f>
        <v/>
      </c>
      <c r="AB315" s="161" t="str">
        <f>IFERROR(IF(VLOOKUP(A315,'BOY to MOY-Reading'!$P$2:$AK$400,22,FALSE)="","",VLOOKUP(A315,'BOY to MOY-Reading'!$P$2:$AK$400,22,FALSE)),"")</f>
        <v/>
      </c>
      <c r="AC315" s="161" t="str">
        <f>IFERROR(IF(VLOOKUP(A315, 'MOY to EOY-Reading'!$P$2:$AK$400,22,FALSE)="","",VLOOKUP(A315,'MOY to EOY-Reading'!$P$2:$AK$400,22,FALSE)),"")</f>
        <v/>
      </c>
      <c r="AD315" s="161" t="str">
        <f>IFERROR(IF(VLOOKUP(A315,'BOY to EOY-Reading'!$P$2:$AK$400,22,FALSE)="","",VLOOKUP(A315,'BOY to EOY-Reading'!$P$2:$AK$400,22,FALSE)),"")</f>
        <v/>
      </c>
      <c r="AE315" s="161" t="str" cm="1">
        <f t="array" ref="AE315">_xlfn.IFS(AND(NOT(ISNUMBER(V315)),NOT(ISNUMBER(W315)),NOT(ISNUMBER(X315))),"",OR(AND(V315&lt;&gt;"",V315&gt;=40),AND(W315&lt;&gt;"",W315&gt;=40),AND(X315&lt;&gt;"",X315&gt;=40)),"Y",OR(V315&lt;40,W315&lt;40,X315&lt;40),"N")</f>
        <v/>
      </c>
      <c r="AF315" s="161" t="str" cm="1">
        <f t="array" ref="AF315">_xlfn.IFS(OR(Y315="Yes",Z315="Yes",AA315="Yes"),"Y",OR(Y315="No",Z315="No",AA315="No"),"N",AND(Y315="",Z315="",AA315=""),"")</f>
        <v/>
      </c>
      <c r="AG315" s="161" t="str" cm="1">
        <f t="array" ref="AG315">_xlfn.IFS(AND(NOT(ISNUMBER(AB315)),NOT(ISNUMBER(AC315)),NOT(ISNUMBER(AD315))),"",OR(AND(AB315&lt;&gt;"",AB315&gt;=40),AND(AC315&lt;&gt;"",AC315&gt;=40),AND(AD315&lt;&gt;"",AD315&gt;=40)),"Y",OR(AB315&lt;40,AC315&lt;40,AD315&lt;40),"N")</f>
        <v/>
      </c>
      <c r="AH315" s="162" t="str" cm="1">
        <f t="array" ref="AH315">_xlfn.IFS(OR(AE315="Y",AF315="Y",AG315="Y"),"Y",OR(AE315="N",AF315="N",AG315="N"),"N",OR(AE315="",AF315="",AG315=""),"")</f>
        <v/>
      </c>
    </row>
    <row r="316" spans="9:34" x14ac:dyDescent="0.25">
      <c r="I316" s="161" t="str">
        <f>IFERROR(IF(VLOOKUP(A316,'BOY to MOY-Math'!$P$2:$U$400,6,FALSE)="","",VLOOKUP(A316,'BOY to MOY-Math'!$P$2:$U$400,6,FALSE)),"")</f>
        <v/>
      </c>
      <c r="J316" s="162" t="str">
        <f>IFERROR(IF(VLOOKUP(A316,'BOY to MOY-Math'!$P$2:$AA$400,12,FALSE)="","",VLOOKUP(A316,'BOY to MOY-Math'!$P$2:$AA$400,12,FALSE)),"")</f>
        <v/>
      </c>
      <c r="K316" s="161" t="str">
        <f>IFERROR(IF(VLOOKUP(A316,'BOY to EOY-Math'!$P$2:$AA$400,12,FALSE)="","",VLOOKUP(A316,'BOY to EOY-Math'!$P$2:$AA$400,12,FALSE)),"")</f>
        <v/>
      </c>
      <c r="L316" s="163" t="str">
        <f>IFERROR(IF(VLOOKUP(A316,'BOY to MOY-Math'!$P$2:$AI$400,20,FALSE)="","",VLOOKUP(A316,'BOY to MOY-Math'!$P$2:$AI$400,20,FALSE)),"")</f>
        <v/>
      </c>
      <c r="M316" s="161" t="str">
        <f>IFERROR(IF(VLOOKUP(A316, 'MOY to EOY-Math'!$P$2:$AI$400,20,FALSE)="","",VLOOKUP(A316,'MOY to EOY-Math'!$P$2:$AI$400,20,FALSE)),"")</f>
        <v/>
      </c>
      <c r="N316" s="161" t="str">
        <f>IFERROR(IF(VLOOKUP(A316,'BOY to EOY-Math'!$P$2:$AI$400,20,FALSE)="","",VLOOKUP(A316,'BOY to EOY-Math'!$P$2:$AI$400,20,FALSE)),"")</f>
        <v/>
      </c>
      <c r="O316" s="161" t="str">
        <f>IFERROR(IF(VLOOKUP(A316,'BOY to MOY-Math'!$P$2:$AK$400,22,FALSE)="","",VLOOKUP(A316,'BOY to MOY-Math'!$P$2:$AK$400,22,FALSE)),"")</f>
        <v/>
      </c>
      <c r="P316" s="161" t="str">
        <f>IFERROR(IF(VLOOKUP(A316, 'MOY to EOY-Math'!$P$2:$AK$400,22,FALSE)="","",VLOOKUP(A316,'MOY to EOY-Math'!$P$2:$AK$400,22,FALSE)),"")</f>
        <v/>
      </c>
      <c r="Q316" s="161" t="str">
        <f>IFERROR(IF(VLOOKUP(A316,'BOY to EOY-Math'!$P$2:$AK$400,22,FALSE)="","",VLOOKUP(A316,'BOY to EOY-Math'!$P$2:$AK$400,22,FALSE)),"")</f>
        <v/>
      </c>
      <c r="R316" s="161" t="str" cm="1">
        <f t="array" ref="R316">_xlfn.IFS(AND(NOT(ISNUMBER(I316)),NOT(ISNUMBER(J316)),NOT(ISNUMBER(K316))),"",OR(AND(I316&lt;&gt;"",I316&gt;=40),AND(J316&lt;&gt;"",J316&gt;=40),AND(K316&lt;&gt;"",K316&gt;=40)),"Y",OR(I316&lt;40,J316&lt;40,K316&lt;40),"N")</f>
        <v/>
      </c>
      <c r="S316" s="161" t="str" cm="1">
        <f t="array" ref="S316">_xlfn.IFS(OR(L316="Yes",M316="Yes",N316="Yes"),"Y",OR(L316="No",M316="No",N316="No"),"N",AND(L316="",M316="",N316=""),"")</f>
        <v/>
      </c>
      <c r="T316" s="161" t="str" cm="1">
        <f t="array" ref="T316">_xlfn.IFS(AND(NOT(ISNUMBER(O316)),NOT(ISNUMBER(P316)),NOT(ISNUMBER(Q316))),"",OR(AND(O316&lt;&gt;"",O316&gt;=40),AND(P316&lt;&gt;"",P316&gt;=40),AND(Q316&lt;&gt;"",Q316&gt;=40)),"Y",OR(O316&lt;40,P316&lt;40,Q316&lt;40),"N")</f>
        <v/>
      </c>
      <c r="U316" s="162" t="str" cm="1">
        <f t="array" ref="U316">_xlfn.IFS(OR(R316="Y",S316="Y",T316="Y"),"Y",OR(R316="N",S316="N",T316="N"),"N",OR(R316="",S316="",T316=""),"")</f>
        <v/>
      </c>
      <c r="V316" s="161" t="str">
        <f>IFERROR(IF(VLOOKUP(A316,'BOY to MOY-Reading'!$P$2:$U$400,6,FALSE)="","",VLOOKUP(A316,'BOY to MOY-Reading'!$P$2:$U$400,6,FALSE)),"")</f>
        <v/>
      </c>
      <c r="W316" s="162" t="str">
        <f>IFERROR(IF(VLOOKUP(A316,'BOY to MOY-Reading'!$P$2:$AA$400,12,FALSE)="","",VLOOKUP(A316,'BOY to MOY-Reading'!$P$2:$AA$400,12,FALSE)),"")</f>
        <v/>
      </c>
      <c r="X316" s="161" t="str">
        <f>IFERROR(IF(VLOOKUP(A316,'BOY to EOY-Reading'!$P$2:$AA$400,12,FALSE)="","",VLOOKUP(A316,'BOY to EOY-Reading'!$P$2:$AA$400,12,FALSE)),"")</f>
        <v/>
      </c>
      <c r="Y316" s="163" t="str">
        <f>IFERROR(IF(VLOOKUP(A316,'BOY to MOY-Reading'!$P$2:$AI$400,20,FALSE)="","",VLOOKUP(A316,'BOY to MOY-Reading'!$P$2:$AI$400,20,FALSE)),"")</f>
        <v/>
      </c>
      <c r="Z316" s="161" t="str">
        <f>IFERROR(IF(VLOOKUP(A316, 'MOY to EOY-Reading'!$P$2:$AI$400,20,FALSE)="","",VLOOKUP(A316,'MOY to EOY-Reading'!$P$2:$AI$400,20,FALSE)),"")</f>
        <v/>
      </c>
      <c r="AA316" s="161" t="str">
        <f>IFERROR(IF(VLOOKUP(A316,'BOY to EOY-Reading'!$P$2:$AI$400,20,FALSE)="","",VLOOKUP(A316,'BOY to EOY-Reading'!$P$2:$AI$400,20,FALSE)),"")</f>
        <v/>
      </c>
      <c r="AB316" s="161" t="str">
        <f>IFERROR(IF(VLOOKUP(A316,'BOY to MOY-Reading'!$P$2:$AK$400,22,FALSE)="","",VLOOKUP(A316,'BOY to MOY-Reading'!$P$2:$AK$400,22,FALSE)),"")</f>
        <v/>
      </c>
      <c r="AC316" s="161" t="str">
        <f>IFERROR(IF(VLOOKUP(A316, 'MOY to EOY-Reading'!$P$2:$AK$400,22,FALSE)="","",VLOOKUP(A316,'MOY to EOY-Reading'!$P$2:$AK$400,22,FALSE)),"")</f>
        <v/>
      </c>
      <c r="AD316" s="161" t="str">
        <f>IFERROR(IF(VLOOKUP(A316,'BOY to EOY-Reading'!$P$2:$AK$400,22,FALSE)="","",VLOOKUP(A316,'BOY to EOY-Reading'!$P$2:$AK$400,22,FALSE)),"")</f>
        <v/>
      </c>
      <c r="AE316" s="161" t="str" cm="1">
        <f t="array" ref="AE316">_xlfn.IFS(AND(NOT(ISNUMBER(V316)),NOT(ISNUMBER(W316)),NOT(ISNUMBER(X316))),"",OR(AND(V316&lt;&gt;"",V316&gt;=40),AND(W316&lt;&gt;"",W316&gt;=40),AND(X316&lt;&gt;"",X316&gt;=40)),"Y",OR(V316&lt;40,W316&lt;40,X316&lt;40),"N")</f>
        <v/>
      </c>
      <c r="AF316" s="161" t="str" cm="1">
        <f t="array" ref="AF316">_xlfn.IFS(OR(Y316="Yes",Z316="Yes",AA316="Yes"),"Y",OR(Y316="No",Z316="No",AA316="No"),"N",AND(Y316="",Z316="",AA316=""),"")</f>
        <v/>
      </c>
      <c r="AG316" s="161" t="str" cm="1">
        <f t="array" ref="AG316">_xlfn.IFS(AND(NOT(ISNUMBER(AB316)),NOT(ISNUMBER(AC316)),NOT(ISNUMBER(AD316))),"",OR(AND(AB316&lt;&gt;"",AB316&gt;=40),AND(AC316&lt;&gt;"",AC316&gt;=40),AND(AD316&lt;&gt;"",AD316&gt;=40)),"Y",OR(AB316&lt;40,AC316&lt;40,AD316&lt;40),"N")</f>
        <v/>
      </c>
      <c r="AH316" s="162" t="str" cm="1">
        <f t="array" ref="AH316">_xlfn.IFS(OR(AE316="Y",AF316="Y",AG316="Y"),"Y",OR(AE316="N",AF316="N",AG316="N"),"N",OR(AE316="",AF316="",AG316=""),"")</f>
        <v/>
      </c>
    </row>
    <row r="317" spans="9:34" x14ac:dyDescent="0.25">
      <c r="I317" s="161" t="str">
        <f>IFERROR(IF(VLOOKUP(A317,'BOY to MOY-Math'!$P$2:$U$400,6,FALSE)="","",VLOOKUP(A317,'BOY to MOY-Math'!$P$2:$U$400,6,FALSE)),"")</f>
        <v/>
      </c>
      <c r="J317" s="162" t="str">
        <f>IFERROR(IF(VLOOKUP(A317,'BOY to MOY-Math'!$P$2:$AA$400,12,FALSE)="","",VLOOKUP(A317,'BOY to MOY-Math'!$P$2:$AA$400,12,FALSE)),"")</f>
        <v/>
      </c>
      <c r="K317" s="161" t="str">
        <f>IFERROR(IF(VLOOKUP(A317,'BOY to EOY-Math'!$P$2:$AA$400,12,FALSE)="","",VLOOKUP(A317,'BOY to EOY-Math'!$P$2:$AA$400,12,FALSE)),"")</f>
        <v/>
      </c>
      <c r="L317" s="163" t="str">
        <f>IFERROR(IF(VLOOKUP(A317,'BOY to MOY-Math'!$P$2:$AI$400,20,FALSE)="","",VLOOKUP(A317,'BOY to MOY-Math'!$P$2:$AI$400,20,FALSE)),"")</f>
        <v/>
      </c>
      <c r="M317" s="161" t="str">
        <f>IFERROR(IF(VLOOKUP(A317, 'MOY to EOY-Math'!$P$2:$AI$400,20,FALSE)="","",VLOOKUP(A317,'MOY to EOY-Math'!$P$2:$AI$400,20,FALSE)),"")</f>
        <v/>
      </c>
      <c r="N317" s="161" t="str">
        <f>IFERROR(IF(VLOOKUP(A317,'BOY to EOY-Math'!$P$2:$AI$400,20,FALSE)="","",VLOOKUP(A317,'BOY to EOY-Math'!$P$2:$AI$400,20,FALSE)),"")</f>
        <v/>
      </c>
      <c r="O317" s="161" t="str">
        <f>IFERROR(IF(VLOOKUP(A317,'BOY to MOY-Math'!$P$2:$AK$400,22,FALSE)="","",VLOOKUP(A317,'BOY to MOY-Math'!$P$2:$AK$400,22,FALSE)),"")</f>
        <v/>
      </c>
      <c r="P317" s="161" t="str">
        <f>IFERROR(IF(VLOOKUP(A317, 'MOY to EOY-Math'!$P$2:$AK$400,22,FALSE)="","",VLOOKUP(A317,'MOY to EOY-Math'!$P$2:$AK$400,22,FALSE)),"")</f>
        <v/>
      </c>
      <c r="Q317" s="161" t="str">
        <f>IFERROR(IF(VLOOKUP(A317,'BOY to EOY-Math'!$P$2:$AK$400,22,FALSE)="","",VLOOKUP(A317,'BOY to EOY-Math'!$P$2:$AK$400,22,FALSE)),"")</f>
        <v/>
      </c>
      <c r="R317" s="161" t="str" cm="1">
        <f t="array" ref="R317">_xlfn.IFS(AND(NOT(ISNUMBER(I317)),NOT(ISNUMBER(J317)),NOT(ISNUMBER(K317))),"",OR(AND(I317&lt;&gt;"",I317&gt;=40),AND(J317&lt;&gt;"",J317&gt;=40),AND(K317&lt;&gt;"",K317&gt;=40)),"Y",OR(I317&lt;40,J317&lt;40,K317&lt;40),"N")</f>
        <v/>
      </c>
      <c r="S317" s="161" t="str" cm="1">
        <f t="array" ref="S317">_xlfn.IFS(OR(L317="Yes",M317="Yes",N317="Yes"),"Y",OR(L317="No",M317="No",N317="No"),"N",AND(L317="",M317="",N317=""),"")</f>
        <v/>
      </c>
      <c r="T317" s="161" t="str" cm="1">
        <f t="array" ref="T317">_xlfn.IFS(AND(NOT(ISNUMBER(O317)),NOT(ISNUMBER(P317)),NOT(ISNUMBER(Q317))),"",OR(AND(O317&lt;&gt;"",O317&gt;=40),AND(P317&lt;&gt;"",P317&gt;=40),AND(Q317&lt;&gt;"",Q317&gt;=40)),"Y",OR(O317&lt;40,P317&lt;40,Q317&lt;40),"N")</f>
        <v/>
      </c>
      <c r="U317" s="162" t="str" cm="1">
        <f t="array" ref="U317">_xlfn.IFS(OR(R317="Y",S317="Y",T317="Y"),"Y",OR(R317="N",S317="N",T317="N"),"N",OR(R317="",S317="",T317=""),"")</f>
        <v/>
      </c>
      <c r="V317" s="161" t="str">
        <f>IFERROR(IF(VLOOKUP(A317,'BOY to MOY-Reading'!$P$2:$U$400,6,FALSE)="","",VLOOKUP(A317,'BOY to MOY-Reading'!$P$2:$U$400,6,FALSE)),"")</f>
        <v/>
      </c>
      <c r="W317" s="162" t="str">
        <f>IFERROR(IF(VLOOKUP(A317,'BOY to MOY-Reading'!$P$2:$AA$400,12,FALSE)="","",VLOOKUP(A317,'BOY to MOY-Reading'!$P$2:$AA$400,12,FALSE)),"")</f>
        <v/>
      </c>
      <c r="X317" s="161" t="str">
        <f>IFERROR(IF(VLOOKUP(A317,'BOY to EOY-Reading'!$P$2:$AA$400,12,FALSE)="","",VLOOKUP(A317,'BOY to EOY-Reading'!$P$2:$AA$400,12,FALSE)),"")</f>
        <v/>
      </c>
      <c r="Y317" s="163" t="str">
        <f>IFERROR(IF(VLOOKUP(A317,'BOY to MOY-Reading'!$P$2:$AI$400,20,FALSE)="","",VLOOKUP(A317,'BOY to MOY-Reading'!$P$2:$AI$400,20,FALSE)),"")</f>
        <v/>
      </c>
      <c r="Z317" s="161" t="str">
        <f>IFERROR(IF(VLOOKUP(A317, 'MOY to EOY-Reading'!$P$2:$AI$400,20,FALSE)="","",VLOOKUP(A317,'MOY to EOY-Reading'!$P$2:$AI$400,20,FALSE)),"")</f>
        <v/>
      </c>
      <c r="AA317" s="161" t="str">
        <f>IFERROR(IF(VLOOKUP(A317,'BOY to EOY-Reading'!$P$2:$AI$400,20,FALSE)="","",VLOOKUP(A317,'BOY to EOY-Reading'!$P$2:$AI$400,20,FALSE)),"")</f>
        <v/>
      </c>
      <c r="AB317" s="161" t="str">
        <f>IFERROR(IF(VLOOKUP(A317,'BOY to MOY-Reading'!$P$2:$AK$400,22,FALSE)="","",VLOOKUP(A317,'BOY to MOY-Reading'!$P$2:$AK$400,22,FALSE)),"")</f>
        <v/>
      </c>
      <c r="AC317" s="161" t="str">
        <f>IFERROR(IF(VLOOKUP(A317, 'MOY to EOY-Reading'!$P$2:$AK$400,22,FALSE)="","",VLOOKUP(A317,'MOY to EOY-Reading'!$P$2:$AK$400,22,FALSE)),"")</f>
        <v/>
      </c>
      <c r="AD317" s="161" t="str">
        <f>IFERROR(IF(VLOOKUP(A317,'BOY to EOY-Reading'!$P$2:$AK$400,22,FALSE)="","",VLOOKUP(A317,'BOY to EOY-Reading'!$P$2:$AK$400,22,FALSE)),"")</f>
        <v/>
      </c>
      <c r="AE317" s="161" t="str" cm="1">
        <f t="array" ref="AE317">_xlfn.IFS(AND(NOT(ISNUMBER(V317)),NOT(ISNUMBER(W317)),NOT(ISNUMBER(X317))),"",OR(AND(V317&lt;&gt;"",V317&gt;=40),AND(W317&lt;&gt;"",W317&gt;=40),AND(X317&lt;&gt;"",X317&gt;=40)),"Y",OR(V317&lt;40,W317&lt;40,X317&lt;40),"N")</f>
        <v/>
      </c>
      <c r="AF317" s="161" t="str" cm="1">
        <f t="array" ref="AF317">_xlfn.IFS(OR(Y317="Yes",Z317="Yes",AA317="Yes"),"Y",OR(Y317="No",Z317="No",AA317="No"),"N",AND(Y317="",Z317="",AA317=""),"")</f>
        <v/>
      </c>
      <c r="AG317" s="161" t="str" cm="1">
        <f t="array" ref="AG317">_xlfn.IFS(AND(NOT(ISNUMBER(AB317)),NOT(ISNUMBER(AC317)),NOT(ISNUMBER(AD317))),"",OR(AND(AB317&lt;&gt;"",AB317&gt;=40),AND(AC317&lt;&gt;"",AC317&gt;=40),AND(AD317&lt;&gt;"",AD317&gt;=40)),"Y",OR(AB317&lt;40,AC317&lt;40,AD317&lt;40),"N")</f>
        <v/>
      </c>
      <c r="AH317" s="162" t="str" cm="1">
        <f t="array" ref="AH317">_xlfn.IFS(OR(AE317="Y",AF317="Y",AG317="Y"),"Y",OR(AE317="N",AF317="N",AG317="N"),"N",OR(AE317="",AF317="",AG317=""),"")</f>
        <v/>
      </c>
    </row>
    <row r="318" spans="9:34" x14ac:dyDescent="0.25">
      <c r="I318" s="161" t="str">
        <f>IFERROR(IF(VLOOKUP(A318,'BOY to MOY-Math'!$P$2:$U$400,6,FALSE)="","",VLOOKUP(A318,'BOY to MOY-Math'!$P$2:$U$400,6,FALSE)),"")</f>
        <v/>
      </c>
      <c r="J318" s="162" t="str">
        <f>IFERROR(IF(VLOOKUP(A318,'BOY to MOY-Math'!$P$2:$AA$400,12,FALSE)="","",VLOOKUP(A318,'BOY to MOY-Math'!$P$2:$AA$400,12,FALSE)),"")</f>
        <v/>
      </c>
      <c r="K318" s="161" t="str">
        <f>IFERROR(IF(VLOOKUP(A318,'BOY to EOY-Math'!$P$2:$AA$400,12,FALSE)="","",VLOOKUP(A318,'BOY to EOY-Math'!$P$2:$AA$400,12,FALSE)),"")</f>
        <v/>
      </c>
      <c r="L318" s="163" t="str">
        <f>IFERROR(IF(VLOOKUP(A318,'BOY to MOY-Math'!$P$2:$AI$400,20,FALSE)="","",VLOOKUP(A318,'BOY to MOY-Math'!$P$2:$AI$400,20,FALSE)),"")</f>
        <v/>
      </c>
      <c r="M318" s="161" t="str">
        <f>IFERROR(IF(VLOOKUP(A318, 'MOY to EOY-Math'!$P$2:$AI$400,20,FALSE)="","",VLOOKUP(A318,'MOY to EOY-Math'!$P$2:$AI$400,20,FALSE)),"")</f>
        <v/>
      </c>
      <c r="N318" s="161" t="str">
        <f>IFERROR(IF(VLOOKUP(A318,'BOY to EOY-Math'!$P$2:$AI$400,20,FALSE)="","",VLOOKUP(A318,'BOY to EOY-Math'!$P$2:$AI$400,20,FALSE)),"")</f>
        <v/>
      </c>
      <c r="O318" s="161" t="str">
        <f>IFERROR(IF(VLOOKUP(A318,'BOY to MOY-Math'!$P$2:$AK$400,22,FALSE)="","",VLOOKUP(A318,'BOY to MOY-Math'!$P$2:$AK$400,22,FALSE)),"")</f>
        <v/>
      </c>
      <c r="P318" s="161" t="str">
        <f>IFERROR(IF(VLOOKUP(A318, 'MOY to EOY-Math'!$P$2:$AK$400,22,FALSE)="","",VLOOKUP(A318,'MOY to EOY-Math'!$P$2:$AK$400,22,FALSE)),"")</f>
        <v/>
      </c>
      <c r="Q318" s="161" t="str">
        <f>IFERROR(IF(VLOOKUP(A318,'BOY to EOY-Math'!$P$2:$AK$400,22,FALSE)="","",VLOOKUP(A318,'BOY to EOY-Math'!$P$2:$AK$400,22,FALSE)),"")</f>
        <v/>
      </c>
      <c r="R318" s="161" t="str" cm="1">
        <f t="array" ref="R318">_xlfn.IFS(AND(NOT(ISNUMBER(I318)),NOT(ISNUMBER(J318)),NOT(ISNUMBER(K318))),"",OR(AND(I318&lt;&gt;"",I318&gt;=40),AND(J318&lt;&gt;"",J318&gt;=40),AND(K318&lt;&gt;"",K318&gt;=40)),"Y",OR(I318&lt;40,J318&lt;40,K318&lt;40),"N")</f>
        <v/>
      </c>
      <c r="S318" s="161" t="str" cm="1">
        <f t="array" ref="S318">_xlfn.IFS(OR(L318="Yes",M318="Yes",N318="Yes"),"Y",OR(L318="No",M318="No",N318="No"),"N",AND(L318="",M318="",N318=""),"")</f>
        <v/>
      </c>
      <c r="T318" s="161" t="str" cm="1">
        <f t="array" ref="T318">_xlfn.IFS(AND(NOT(ISNUMBER(O318)),NOT(ISNUMBER(P318)),NOT(ISNUMBER(Q318))),"",OR(AND(O318&lt;&gt;"",O318&gt;=40),AND(P318&lt;&gt;"",P318&gt;=40),AND(Q318&lt;&gt;"",Q318&gt;=40)),"Y",OR(O318&lt;40,P318&lt;40,Q318&lt;40),"N")</f>
        <v/>
      </c>
      <c r="U318" s="162" t="str" cm="1">
        <f t="array" ref="U318">_xlfn.IFS(OR(R318="Y",S318="Y",T318="Y"),"Y",OR(R318="N",S318="N",T318="N"),"N",OR(R318="",S318="",T318=""),"")</f>
        <v/>
      </c>
      <c r="V318" s="161" t="str">
        <f>IFERROR(IF(VLOOKUP(A318,'BOY to MOY-Reading'!$P$2:$U$400,6,FALSE)="","",VLOOKUP(A318,'BOY to MOY-Reading'!$P$2:$U$400,6,FALSE)),"")</f>
        <v/>
      </c>
      <c r="W318" s="162" t="str">
        <f>IFERROR(IF(VLOOKUP(A318,'BOY to MOY-Reading'!$P$2:$AA$400,12,FALSE)="","",VLOOKUP(A318,'BOY to MOY-Reading'!$P$2:$AA$400,12,FALSE)),"")</f>
        <v/>
      </c>
      <c r="X318" s="161" t="str">
        <f>IFERROR(IF(VLOOKUP(A318,'BOY to EOY-Reading'!$P$2:$AA$400,12,FALSE)="","",VLOOKUP(A318,'BOY to EOY-Reading'!$P$2:$AA$400,12,FALSE)),"")</f>
        <v/>
      </c>
      <c r="Y318" s="163" t="str">
        <f>IFERROR(IF(VLOOKUP(A318,'BOY to MOY-Reading'!$P$2:$AI$400,20,FALSE)="","",VLOOKUP(A318,'BOY to MOY-Reading'!$P$2:$AI$400,20,FALSE)),"")</f>
        <v/>
      </c>
      <c r="Z318" s="161" t="str">
        <f>IFERROR(IF(VLOOKUP(A318, 'MOY to EOY-Reading'!$P$2:$AI$400,20,FALSE)="","",VLOOKUP(A318,'MOY to EOY-Reading'!$P$2:$AI$400,20,FALSE)),"")</f>
        <v/>
      </c>
      <c r="AA318" s="161" t="str">
        <f>IFERROR(IF(VLOOKUP(A318,'BOY to EOY-Reading'!$P$2:$AI$400,20,FALSE)="","",VLOOKUP(A318,'BOY to EOY-Reading'!$P$2:$AI$400,20,FALSE)),"")</f>
        <v/>
      </c>
      <c r="AB318" s="161" t="str">
        <f>IFERROR(IF(VLOOKUP(A318,'BOY to MOY-Reading'!$P$2:$AK$400,22,FALSE)="","",VLOOKUP(A318,'BOY to MOY-Reading'!$P$2:$AK$400,22,FALSE)),"")</f>
        <v/>
      </c>
      <c r="AC318" s="161" t="str">
        <f>IFERROR(IF(VLOOKUP(A318, 'MOY to EOY-Reading'!$P$2:$AK$400,22,FALSE)="","",VLOOKUP(A318,'MOY to EOY-Reading'!$P$2:$AK$400,22,FALSE)),"")</f>
        <v/>
      </c>
      <c r="AD318" s="161" t="str">
        <f>IFERROR(IF(VLOOKUP(A318,'BOY to EOY-Reading'!$P$2:$AK$400,22,FALSE)="","",VLOOKUP(A318,'BOY to EOY-Reading'!$P$2:$AK$400,22,FALSE)),"")</f>
        <v/>
      </c>
      <c r="AE318" s="161" t="str" cm="1">
        <f t="array" ref="AE318">_xlfn.IFS(AND(NOT(ISNUMBER(V318)),NOT(ISNUMBER(W318)),NOT(ISNUMBER(X318))),"",OR(AND(V318&lt;&gt;"",V318&gt;=40),AND(W318&lt;&gt;"",W318&gt;=40),AND(X318&lt;&gt;"",X318&gt;=40)),"Y",OR(V318&lt;40,W318&lt;40,X318&lt;40),"N")</f>
        <v/>
      </c>
      <c r="AF318" s="161" t="str" cm="1">
        <f t="array" ref="AF318">_xlfn.IFS(OR(Y318="Yes",Z318="Yes",AA318="Yes"),"Y",OR(Y318="No",Z318="No",AA318="No"),"N",AND(Y318="",Z318="",AA318=""),"")</f>
        <v/>
      </c>
      <c r="AG318" s="161" t="str" cm="1">
        <f t="array" ref="AG318">_xlfn.IFS(AND(NOT(ISNUMBER(AB318)),NOT(ISNUMBER(AC318)),NOT(ISNUMBER(AD318))),"",OR(AND(AB318&lt;&gt;"",AB318&gt;=40),AND(AC318&lt;&gt;"",AC318&gt;=40),AND(AD318&lt;&gt;"",AD318&gt;=40)),"Y",OR(AB318&lt;40,AC318&lt;40,AD318&lt;40),"N")</f>
        <v/>
      </c>
      <c r="AH318" s="162" t="str" cm="1">
        <f t="array" ref="AH318">_xlfn.IFS(OR(AE318="Y",AF318="Y",AG318="Y"),"Y",OR(AE318="N",AF318="N",AG318="N"),"N",OR(AE318="",AF318="",AG318=""),"")</f>
        <v/>
      </c>
    </row>
    <row r="319" spans="9:34" x14ac:dyDescent="0.25">
      <c r="I319" s="161" t="str">
        <f>IFERROR(IF(VLOOKUP(A319,'BOY to MOY-Math'!$P$2:$U$400,6,FALSE)="","",VLOOKUP(A319,'BOY to MOY-Math'!$P$2:$U$400,6,FALSE)),"")</f>
        <v/>
      </c>
      <c r="J319" s="162" t="str">
        <f>IFERROR(IF(VLOOKUP(A319,'BOY to MOY-Math'!$P$2:$AA$400,12,FALSE)="","",VLOOKUP(A319,'BOY to MOY-Math'!$P$2:$AA$400,12,FALSE)),"")</f>
        <v/>
      </c>
      <c r="K319" s="161" t="str">
        <f>IFERROR(IF(VLOOKUP(A319,'BOY to EOY-Math'!$P$2:$AA$400,12,FALSE)="","",VLOOKUP(A319,'BOY to EOY-Math'!$P$2:$AA$400,12,FALSE)),"")</f>
        <v/>
      </c>
      <c r="L319" s="163" t="str">
        <f>IFERROR(IF(VLOOKUP(A319,'BOY to MOY-Math'!$P$2:$AI$400,20,FALSE)="","",VLOOKUP(A319,'BOY to MOY-Math'!$P$2:$AI$400,20,FALSE)),"")</f>
        <v/>
      </c>
      <c r="M319" s="161" t="str">
        <f>IFERROR(IF(VLOOKUP(A319, 'MOY to EOY-Math'!$P$2:$AI$400,20,FALSE)="","",VLOOKUP(A319,'MOY to EOY-Math'!$P$2:$AI$400,20,FALSE)),"")</f>
        <v/>
      </c>
      <c r="N319" s="161" t="str">
        <f>IFERROR(IF(VLOOKUP(A319,'BOY to EOY-Math'!$P$2:$AI$400,20,FALSE)="","",VLOOKUP(A319,'BOY to EOY-Math'!$P$2:$AI$400,20,FALSE)),"")</f>
        <v/>
      </c>
      <c r="O319" s="161" t="str">
        <f>IFERROR(IF(VLOOKUP(A319,'BOY to MOY-Math'!$P$2:$AK$400,22,FALSE)="","",VLOOKUP(A319,'BOY to MOY-Math'!$P$2:$AK$400,22,FALSE)),"")</f>
        <v/>
      </c>
      <c r="P319" s="161" t="str">
        <f>IFERROR(IF(VLOOKUP(A319, 'MOY to EOY-Math'!$P$2:$AK$400,22,FALSE)="","",VLOOKUP(A319,'MOY to EOY-Math'!$P$2:$AK$400,22,FALSE)),"")</f>
        <v/>
      </c>
      <c r="Q319" s="161" t="str">
        <f>IFERROR(IF(VLOOKUP(A319,'BOY to EOY-Math'!$P$2:$AK$400,22,FALSE)="","",VLOOKUP(A319,'BOY to EOY-Math'!$P$2:$AK$400,22,FALSE)),"")</f>
        <v/>
      </c>
      <c r="R319" s="161" t="str" cm="1">
        <f t="array" ref="R319">_xlfn.IFS(AND(NOT(ISNUMBER(I319)),NOT(ISNUMBER(J319)),NOT(ISNUMBER(K319))),"",OR(AND(I319&lt;&gt;"",I319&gt;=40),AND(J319&lt;&gt;"",J319&gt;=40),AND(K319&lt;&gt;"",K319&gt;=40)),"Y",OR(I319&lt;40,J319&lt;40,K319&lt;40),"N")</f>
        <v/>
      </c>
      <c r="S319" s="161" t="str" cm="1">
        <f t="array" ref="S319">_xlfn.IFS(OR(L319="Yes",M319="Yes",N319="Yes"),"Y",OR(L319="No",M319="No",N319="No"),"N",AND(L319="",M319="",N319=""),"")</f>
        <v/>
      </c>
      <c r="T319" s="161" t="str" cm="1">
        <f t="array" ref="T319">_xlfn.IFS(AND(NOT(ISNUMBER(O319)),NOT(ISNUMBER(P319)),NOT(ISNUMBER(Q319))),"",OR(AND(O319&lt;&gt;"",O319&gt;=40),AND(P319&lt;&gt;"",P319&gt;=40),AND(Q319&lt;&gt;"",Q319&gt;=40)),"Y",OR(O319&lt;40,P319&lt;40,Q319&lt;40),"N")</f>
        <v/>
      </c>
      <c r="U319" s="162" t="str" cm="1">
        <f t="array" ref="U319">_xlfn.IFS(OR(R319="Y",S319="Y",T319="Y"),"Y",OR(R319="N",S319="N",T319="N"),"N",OR(R319="",S319="",T319=""),"")</f>
        <v/>
      </c>
      <c r="V319" s="161" t="str">
        <f>IFERROR(IF(VLOOKUP(A319,'BOY to MOY-Reading'!$P$2:$U$400,6,FALSE)="","",VLOOKUP(A319,'BOY to MOY-Reading'!$P$2:$U$400,6,FALSE)),"")</f>
        <v/>
      </c>
      <c r="W319" s="162" t="str">
        <f>IFERROR(IF(VLOOKUP(A319,'BOY to MOY-Reading'!$P$2:$AA$400,12,FALSE)="","",VLOOKUP(A319,'BOY to MOY-Reading'!$P$2:$AA$400,12,FALSE)),"")</f>
        <v/>
      </c>
      <c r="X319" s="161" t="str">
        <f>IFERROR(IF(VLOOKUP(A319,'BOY to EOY-Reading'!$P$2:$AA$400,12,FALSE)="","",VLOOKUP(A319,'BOY to EOY-Reading'!$P$2:$AA$400,12,FALSE)),"")</f>
        <v/>
      </c>
      <c r="Y319" s="163" t="str">
        <f>IFERROR(IF(VLOOKUP(A319,'BOY to MOY-Reading'!$P$2:$AI$400,20,FALSE)="","",VLOOKUP(A319,'BOY to MOY-Reading'!$P$2:$AI$400,20,FALSE)),"")</f>
        <v/>
      </c>
      <c r="Z319" s="161" t="str">
        <f>IFERROR(IF(VLOOKUP(A319, 'MOY to EOY-Reading'!$P$2:$AI$400,20,FALSE)="","",VLOOKUP(A319,'MOY to EOY-Reading'!$P$2:$AI$400,20,FALSE)),"")</f>
        <v/>
      </c>
      <c r="AA319" s="161" t="str">
        <f>IFERROR(IF(VLOOKUP(A319,'BOY to EOY-Reading'!$P$2:$AI$400,20,FALSE)="","",VLOOKUP(A319,'BOY to EOY-Reading'!$P$2:$AI$400,20,FALSE)),"")</f>
        <v/>
      </c>
      <c r="AB319" s="161" t="str">
        <f>IFERROR(IF(VLOOKUP(A319,'BOY to MOY-Reading'!$P$2:$AK$400,22,FALSE)="","",VLOOKUP(A319,'BOY to MOY-Reading'!$P$2:$AK$400,22,FALSE)),"")</f>
        <v/>
      </c>
      <c r="AC319" s="161" t="str">
        <f>IFERROR(IF(VLOOKUP(A319, 'MOY to EOY-Reading'!$P$2:$AK$400,22,FALSE)="","",VLOOKUP(A319,'MOY to EOY-Reading'!$P$2:$AK$400,22,FALSE)),"")</f>
        <v/>
      </c>
      <c r="AD319" s="161" t="str">
        <f>IFERROR(IF(VLOOKUP(A319,'BOY to EOY-Reading'!$P$2:$AK$400,22,FALSE)="","",VLOOKUP(A319,'BOY to EOY-Reading'!$P$2:$AK$400,22,FALSE)),"")</f>
        <v/>
      </c>
      <c r="AE319" s="161" t="str" cm="1">
        <f t="array" ref="AE319">_xlfn.IFS(AND(NOT(ISNUMBER(V319)),NOT(ISNUMBER(W319)),NOT(ISNUMBER(X319))),"",OR(AND(V319&lt;&gt;"",V319&gt;=40),AND(W319&lt;&gt;"",W319&gt;=40),AND(X319&lt;&gt;"",X319&gt;=40)),"Y",OR(V319&lt;40,W319&lt;40,X319&lt;40),"N")</f>
        <v/>
      </c>
      <c r="AF319" s="161" t="str" cm="1">
        <f t="array" ref="AF319">_xlfn.IFS(OR(Y319="Yes",Z319="Yes",AA319="Yes"),"Y",OR(Y319="No",Z319="No",AA319="No"),"N",AND(Y319="",Z319="",AA319=""),"")</f>
        <v/>
      </c>
      <c r="AG319" s="161" t="str" cm="1">
        <f t="array" ref="AG319">_xlfn.IFS(AND(NOT(ISNUMBER(AB319)),NOT(ISNUMBER(AC319)),NOT(ISNUMBER(AD319))),"",OR(AND(AB319&lt;&gt;"",AB319&gt;=40),AND(AC319&lt;&gt;"",AC319&gt;=40),AND(AD319&lt;&gt;"",AD319&gt;=40)),"Y",OR(AB319&lt;40,AC319&lt;40,AD319&lt;40),"N")</f>
        <v/>
      </c>
      <c r="AH319" s="162" t="str" cm="1">
        <f t="array" ref="AH319">_xlfn.IFS(OR(AE319="Y",AF319="Y",AG319="Y"),"Y",OR(AE319="N",AF319="N",AG319="N"),"N",OR(AE319="",AF319="",AG319=""),"")</f>
        <v/>
      </c>
    </row>
    <row r="320" spans="9:34" x14ac:dyDescent="0.25">
      <c r="I320" s="161" t="str">
        <f>IFERROR(IF(VLOOKUP(A320,'BOY to MOY-Math'!$P$2:$U$400,6,FALSE)="","",VLOOKUP(A320,'BOY to MOY-Math'!$P$2:$U$400,6,FALSE)),"")</f>
        <v/>
      </c>
      <c r="J320" s="162" t="str">
        <f>IFERROR(IF(VLOOKUP(A320,'BOY to MOY-Math'!$P$2:$AA$400,12,FALSE)="","",VLOOKUP(A320,'BOY to MOY-Math'!$P$2:$AA$400,12,FALSE)),"")</f>
        <v/>
      </c>
      <c r="K320" s="161" t="str">
        <f>IFERROR(IF(VLOOKUP(A320,'BOY to EOY-Math'!$P$2:$AA$400,12,FALSE)="","",VLOOKUP(A320,'BOY to EOY-Math'!$P$2:$AA$400,12,FALSE)),"")</f>
        <v/>
      </c>
      <c r="L320" s="163" t="str">
        <f>IFERROR(IF(VLOOKUP(A320,'BOY to MOY-Math'!$P$2:$AI$400,20,FALSE)="","",VLOOKUP(A320,'BOY to MOY-Math'!$P$2:$AI$400,20,FALSE)),"")</f>
        <v/>
      </c>
      <c r="M320" s="161" t="str">
        <f>IFERROR(IF(VLOOKUP(A320, 'MOY to EOY-Math'!$P$2:$AI$400,20,FALSE)="","",VLOOKUP(A320,'MOY to EOY-Math'!$P$2:$AI$400,20,FALSE)),"")</f>
        <v/>
      </c>
      <c r="N320" s="161" t="str">
        <f>IFERROR(IF(VLOOKUP(A320,'BOY to EOY-Math'!$P$2:$AI$400,20,FALSE)="","",VLOOKUP(A320,'BOY to EOY-Math'!$P$2:$AI$400,20,FALSE)),"")</f>
        <v/>
      </c>
      <c r="O320" s="161" t="str">
        <f>IFERROR(IF(VLOOKUP(A320,'BOY to MOY-Math'!$P$2:$AK$400,22,FALSE)="","",VLOOKUP(A320,'BOY to MOY-Math'!$P$2:$AK$400,22,FALSE)),"")</f>
        <v/>
      </c>
      <c r="P320" s="161" t="str">
        <f>IFERROR(IF(VLOOKUP(A320, 'MOY to EOY-Math'!$P$2:$AK$400,22,FALSE)="","",VLOOKUP(A320,'MOY to EOY-Math'!$P$2:$AK$400,22,FALSE)),"")</f>
        <v/>
      </c>
      <c r="Q320" s="161" t="str">
        <f>IFERROR(IF(VLOOKUP(A320,'BOY to EOY-Math'!$P$2:$AK$400,22,FALSE)="","",VLOOKUP(A320,'BOY to EOY-Math'!$P$2:$AK$400,22,FALSE)),"")</f>
        <v/>
      </c>
      <c r="R320" s="161" t="str" cm="1">
        <f t="array" ref="R320">_xlfn.IFS(AND(NOT(ISNUMBER(I320)),NOT(ISNUMBER(J320)),NOT(ISNUMBER(K320))),"",OR(AND(I320&lt;&gt;"",I320&gt;=40),AND(J320&lt;&gt;"",J320&gt;=40),AND(K320&lt;&gt;"",K320&gt;=40)),"Y",OR(I320&lt;40,J320&lt;40,K320&lt;40),"N")</f>
        <v/>
      </c>
      <c r="S320" s="161" t="str" cm="1">
        <f t="array" ref="S320">_xlfn.IFS(OR(L320="Yes",M320="Yes",N320="Yes"),"Y",OR(L320="No",M320="No",N320="No"),"N",AND(L320="",M320="",N320=""),"")</f>
        <v/>
      </c>
      <c r="T320" s="161" t="str" cm="1">
        <f t="array" ref="T320">_xlfn.IFS(AND(NOT(ISNUMBER(O320)),NOT(ISNUMBER(P320)),NOT(ISNUMBER(Q320))),"",OR(AND(O320&lt;&gt;"",O320&gt;=40),AND(P320&lt;&gt;"",P320&gt;=40),AND(Q320&lt;&gt;"",Q320&gt;=40)),"Y",OR(O320&lt;40,P320&lt;40,Q320&lt;40),"N")</f>
        <v/>
      </c>
      <c r="U320" s="162" t="str" cm="1">
        <f t="array" ref="U320">_xlfn.IFS(OR(R320="Y",S320="Y",T320="Y"),"Y",OR(R320="N",S320="N",T320="N"),"N",OR(R320="",S320="",T320=""),"")</f>
        <v/>
      </c>
      <c r="V320" s="161" t="str">
        <f>IFERROR(IF(VLOOKUP(A320,'BOY to MOY-Reading'!$P$2:$U$400,6,FALSE)="","",VLOOKUP(A320,'BOY to MOY-Reading'!$P$2:$U$400,6,FALSE)),"")</f>
        <v/>
      </c>
      <c r="W320" s="162" t="str">
        <f>IFERROR(IF(VLOOKUP(A320,'BOY to MOY-Reading'!$P$2:$AA$400,12,FALSE)="","",VLOOKUP(A320,'BOY to MOY-Reading'!$P$2:$AA$400,12,FALSE)),"")</f>
        <v/>
      </c>
      <c r="X320" s="161" t="str">
        <f>IFERROR(IF(VLOOKUP(A320,'BOY to EOY-Reading'!$P$2:$AA$400,12,FALSE)="","",VLOOKUP(A320,'BOY to EOY-Reading'!$P$2:$AA$400,12,FALSE)),"")</f>
        <v/>
      </c>
      <c r="Y320" s="163" t="str">
        <f>IFERROR(IF(VLOOKUP(A320,'BOY to MOY-Reading'!$P$2:$AI$400,20,FALSE)="","",VLOOKUP(A320,'BOY to MOY-Reading'!$P$2:$AI$400,20,FALSE)),"")</f>
        <v/>
      </c>
      <c r="Z320" s="161" t="str">
        <f>IFERROR(IF(VLOOKUP(A320, 'MOY to EOY-Reading'!$P$2:$AI$400,20,FALSE)="","",VLOOKUP(A320,'MOY to EOY-Reading'!$P$2:$AI$400,20,FALSE)),"")</f>
        <v/>
      </c>
      <c r="AA320" s="161" t="str">
        <f>IFERROR(IF(VLOOKUP(A320,'BOY to EOY-Reading'!$P$2:$AI$400,20,FALSE)="","",VLOOKUP(A320,'BOY to EOY-Reading'!$P$2:$AI$400,20,FALSE)),"")</f>
        <v/>
      </c>
      <c r="AB320" s="161" t="str">
        <f>IFERROR(IF(VLOOKUP(A320,'BOY to MOY-Reading'!$P$2:$AK$400,22,FALSE)="","",VLOOKUP(A320,'BOY to MOY-Reading'!$P$2:$AK$400,22,FALSE)),"")</f>
        <v/>
      </c>
      <c r="AC320" s="161" t="str">
        <f>IFERROR(IF(VLOOKUP(A320, 'MOY to EOY-Reading'!$P$2:$AK$400,22,FALSE)="","",VLOOKUP(A320,'MOY to EOY-Reading'!$P$2:$AK$400,22,FALSE)),"")</f>
        <v/>
      </c>
      <c r="AD320" s="161" t="str">
        <f>IFERROR(IF(VLOOKUP(A320,'BOY to EOY-Reading'!$P$2:$AK$400,22,FALSE)="","",VLOOKUP(A320,'BOY to EOY-Reading'!$P$2:$AK$400,22,FALSE)),"")</f>
        <v/>
      </c>
      <c r="AE320" s="161" t="str" cm="1">
        <f t="array" ref="AE320">_xlfn.IFS(AND(NOT(ISNUMBER(V320)),NOT(ISNUMBER(W320)),NOT(ISNUMBER(X320))),"",OR(AND(V320&lt;&gt;"",V320&gt;=40),AND(W320&lt;&gt;"",W320&gt;=40),AND(X320&lt;&gt;"",X320&gt;=40)),"Y",OR(V320&lt;40,W320&lt;40,X320&lt;40),"N")</f>
        <v/>
      </c>
      <c r="AF320" s="161" t="str" cm="1">
        <f t="array" ref="AF320">_xlfn.IFS(OR(Y320="Yes",Z320="Yes",AA320="Yes"),"Y",OR(Y320="No",Z320="No",AA320="No"),"N",AND(Y320="",Z320="",AA320=""),"")</f>
        <v/>
      </c>
      <c r="AG320" s="161" t="str" cm="1">
        <f t="array" ref="AG320">_xlfn.IFS(AND(NOT(ISNUMBER(AB320)),NOT(ISNUMBER(AC320)),NOT(ISNUMBER(AD320))),"",OR(AND(AB320&lt;&gt;"",AB320&gt;=40),AND(AC320&lt;&gt;"",AC320&gt;=40),AND(AD320&lt;&gt;"",AD320&gt;=40)),"Y",OR(AB320&lt;40,AC320&lt;40,AD320&lt;40),"N")</f>
        <v/>
      </c>
      <c r="AH320" s="162" t="str" cm="1">
        <f t="array" ref="AH320">_xlfn.IFS(OR(AE320="Y",AF320="Y",AG320="Y"),"Y",OR(AE320="N",AF320="N",AG320="N"),"N",OR(AE320="",AF320="",AG320=""),"")</f>
        <v/>
      </c>
    </row>
    <row r="321" spans="9:34" x14ac:dyDescent="0.25">
      <c r="I321" s="161" t="str">
        <f>IFERROR(IF(VLOOKUP(A321,'BOY to MOY-Math'!$P$2:$U$400,6,FALSE)="","",VLOOKUP(A321,'BOY to MOY-Math'!$P$2:$U$400,6,FALSE)),"")</f>
        <v/>
      </c>
      <c r="J321" s="162" t="str">
        <f>IFERROR(IF(VLOOKUP(A321,'BOY to MOY-Math'!$P$2:$AA$400,12,FALSE)="","",VLOOKUP(A321,'BOY to MOY-Math'!$P$2:$AA$400,12,FALSE)),"")</f>
        <v/>
      </c>
      <c r="K321" s="161" t="str">
        <f>IFERROR(IF(VLOOKUP(A321,'BOY to EOY-Math'!$P$2:$AA$400,12,FALSE)="","",VLOOKUP(A321,'BOY to EOY-Math'!$P$2:$AA$400,12,FALSE)),"")</f>
        <v/>
      </c>
      <c r="L321" s="163" t="str">
        <f>IFERROR(IF(VLOOKUP(A321,'BOY to MOY-Math'!$P$2:$AI$400,20,FALSE)="","",VLOOKUP(A321,'BOY to MOY-Math'!$P$2:$AI$400,20,FALSE)),"")</f>
        <v/>
      </c>
      <c r="M321" s="161" t="str">
        <f>IFERROR(IF(VLOOKUP(A321, 'MOY to EOY-Math'!$P$2:$AI$400,20,FALSE)="","",VLOOKUP(A321,'MOY to EOY-Math'!$P$2:$AI$400,20,FALSE)),"")</f>
        <v/>
      </c>
      <c r="N321" s="161" t="str">
        <f>IFERROR(IF(VLOOKUP(A321,'BOY to EOY-Math'!$P$2:$AI$400,20,FALSE)="","",VLOOKUP(A321,'BOY to EOY-Math'!$P$2:$AI$400,20,FALSE)),"")</f>
        <v/>
      </c>
      <c r="O321" s="161" t="str">
        <f>IFERROR(IF(VLOOKUP(A321,'BOY to MOY-Math'!$P$2:$AK$400,22,FALSE)="","",VLOOKUP(A321,'BOY to MOY-Math'!$P$2:$AK$400,22,FALSE)),"")</f>
        <v/>
      </c>
      <c r="P321" s="161" t="str">
        <f>IFERROR(IF(VLOOKUP(A321, 'MOY to EOY-Math'!$P$2:$AK$400,22,FALSE)="","",VLOOKUP(A321,'MOY to EOY-Math'!$P$2:$AK$400,22,FALSE)),"")</f>
        <v/>
      </c>
      <c r="Q321" s="161" t="str">
        <f>IFERROR(IF(VLOOKUP(A321,'BOY to EOY-Math'!$P$2:$AK$400,22,FALSE)="","",VLOOKUP(A321,'BOY to EOY-Math'!$P$2:$AK$400,22,FALSE)),"")</f>
        <v/>
      </c>
      <c r="R321" s="161" t="str" cm="1">
        <f t="array" ref="R321">_xlfn.IFS(AND(NOT(ISNUMBER(I321)),NOT(ISNUMBER(J321)),NOT(ISNUMBER(K321))),"",OR(AND(I321&lt;&gt;"",I321&gt;=40),AND(J321&lt;&gt;"",J321&gt;=40),AND(K321&lt;&gt;"",K321&gt;=40)),"Y",OR(I321&lt;40,J321&lt;40,K321&lt;40),"N")</f>
        <v/>
      </c>
      <c r="S321" s="161" t="str" cm="1">
        <f t="array" ref="S321">_xlfn.IFS(OR(L321="Yes",M321="Yes",N321="Yes"),"Y",OR(L321="No",M321="No",N321="No"),"N",AND(L321="",M321="",N321=""),"")</f>
        <v/>
      </c>
      <c r="T321" s="161" t="str" cm="1">
        <f t="array" ref="T321">_xlfn.IFS(AND(NOT(ISNUMBER(O321)),NOT(ISNUMBER(P321)),NOT(ISNUMBER(Q321))),"",OR(AND(O321&lt;&gt;"",O321&gt;=40),AND(P321&lt;&gt;"",P321&gt;=40),AND(Q321&lt;&gt;"",Q321&gt;=40)),"Y",OR(O321&lt;40,P321&lt;40,Q321&lt;40),"N")</f>
        <v/>
      </c>
      <c r="U321" s="162" t="str" cm="1">
        <f t="array" ref="U321">_xlfn.IFS(OR(R321="Y",S321="Y",T321="Y"),"Y",OR(R321="N",S321="N",T321="N"),"N",OR(R321="",S321="",T321=""),"")</f>
        <v/>
      </c>
      <c r="V321" s="161" t="str">
        <f>IFERROR(IF(VLOOKUP(A321,'BOY to MOY-Reading'!$P$2:$U$400,6,FALSE)="","",VLOOKUP(A321,'BOY to MOY-Reading'!$P$2:$U$400,6,FALSE)),"")</f>
        <v/>
      </c>
      <c r="W321" s="162" t="str">
        <f>IFERROR(IF(VLOOKUP(A321,'BOY to MOY-Reading'!$P$2:$AA$400,12,FALSE)="","",VLOOKUP(A321,'BOY to MOY-Reading'!$P$2:$AA$400,12,FALSE)),"")</f>
        <v/>
      </c>
      <c r="X321" s="161" t="str">
        <f>IFERROR(IF(VLOOKUP(A321,'BOY to EOY-Reading'!$P$2:$AA$400,12,FALSE)="","",VLOOKUP(A321,'BOY to EOY-Reading'!$P$2:$AA$400,12,FALSE)),"")</f>
        <v/>
      </c>
      <c r="Y321" s="163" t="str">
        <f>IFERROR(IF(VLOOKUP(A321,'BOY to MOY-Reading'!$P$2:$AI$400,20,FALSE)="","",VLOOKUP(A321,'BOY to MOY-Reading'!$P$2:$AI$400,20,FALSE)),"")</f>
        <v/>
      </c>
      <c r="Z321" s="161" t="str">
        <f>IFERROR(IF(VLOOKUP(A321, 'MOY to EOY-Reading'!$P$2:$AI$400,20,FALSE)="","",VLOOKUP(A321,'MOY to EOY-Reading'!$P$2:$AI$400,20,FALSE)),"")</f>
        <v/>
      </c>
      <c r="AA321" s="161" t="str">
        <f>IFERROR(IF(VLOOKUP(A321,'BOY to EOY-Reading'!$P$2:$AI$400,20,FALSE)="","",VLOOKUP(A321,'BOY to EOY-Reading'!$P$2:$AI$400,20,FALSE)),"")</f>
        <v/>
      </c>
      <c r="AB321" s="161" t="str">
        <f>IFERROR(IF(VLOOKUP(A321,'BOY to MOY-Reading'!$P$2:$AK$400,22,FALSE)="","",VLOOKUP(A321,'BOY to MOY-Reading'!$P$2:$AK$400,22,FALSE)),"")</f>
        <v/>
      </c>
      <c r="AC321" s="161" t="str">
        <f>IFERROR(IF(VLOOKUP(A321, 'MOY to EOY-Reading'!$P$2:$AK$400,22,FALSE)="","",VLOOKUP(A321,'MOY to EOY-Reading'!$P$2:$AK$400,22,FALSE)),"")</f>
        <v/>
      </c>
      <c r="AD321" s="161" t="str">
        <f>IFERROR(IF(VLOOKUP(A321,'BOY to EOY-Reading'!$P$2:$AK$400,22,FALSE)="","",VLOOKUP(A321,'BOY to EOY-Reading'!$P$2:$AK$400,22,FALSE)),"")</f>
        <v/>
      </c>
      <c r="AE321" s="161" t="str" cm="1">
        <f t="array" ref="AE321">_xlfn.IFS(AND(NOT(ISNUMBER(V321)),NOT(ISNUMBER(W321)),NOT(ISNUMBER(X321))),"",OR(AND(V321&lt;&gt;"",V321&gt;=40),AND(W321&lt;&gt;"",W321&gt;=40),AND(X321&lt;&gt;"",X321&gt;=40)),"Y",OR(V321&lt;40,W321&lt;40,X321&lt;40),"N")</f>
        <v/>
      </c>
      <c r="AF321" s="161" t="str" cm="1">
        <f t="array" ref="AF321">_xlfn.IFS(OR(Y321="Yes",Z321="Yes",AA321="Yes"),"Y",OR(Y321="No",Z321="No",AA321="No"),"N",AND(Y321="",Z321="",AA321=""),"")</f>
        <v/>
      </c>
      <c r="AG321" s="161" t="str" cm="1">
        <f t="array" ref="AG321">_xlfn.IFS(AND(NOT(ISNUMBER(AB321)),NOT(ISNUMBER(AC321)),NOT(ISNUMBER(AD321))),"",OR(AND(AB321&lt;&gt;"",AB321&gt;=40),AND(AC321&lt;&gt;"",AC321&gt;=40),AND(AD321&lt;&gt;"",AD321&gt;=40)),"Y",OR(AB321&lt;40,AC321&lt;40,AD321&lt;40),"N")</f>
        <v/>
      </c>
      <c r="AH321" s="162" t="str" cm="1">
        <f t="array" ref="AH321">_xlfn.IFS(OR(AE321="Y",AF321="Y",AG321="Y"),"Y",OR(AE321="N",AF321="N",AG321="N"),"N",OR(AE321="",AF321="",AG321=""),"")</f>
        <v/>
      </c>
    </row>
    <row r="322" spans="9:34" x14ac:dyDescent="0.25">
      <c r="I322" s="161" t="str">
        <f>IFERROR(IF(VLOOKUP(A322,'BOY to MOY-Math'!$P$2:$U$400,6,FALSE)="","",VLOOKUP(A322,'BOY to MOY-Math'!$P$2:$U$400,6,FALSE)),"")</f>
        <v/>
      </c>
      <c r="J322" s="162" t="str">
        <f>IFERROR(IF(VLOOKUP(A322,'BOY to MOY-Math'!$P$2:$AA$400,12,FALSE)="","",VLOOKUP(A322,'BOY to MOY-Math'!$P$2:$AA$400,12,FALSE)),"")</f>
        <v/>
      </c>
      <c r="K322" s="161" t="str">
        <f>IFERROR(IF(VLOOKUP(A322,'BOY to EOY-Math'!$P$2:$AA$400,12,FALSE)="","",VLOOKUP(A322,'BOY to EOY-Math'!$P$2:$AA$400,12,FALSE)),"")</f>
        <v/>
      </c>
      <c r="L322" s="163" t="str">
        <f>IFERROR(IF(VLOOKUP(A322,'BOY to MOY-Math'!$P$2:$AI$400,20,FALSE)="","",VLOOKUP(A322,'BOY to MOY-Math'!$P$2:$AI$400,20,FALSE)),"")</f>
        <v/>
      </c>
      <c r="M322" s="161" t="str">
        <f>IFERROR(IF(VLOOKUP(A322, 'MOY to EOY-Math'!$P$2:$AI$400,20,FALSE)="","",VLOOKUP(A322,'MOY to EOY-Math'!$P$2:$AI$400,20,FALSE)),"")</f>
        <v/>
      </c>
      <c r="N322" s="161" t="str">
        <f>IFERROR(IF(VLOOKUP(A322,'BOY to EOY-Math'!$P$2:$AI$400,20,FALSE)="","",VLOOKUP(A322,'BOY to EOY-Math'!$P$2:$AI$400,20,FALSE)),"")</f>
        <v/>
      </c>
      <c r="O322" s="161" t="str">
        <f>IFERROR(IF(VLOOKUP(A322,'BOY to MOY-Math'!$P$2:$AK$400,22,FALSE)="","",VLOOKUP(A322,'BOY to MOY-Math'!$P$2:$AK$400,22,FALSE)),"")</f>
        <v/>
      </c>
      <c r="P322" s="161" t="str">
        <f>IFERROR(IF(VLOOKUP(A322, 'MOY to EOY-Math'!$P$2:$AK$400,22,FALSE)="","",VLOOKUP(A322,'MOY to EOY-Math'!$P$2:$AK$400,22,FALSE)),"")</f>
        <v/>
      </c>
      <c r="Q322" s="161" t="str">
        <f>IFERROR(IF(VLOOKUP(A322,'BOY to EOY-Math'!$P$2:$AK$400,22,FALSE)="","",VLOOKUP(A322,'BOY to EOY-Math'!$P$2:$AK$400,22,FALSE)),"")</f>
        <v/>
      </c>
      <c r="R322" s="161" t="str" cm="1">
        <f t="array" ref="R322">_xlfn.IFS(AND(NOT(ISNUMBER(I322)),NOT(ISNUMBER(J322)),NOT(ISNUMBER(K322))),"",OR(AND(I322&lt;&gt;"",I322&gt;=40),AND(J322&lt;&gt;"",J322&gt;=40),AND(K322&lt;&gt;"",K322&gt;=40)),"Y",OR(I322&lt;40,J322&lt;40,K322&lt;40),"N")</f>
        <v/>
      </c>
      <c r="S322" s="161" t="str" cm="1">
        <f t="array" ref="S322">_xlfn.IFS(OR(L322="Yes",M322="Yes",N322="Yes"),"Y",OR(L322="No",M322="No",N322="No"),"N",AND(L322="",M322="",N322=""),"")</f>
        <v/>
      </c>
      <c r="T322" s="161" t="str" cm="1">
        <f t="array" ref="T322">_xlfn.IFS(AND(NOT(ISNUMBER(O322)),NOT(ISNUMBER(P322)),NOT(ISNUMBER(Q322))),"",OR(AND(O322&lt;&gt;"",O322&gt;=40),AND(P322&lt;&gt;"",P322&gt;=40),AND(Q322&lt;&gt;"",Q322&gt;=40)),"Y",OR(O322&lt;40,P322&lt;40,Q322&lt;40),"N")</f>
        <v/>
      </c>
      <c r="U322" s="162" t="str" cm="1">
        <f t="array" ref="U322">_xlfn.IFS(OR(R322="Y",S322="Y",T322="Y"),"Y",OR(R322="N",S322="N",T322="N"),"N",OR(R322="",S322="",T322=""),"")</f>
        <v/>
      </c>
      <c r="V322" s="161" t="str">
        <f>IFERROR(IF(VLOOKUP(A322,'BOY to MOY-Reading'!$P$2:$U$400,6,FALSE)="","",VLOOKUP(A322,'BOY to MOY-Reading'!$P$2:$U$400,6,FALSE)),"")</f>
        <v/>
      </c>
      <c r="W322" s="162" t="str">
        <f>IFERROR(IF(VLOOKUP(A322,'BOY to MOY-Reading'!$P$2:$AA$400,12,FALSE)="","",VLOOKUP(A322,'BOY to MOY-Reading'!$P$2:$AA$400,12,FALSE)),"")</f>
        <v/>
      </c>
      <c r="X322" s="161" t="str">
        <f>IFERROR(IF(VLOOKUP(A322,'BOY to EOY-Reading'!$P$2:$AA$400,12,FALSE)="","",VLOOKUP(A322,'BOY to EOY-Reading'!$P$2:$AA$400,12,FALSE)),"")</f>
        <v/>
      </c>
      <c r="Y322" s="163" t="str">
        <f>IFERROR(IF(VLOOKUP(A322,'BOY to MOY-Reading'!$P$2:$AI$400,20,FALSE)="","",VLOOKUP(A322,'BOY to MOY-Reading'!$P$2:$AI$400,20,FALSE)),"")</f>
        <v/>
      </c>
      <c r="Z322" s="161" t="str">
        <f>IFERROR(IF(VLOOKUP(A322, 'MOY to EOY-Reading'!$P$2:$AI$400,20,FALSE)="","",VLOOKUP(A322,'MOY to EOY-Reading'!$P$2:$AI$400,20,FALSE)),"")</f>
        <v/>
      </c>
      <c r="AA322" s="161" t="str">
        <f>IFERROR(IF(VLOOKUP(A322,'BOY to EOY-Reading'!$P$2:$AI$400,20,FALSE)="","",VLOOKUP(A322,'BOY to EOY-Reading'!$P$2:$AI$400,20,FALSE)),"")</f>
        <v/>
      </c>
      <c r="AB322" s="161" t="str">
        <f>IFERROR(IF(VLOOKUP(A322,'BOY to MOY-Reading'!$P$2:$AK$400,22,FALSE)="","",VLOOKUP(A322,'BOY to MOY-Reading'!$P$2:$AK$400,22,FALSE)),"")</f>
        <v/>
      </c>
      <c r="AC322" s="161" t="str">
        <f>IFERROR(IF(VLOOKUP(A322, 'MOY to EOY-Reading'!$P$2:$AK$400,22,FALSE)="","",VLOOKUP(A322,'MOY to EOY-Reading'!$P$2:$AK$400,22,FALSE)),"")</f>
        <v/>
      </c>
      <c r="AD322" s="161" t="str">
        <f>IFERROR(IF(VLOOKUP(A322,'BOY to EOY-Reading'!$P$2:$AK$400,22,FALSE)="","",VLOOKUP(A322,'BOY to EOY-Reading'!$P$2:$AK$400,22,FALSE)),"")</f>
        <v/>
      </c>
      <c r="AE322" s="161" t="str" cm="1">
        <f t="array" ref="AE322">_xlfn.IFS(AND(NOT(ISNUMBER(V322)),NOT(ISNUMBER(W322)),NOT(ISNUMBER(X322))),"",OR(AND(V322&lt;&gt;"",V322&gt;=40),AND(W322&lt;&gt;"",W322&gt;=40),AND(X322&lt;&gt;"",X322&gt;=40)),"Y",OR(V322&lt;40,W322&lt;40,X322&lt;40),"N")</f>
        <v/>
      </c>
      <c r="AF322" s="161" t="str" cm="1">
        <f t="array" ref="AF322">_xlfn.IFS(OR(Y322="Yes",Z322="Yes",AA322="Yes"),"Y",OR(Y322="No",Z322="No",AA322="No"),"N",AND(Y322="",Z322="",AA322=""),"")</f>
        <v/>
      </c>
      <c r="AG322" s="161" t="str" cm="1">
        <f t="array" ref="AG322">_xlfn.IFS(AND(NOT(ISNUMBER(AB322)),NOT(ISNUMBER(AC322)),NOT(ISNUMBER(AD322))),"",OR(AND(AB322&lt;&gt;"",AB322&gt;=40),AND(AC322&lt;&gt;"",AC322&gt;=40),AND(AD322&lt;&gt;"",AD322&gt;=40)),"Y",OR(AB322&lt;40,AC322&lt;40,AD322&lt;40),"N")</f>
        <v/>
      </c>
      <c r="AH322" s="162" t="str" cm="1">
        <f t="array" ref="AH322">_xlfn.IFS(OR(AE322="Y",AF322="Y",AG322="Y"),"Y",OR(AE322="N",AF322="N",AG322="N"),"N",OR(AE322="",AF322="",AG322=""),"")</f>
        <v/>
      </c>
    </row>
    <row r="323" spans="9:34" x14ac:dyDescent="0.25">
      <c r="I323" s="161" t="str">
        <f>IFERROR(IF(VLOOKUP(A323,'BOY to MOY-Math'!$P$2:$U$400,6,FALSE)="","",VLOOKUP(A323,'BOY to MOY-Math'!$P$2:$U$400,6,FALSE)),"")</f>
        <v/>
      </c>
      <c r="J323" s="162" t="str">
        <f>IFERROR(IF(VLOOKUP(A323,'BOY to MOY-Math'!$P$2:$AA$400,12,FALSE)="","",VLOOKUP(A323,'BOY to MOY-Math'!$P$2:$AA$400,12,FALSE)),"")</f>
        <v/>
      </c>
      <c r="K323" s="161" t="str">
        <f>IFERROR(IF(VLOOKUP(A323,'BOY to EOY-Math'!$P$2:$AA$400,12,FALSE)="","",VLOOKUP(A323,'BOY to EOY-Math'!$P$2:$AA$400,12,FALSE)),"")</f>
        <v/>
      </c>
      <c r="L323" s="163" t="str">
        <f>IFERROR(IF(VLOOKUP(A323,'BOY to MOY-Math'!$P$2:$AI$400,20,FALSE)="","",VLOOKUP(A323,'BOY to MOY-Math'!$P$2:$AI$400,20,FALSE)),"")</f>
        <v/>
      </c>
      <c r="M323" s="161" t="str">
        <f>IFERROR(IF(VLOOKUP(A323, 'MOY to EOY-Math'!$P$2:$AI$400,20,FALSE)="","",VLOOKUP(A323,'MOY to EOY-Math'!$P$2:$AI$400,20,FALSE)),"")</f>
        <v/>
      </c>
      <c r="N323" s="161" t="str">
        <f>IFERROR(IF(VLOOKUP(A323,'BOY to EOY-Math'!$P$2:$AI$400,20,FALSE)="","",VLOOKUP(A323,'BOY to EOY-Math'!$P$2:$AI$400,20,FALSE)),"")</f>
        <v/>
      </c>
      <c r="O323" s="161" t="str">
        <f>IFERROR(IF(VLOOKUP(A323,'BOY to MOY-Math'!$P$2:$AK$400,22,FALSE)="","",VLOOKUP(A323,'BOY to MOY-Math'!$P$2:$AK$400,22,FALSE)),"")</f>
        <v/>
      </c>
      <c r="P323" s="161" t="str">
        <f>IFERROR(IF(VLOOKUP(A323, 'MOY to EOY-Math'!$P$2:$AK$400,22,FALSE)="","",VLOOKUP(A323,'MOY to EOY-Math'!$P$2:$AK$400,22,FALSE)),"")</f>
        <v/>
      </c>
      <c r="Q323" s="161" t="str">
        <f>IFERROR(IF(VLOOKUP(A323,'BOY to EOY-Math'!$P$2:$AK$400,22,FALSE)="","",VLOOKUP(A323,'BOY to EOY-Math'!$P$2:$AK$400,22,FALSE)),"")</f>
        <v/>
      </c>
      <c r="R323" s="161" t="str" cm="1">
        <f t="array" ref="R323">_xlfn.IFS(AND(NOT(ISNUMBER(I323)),NOT(ISNUMBER(J323)),NOT(ISNUMBER(K323))),"",OR(AND(I323&lt;&gt;"",I323&gt;=40),AND(J323&lt;&gt;"",J323&gt;=40),AND(K323&lt;&gt;"",K323&gt;=40)),"Y",OR(I323&lt;40,J323&lt;40,K323&lt;40),"N")</f>
        <v/>
      </c>
      <c r="S323" s="161" t="str" cm="1">
        <f t="array" ref="S323">_xlfn.IFS(OR(L323="Yes",M323="Yes",N323="Yes"),"Y",OR(L323="No",M323="No",N323="No"),"N",AND(L323="",M323="",N323=""),"")</f>
        <v/>
      </c>
      <c r="T323" s="161" t="str" cm="1">
        <f t="array" ref="T323">_xlfn.IFS(AND(NOT(ISNUMBER(O323)),NOT(ISNUMBER(P323)),NOT(ISNUMBER(Q323))),"",OR(AND(O323&lt;&gt;"",O323&gt;=40),AND(P323&lt;&gt;"",P323&gt;=40),AND(Q323&lt;&gt;"",Q323&gt;=40)),"Y",OR(O323&lt;40,P323&lt;40,Q323&lt;40),"N")</f>
        <v/>
      </c>
      <c r="U323" s="162" t="str" cm="1">
        <f t="array" ref="U323">_xlfn.IFS(OR(R323="Y",S323="Y",T323="Y"),"Y",OR(R323="N",S323="N",T323="N"),"N",OR(R323="",S323="",T323=""),"")</f>
        <v/>
      </c>
      <c r="V323" s="161" t="str">
        <f>IFERROR(IF(VLOOKUP(A323,'BOY to MOY-Reading'!$P$2:$U$400,6,FALSE)="","",VLOOKUP(A323,'BOY to MOY-Reading'!$P$2:$U$400,6,FALSE)),"")</f>
        <v/>
      </c>
      <c r="W323" s="162" t="str">
        <f>IFERROR(IF(VLOOKUP(A323,'BOY to MOY-Reading'!$P$2:$AA$400,12,FALSE)="","",VLOOKUP(A323,'BOY to MOY-Reading'!$P$2:$AA$400,12,FALSE)),"")</f>
        <v/>
      </c>
      <c r="X323" s="161" t="str">
        <f>IFERROR(IF(VLOOKUP(A323,'BOY to EOY-Reading'!$P$2:$AA$400,12,FALSE)="","",VLOOKUP(A323,'BOY to EOY-Reading'!$P$2:$AA$400,12,FALSE)),"")</f>
        <v/>
      </c>
      <c r="Y323" s="163" t="str">
        <f>IFERROR(IF(VLOOKUP(A323,'BOY to MOY-Reading'!$P$2:$AI$400,20,FALSE)="","",VLOOKUP(A323,'BOY to MOY-Reading'!$P$2:$AI$400,20,FALSE)),"")</f>
        <v/>
      </c>
      <c r="Z323" s="161" t="str">
        <f>IFERROR(IF(VLOOKUP(A323, 'MOY to EOY-Reading'!$P$2:$AI$400,20,FALSE)="","",VLOOKUP(A323,'MOY to EOY-Reading'!$P$2:$AI$400,20,FALSE)),"")</f>
        <v/>
      </c>
      <c r="AA323" s="161" t="str">
        <f>IFERROR(IF(VLOOKUP(A323,'BOY to EOY-Reading'!$P$2:$AI$400,20,FALSE)="","",VLOOKUP(A323,'BOY to EOY-Reading'!$P$2:$AI$400,20,FALSE)),"")</f>
        <v/>
      </c>
      <c r="AB323" s="161" t="str">
        <f>IFERROR(IF(VLOOKUP(A323,'BOY to MOY-Reading'!$P$2:$AK$400,22,FALSE)="","",VLOOKUP(A323,'BOY to MOY-Reading'!$P$2:$AK$400,22,FALSE)),"")</f>
        <v/>
      </c>
      <c r="AC323" s="161" t="str">
        <f>IFERROR(IF(VLOOKUP(A323, 'MOY to EOY-Reading'!$P$2:$AK$400,22,FALSE)="","",VLOOKUP(A323,'MOY to EOY-Reading'!$P$2:$AK$400,22,FALSE)),"")</f>
        <v/>
      </c>
      <c r="AD323" s="161" t="str">
        <f>IFERROR(IF(VLOOKUP(A323,'BOY to EOY-Reading'!$P$2:$AK$400,22,FALSE)="","",VLOOKUP(A323,'BOY to EOY-Reading'!$P$2:$AK$400,22,FALSE)),"")</f>
        <v/>
      </c>
      <c r="AE323" s="161" t="str" cm="1">
        <f t="array" ref="AE323">_xlfn.IFS(AND(NOT(ISNUMBER(V323)),NOT(ISNUMBER(W323)),NOT(ISNUMBER(X323))),"",OR(AND(V323&lt;&gt;"",V323&gt;=40),AND(W323&lt;&gt;"",W323&gt;=40),AND(X323&lt;&gt;"",X323&gt;=40)),"Y",OR(V323&lt;40,W323&lt;40,X323&lt;40),"N")</f>
        <v/>
      </c>
      <c r="AF323" s="161" t="str" cm="1">
        <f t="array" ref="AF323">_xlfn.IFS(OR(Y323="Yes",Z323="Yes",AA323="Yes"),"Y",OR(Y323="No",Z323="No",AA323="No"),"N",AND(Y323="",Z323="",AA323=""),"")</f>
        <v/>
      </c>
      <c r="AG323" s="161" t="str" cm="1">
        <f t="array" ref="AG323">_xlfn.IFS(AND(NOT(ISNUMBER(AB323)),NOT(ISNUMBER(AC323)),NOT(ISNUMBER(AD323))),"",OR(AND(AB323&lt;&gt;"",AB323&gt;=40),AND(AC323&lt;&gt;"",AC323&gt;=40),AND(AD323&lt;&gt;"",AD323&gt;=40)),"Y",OR(AB323&lt;40,AC323&lt;40,AD323&lt;40),"N")</f>
        <v/>
      </c>
      <c r="AH323" s="162" t="str" cm="1">
        <f t="array" ref="AH323">_xlfn.IFS(OR(AE323="Y",AF323="Y",AG323="Y"),"Y",OR(AE323="N",AF323="N",AG323="N"),"N",OR(AE323="",AF323="",AG323=""),"")</f>
        <v/>
      </c>
    </row>
    <row r="324" spans="9:34" x14ac:dyDescent="0.25">
      <c r="I324" s="161" t="str">
        <f>IFERROR(IF(VLOOKUP(A324,'BOY to MOY-Math'!$P$2:$U$400,6,FALSE)="","",VLOOKUP(A324,'BOY to MOY-Math'!$P$2:$U$400,6,FALSE)),"")</f>
        <v/>
      </c>
      <c r="J324" s="162" t="str">
        <f>IFERROR(IF(VLOOKUP(A324,'BOY to MOY-Math'!$P$2:$AA$400,12,FALSE)="","",VLOOKUP(A324,'BOY to MOY-Math'!$P$2:$AA$400,12,FALSE)),"")</f>
        <v/>
      </c>
      <c r="K324" s="161" t="str">
        <f>IFERROR(IF(VLOOKUP(A324,'BOY to EOY-Math'!$P$2:$AA$400,12,FALSE)="","",VLOOKUP(A324,'BOY to EOY-Math'!$P$2:$AA$400,12,FALSE)),"")</f>
        <v/>
      </c>
      <c r="L324" s="163" t="str">
        <f>IFERROR(IF(VLOOKUP(A324,'BOY to MOY-Math'!$P$2:$AI$400,20,FALSE)="","",VLOOKUP(A324,'BOY to MOY-Math'!$P$2:$AI$400,20,FALSE)),"")</f>
        <v/>
      </c>
      <c r="M324" s="161" t="str">
        <f>IFERROR(IF(VLOOKUP(A324, 'MOY to EOY-Math'!$P$2:$AI$400,20,FALSE)="","",VLOOKUP(A324,'MOY to EOY-Math'!$P$2:$AI$400,20,FALSE)),"")</f>
        <v/>
      </c>
      <c r="N324" s="161" t="str">
        <f>IFERROR(IF(VLOOKUP(A324,'BOY to EOY-Math'!$P$2:$AI$400,20,FALSE)="","",VLOOKUP(A324,'BOY to EOY-Math'!$P$2:$AI$400,20,FALSE)),"")</f>
        <v/>
      </c>
      <c r="O324" s="161" t="str">
        <f>IFERROR(IF(VLOOKUP(A324,'BOY to MOY-Math'!$P$2:$AK$400,22,FALSE)="","",VLOOKUP(A324,'BOY to MOY-Math'!$P$2:$AK$400,22,FALSE)),"")</f>
        <v/>
      </c>
      <c r="P324" s="161" t="str">
        <f>IFERROR(IF(VLOOKUP(A324, 'MOY to EOY-Math'!$P$2:$AK$400,22,FALSE)="","",VLOOKUP(A324,'MOY to EOY-Math'!$P$2:$AK$400,22,FALSE)),"")</f>
        <v/>
      </c>
      <c r="Q324" s="161" t="str">
        <f>IFERROR(IF(VLOOKUP(A324,'BOY to EOY-Math'!$P$2:$AK$400,22,FALSE)="","",VLOOKUP(A324,'BOY to EOY-Math'!$P$2:$AK$400,22,FALSE)),"")</f>
        <v/>
      </c>
      <c r="R324" s="161" t="str" cm="1">
        <f t="array" ref="R324">_xlfn.IFS(AND(NOT(ISNUMBER(I324)),NOT(ISNUMBER(J324)),NOT(ISNUMBER(K324))),"",OR(AND(I324&lt;&gt;"",I324&gt;=40),AND(J324&lt;&gt;"",J324&gt;=40),AND(K324&lt;&gt;"",K324&gt;=40)),"Y",OR(I324&lt;40,J324&lt;40,K324&lt;40),"N")</f>
        <v/>
      </c>
      <c r="S324" s="161" t="str" cm="1">
        <f t="array" ref="S324">_xlfn.IFS(OR(L324="Yes",M324="Yes",N324="Yes"),"Y",OR(L324="No",M324="No",N324="No"),"N",AND(L324="",M324="",N324=""),"")</f>
        <v/>
      </c>
      <c r="T324" s="161" t="str" cm="1">
        <f t="array" ref="T324">_xlfn.IFS(AND(NOT(ISNUMBER(O324)),NOT(ISNUMBER(P324)),NOT(ISNUMBER(Q324))),"",OR(AND(O324&lt;&gt;"",O324&gt;=40),AND(P324&lt;&gt;"",P324&gt;=40),AND(Q324&lt;&gt;"",Q324&gt;=40)),"Y",OR(O324&lt;40,P324&lt;40,Q324&lt;40),"N")</f>
        <v/>
      </c>
      <c r="U324" s="162" t="str" cm="1">
        <f t="array" ref="U324">_xlfn.IFS(OR(R324="Y",S324="Y",T324="Y"),"Y",OR(R324="N",S324="N",T324="N"),"N",OR(R324="",S324="",T324=""),"")</f>
        <v/>
      </c>
      <c r="V324" s="161" t="str">
        <f>IFERROR(IF(VLOOKUP(A324,'BOY to MOY-Reading'!$P$2:$U$400,6,FALSE)="","",VLOOKUP(A324,'BOY to MOY-Reading'!$P$2:$U$400,6,FALSE)),"")</f>
        <v/>
      </c>
      <c r="W324" s="162" t="str">
        <f>IFERROR(IF(VLOOKUP(A324,'BOY to MOY-Reading'!$P$2:$AA$400,12,FALSE)="","",VLOOKUP(A324,'BOY to MOY-Reading'!$P$2:$AA$400,12,FALSE)),"")</f>
        <v/>
      </c>
      <c r="X324" s="161" t="str">
        <f>IFERROR(IF(VLOOKUP(A324,'BOY to EOY-Reading'!$P$2:$AA$400,12,FALSE)="","",VLOOKUP(A324,'BOY to EOY-Reading'!$P$2:$AA$400,12,FALSE)),"")</f>
        <v/>
      </c>
      <c r="Y324" s="163" t="str">
        <f>IFERROR(IF(VLOOKUP(A324,'BOY to MOY-Reading'!$P$2:$AI$400,20,FALSE)="","",VLOOKUP(A324,'BOY to MOY-Reading'!$P$2:$AI$400,20,FALSE)),"")</f>
        <v/>
      </c>
      <c r="Z324" s="161" t="str">
        <f>IFERROR(IF(VLOOKUP(A324, 'MOY to EOY-Reading'!$P$2:$AI$400,20,FALSE)="","",VLOOKUP(A324,'MOY to EOY-Reading'!$P$2:$AI$400,20,FALSE)),"")</f>
        <v/>
      </c>
      <c r="AA324" s="161" t="str">
        <f>IFERROR(IF(VLOOKUP(A324,'BOY to EOY-Reading'!$P$2:$AI$400,20,FALSE)="","",VLOOKUP(A324,'BOY to EOY-Reading'!$P$2:$AI$400,20,FALSE)),"")</f>
        <v/>
      </c>
      <c r="AB324" s="161" t="str">
        <f>IFERROR(IF(VLOOKUP(A324,'BOY to MOY-Reading'!$P$2:$AK$400,22,FALSE)="","",VLOOKUP(A324,'BOY to MOY-Reading'!$P$2:$AK$400,22,FALSE)),"")</f>
        <v/>
      </c>
      <c r="AC324" s="161" t="str">
        <f>IFERROR(IF(VLOOKUP(A324, 'MOY to EOY-Reading'!$P$2:$AK$400,22,FALSE)="","",VLOOKUP(A324,'MOY to EOY-Reading'!$P$2:$AK$400,22,FALSE)),"")</f>
        <v/>
      </c>
      <c r="AD324" s="161" t="str">
        <f>IFERROR(IF(VLOOKUP(A324,'BOY to EOY-Reading'!$P$2:$AK$400,22,FALSE)="","",VLOOKUP(A324,'BOY to EOY-Reading'!$P$2:$AK$400,22,FALSE)),"")</f>
        <v/>
      </c>
      <c r="AE324" s="161" t="str" cm="1">
        <f t="array" ref="AE324">_xlfn.IFS(AND(NOT(ISNUMBER(V324)),NOT(ISNUMBER(W324)),NOT(ISNUMBER(X324))),"",OR(AND(V324&lt;&gt;"",V324&gt;=40),AND(W324&lt;&gt;"",W324&gt;=40),AND(X324&lt;&gt;"",X324&gt;=40)),"Y",OR(V324&lt;40,W324&lt;40,X324&lt;40),"N")</f>
        <v/>
      </c>
      <c r="AF324" s="161" t="str" cm="1">
        <f t="array" ref="AF324">_xlfn.IFS(OR(Y324="Yes",Z324="Yes",AA324="Yes"),"Y",OR(Y324="No",Z324="No",AA324="No"),"N",AND(Y324="",Z324="",AA324=""),"")</f>
        <v/>
      </c>
      <c r="AG324" s="161" t="str" cm="1">
        <f t="array" ref="AG324">_xlfn.IFS(AND(NOT(ISNUMBER(AB324)),NOT(ISNUMBER(AC324)),NOT(ISNUMBER(AD324))),"",OR(AND(AB324&lt;&gt;"",AB324&gt;=40),AND(AC324&lt;&gt;"",AC324&gt;=40),AND(AD324&lt;&gt;"",AD324&gt;=40)),"Y",OR(AB324&lt;40,AC324&lt;40,AD324&lt;40),"N")</f>
        <v/>
      </c>
      <c r="AH324" s="162" t="str" cm="1">
        <f t="array" ref="AH324">_xlfn.IFS(OR(AE324="Y",AF324="Y",AG324="Y"),"Y",OR(AE324="N",AF324="N",AG324="N"),"N",OR(AE324="",AF324="",AG324=""),"")</f>
        <v/>
      </c>
    </row>
    <row r="325" spans="9:34" x14ac:dyDescent="0.25">
      <c r="I325" s="161" t="str">
        <f>IFERROR(IF(VLOOKUP(A325,'BOY to MOY-Math'!$P$2:$U$400,6,FALSE)="","",VLOOKUP(A325,'BOY to MOY-Math'!$P$2:$U$400,6,FALSE)),"")</f>
        <v/>
      </c>
      <c r="J325" s="162" t="str">
        <f>IFERROR(IF(VLOOKUP(A325,'BOY to MOY-Math'!$P$2:$AA$400,12,FALSE)="","",VLOOKUP(A325,'BOY to MOY-Math'!$P$2:$AA$400,12,FALSE)),"")</f>
        <v/>
      </c>
      <c r="K325" s="161" t="str">
        <f>IFERROR(IF(VLOOKUP(A325,'BOY to EOY-Math'!$P$2:$AA$400,12,FALSE)="","",VLOOKUP(A325,'BOY to EOY-Math'!$P$2:$AA$400,12,FALSE)),"")</f>
        <v/>
      </c>
      <c r="L325" s="163" t="str">
        <f>IFERROR(IF(VLOOKUP(A325,'BOY to MOY-Math'!$P$2:$AI$400,20,FALSE)="","",VLOOKUP(A325,'BOY to MOY-Math'!$P$2:$AI$400,20,FALSE)),"")</f>
        <v/>
      </c>
      <c r="M325" s="161" t="str">
        <f>IFERROR(IF(VLOOKUP(A325, 'MOY to EOY-Math'!$P$2:$AI$400,20,FALSE)="","",VLOOKUP(A325,'MOY to EOY-Math'!$P$2:$AI$400,20,FALSE)),"")</f>
        <v/>
      </c>
      <c r="N325" s="161" t="str">
        <f>IFERROR(IF(VLOOKUP(A325,'BOY to EOY-Math'!$P$2:$AI$400,20,FALSE)="","",VLOOKUP(A325,'BOY to EOY-Math'!$P$2:$AI$400,20,FALSE)),"")</f>
        <v/>
      </c>
      <c r="O325" s="161" t="str">
        <f>IFERROR(IF(VLOOKUP(A325,'BOY to MOY-Math'!$P$2:$AK$400,22,FALSE)="","",VLOOKUP(A325,'BOY to MOY-Math'!$P$2:$AK$400,22,FALSE)),"")</f>
        <v/>
      </c>
      <c r="P325" s="161" t="str">
        <f>IFERROR(IF(VLOOKUP(A325, 'MOY to EOY-Math'!$P$2:$AK$400,22,FALSE)="","",VLOOKUP(A325,'MOY to EOY-Math'!$P$2:$AK$400,22,FALSE)),"")</f>
        <v/>
      </c>
      <c r="Q325" s="161" t="str">
        <f>IFERROR(IF(VLOOKUP(A325,'BOY to EOY-Math'!$P$2:$AK$400,22,FALSE)="","",VLOOKUP(A325,'BOY to EOY-Math'!$P$2:$AK$400,22,FALSE)),"")</f>
        <v/>
      </c>
      <c r="R325" s="161" t="str" cm="1">
        <f t="array" ref="R325">_xlfn.IFS(AND(NOT(ISNUMBER(I325)),NOT(ISNUMBER(J325)),NOT(ISNUMBER(K325))),"",OR(AND(I325&lt;&gt;"",I325&gt;=40),AND(J325&lt;&gt;"",J325&gt;=40),AND(K325&lt;&gt;"",K325&gt;=40)),"Y",OR(I325&lt;40,J325&lt;40,K325&lt;40),"N")</f>
        <v/>
      </c>
      <c r="S325" s="161" t="str" cm="1">
        <f t="array" ref="S325">_xlfn.IFS(OR(L325="Yes",M325="Yes",N325="Yes"),"Y",OR(L325="No",M325="No",N325="No"),"N",AND(L325="",M325="",N325=""),"")</f>
        <v/>
      </c>
      <c r="T325" s="161" t="str" cm="1">
        <f t="array" ref="T325">_xlfn.IFS(AND(NOT(ISNUMBER(O325)),NOT(ISNUMBER(P325)),NOT(ISNUMBER(Q325))),"",OR(AND(O325&lt;&gt;"",O325&gt;=40),AND(P325&lt;&gt;"",P325&gt;=40),AND(Q325&lt;&gt;"",Q325&gt;=40)),"Y",OR(O325&lt;40,P325&lt;40,Q325&lt;40),"N")</f>
        <v/>
      </c>
      <c r="U325" s="162" t="str" cm="1">
        <f t="array" ref="U325">_xlfn.IFS(OR(R325="Y",S325="Y",T325="Y"),"Y",OR(R325="N",S325="N",T325="N"),"N",OR(R325="",S325="",T325=""),"")</f>
        <v/>
      </c>
      <c r="V325" s="161" t="str">
        <f>IFERROR(IF(VLOOKUP(A325,'BOY to MOY-Reading'!$P$2:$U$400,6,FALSE)="","",VLOOKUP(A325,'BOY to MOY-Reading'!$P$2:$U$400,6,FALSE)),"")</f>
        <v/>
      </c>
      <c r="W325" s="162" t="str">
        <f>IFERROR(IF(VLOOKUP(A325,'BOY to MOY-Reading'!$P$2:$AA$400,12,FALSE)="","",VLOOKUP(A325,'BOY to MOY-Reading'!$P$2:$AA$400,12,FALSE)),"")</f>
        <v/>
      </c>
      <c r="X325" s="161" t="str">
        <f>IFERROR(IF(VLOOKUP(A325,'BOY to EOY-Reading'!$P$2:$AA$400,12,FALSE)="","",VLOOKUP(A325,'BOY to EOY-Reading'!$P$2:$AA$400,12,FALSE)),"")</f>
        <v/>
      </c>
      <c r="Y325" s="163" t="str">
        <f>IFERROR(IF(VLOOKUP(A325,'BOY to MOY-Reading'!$P$2:$AI$400,20,FALSE)="","",VLOOKUP(A325,'BOY to MOY-Reading'!$P$2:$AI$400,20,FALSE)),"")</f>
        <v/>
      </c>
      <c r="Z325" s="161" t="str">
        <f>IFERROR(IF(VLOOKUP(A325, 'MOY to EOY-Reading'!$P$2:$AI$400,20,FALSE)="","",VLOOKUP(A325,'MOY to EOY-Reading'!$P$2:$AI$400,20,FALSE)),"")</f>
        <v/>
      </c>
      <c r="AA325" s="161" t="str">
        <f>IFERROR(IF(VLOOKUP(A325,'BOY to EOY-Reading'!$P$2:$AI$400,20,FALSE)="","",VLOOKUP(A325,'BOY to EOY-Reading'!$P$2:$AI$400,20,FALSE)),"")</f>
        <v/>
      </c>
      <c r="AB325" s="161" t="str">
        <f>IFERROR(IF(VLOOKUP(A325,'BOY to MOY-Reading'!$P$2:$AK$400,22,FALSE)="","",VLOOKUP(A325,'BOY to MOY-Reading'!$P$2:$AK$400,22,FALSE)),"")</f>
        <v/>
      </c>
      <c r="AC325" s="161" t="str">
        <f>IFERROR(IF(VLOOKUP(A325, 'MOY to EOY-Reading'!$P$2:$AK$400,22,FALSE)="","",VLOOKUP(A325,'MOY to EOY-Reading'!$P$2:$AK$400,22,FALSE)),"")</f>
        <v/>
      </c>
      <c r="AD325" s="161" t="str">
        <f>IFERROR(IF(VLOOKUP(A325,'BOY to EOY-Reading'!$P$2:$AK$400,22,FALSE)="","",VLOOKUP(A325,'BOY to EOY-Reading'!$P$2:$AK$400,22,FALSE)),"")</f>
        <v/>
      </c>
      <c r="AE325" s="161" t="str" cm="1">
        <f t="array" ref="AE325">_xlfn.IFS(AND(NOT(ISNUMBER(V325)),NOT(ISNUMBER(W325)),NOT(ISNUMBER(X325))),"",OR(AND(V325&lt;&gt;"",V325&gt;=40),AND(W325&lt;&gt;"",W325&gt;=40),AND(X325&lt;&gt;"",X325&gt;=40)),"Y",OR(V325&lt;40,W325&lt;40,X325&lt;40),"N")</f>
        <v/>
      </c>
      <c r="AF325" s="161" t="str" cm="1">
        <f t="array" ref="AF325">_xlfn.IFS(OR(Y325="Yes",Z325="Yes",AA325="Yes"),"Y",OR(Y325="No",Z325="No",AA325="No"),"N",AND(Y325="",Z325="",AA325=""),"")</f>
        <v/>
      </c>
      <c r="AG325" s="161" t="str" cm="1">
        <f t="array" ref="AG325">_xlfn.IFS(AND(NOT(ISNUMBER(AB325)),NOT(ISNUMBER(AC325)),NOT(ISNUMBER(AD325))),"",OR(AND(AB325&lt;&gt;"",AB325&gt;=40),AND(AC325&lt;&gt;"",AC325&gt;=40),AND(AD325&lt;&gt;"",AD325&gt;=40)),"Y",OR(AB325&lt;40,AC325&lt;40,AD325&lt;40),"N")</f>
        <v/>
      </c>
      <c r="AH325" s="162" t="str" cm="1">
        <f t="array" ref="AH325">_xlfn.IFS(OR(AE325="Y",AF325="Y",AG325="Y"),"Y",OR(AE325="N",AF325="N",AG325="N"),"N",OR(AE325="",AF325="",AG325=""),"")</f>
        <v/>
      </c>
    </row>
    <row r="326" spans="9:34" x14ac:dyDescent="0.25">
      <c r="I326" s="161" t="str">
        <f>IFERROR(IF(VLOOKUP(A326,'BOY to MOY-Math'!$P$2:$U$400,6,FALSE)="","",VLOOKUP(A326,'BOY to MOY-Math'!$P$2:$U$400,6,FALSE)),"")</f>
        <v/>
      </c>
      <c r="J326" s="162" t="str">
        <f>IFERROR(IF(VLOOKUP(A326,'BOY to MOY-Math'!$P$2:$AA$400,12,FALSE)="","",VLOOKUP(A326,'BOY to MOY-Math'!$P$2:$AA$400,12,FALSE)),"")</f>
        <v/>
      </c>
      <c r="K326" s="161" t="str">
        <f>IFERROR(IF(VLOOKUP(A326,'BOY to EOY-Math'!$P$2:$AA$400,12,FALSE)="","",VLOOKUP(A326,'BOY to EOY-Math'!$P$2:$AA$400,12,FALSE)),"")</f>
        <v/>
      </c>
      <c r="L326" s="163" t="str">
        <f>IFERROR(IF(VLOOKUP(A326,'BOY to MOY-Math'!$P$2:$AI$400,20,FALSE)="","",VLOOKUP(A326,'BOY to MOY-Math'!$P$2:$AI$400,20,FALSE)),"")</f>
        <v/>
      </c>
      <c r="M326" s="161" t="str">
        <f>IFERROR(IF(VLOOKUP(A326, 'MOY to EOY-Math'!$P$2:$AI$400,20,FALSE)="","",VLOOKUP(A326,'MOY to EOY-Math'!$P$2:$AI$400,20,FALSE)),"")</f>
        <v/>
      </c>
      <c r="N326" s="161" t="str">
        <f>IFERROR(IF(VLOOKUP(A326,'BOY to EOY-Math'!$P$2:$AI$400,20,FALSE)="","",VLOOKUP(A326,'BOY to EOY-Math'!$P$2:$AI$400,20,FALSE)),"")</f>
        <v/>
      </c>
      <c r="O326" s="161" t="str">
        <f>IFERROR(IF(VLOOKUP(A326,'BOY to MOY-Math'!$P$2:$AK$400,22,FALSE)="","",VLOOKUP(A326,'BOY to MOY-Math'!$P$2:$AK$400,22,FALSE)),"")</f>
        <v/>
      </c>
      <c r="P326" s="161" t="str">
        <f>IFERROR(IF(VLOOKUP(A326, 'MOY to EOY-Math'!$P$2:$AK$400,22,FALSE)="","",VLOOKUP(A326,'MOY to EOY-Math'!$P$2:$AK$400,22,FALSE)),"")</f>
        <v/>
      </c>
      <c r="Q326" s="161" t="str">
        <f>IFERROR(IF(VLOOKUP(A326,'BOY to EOY-Math'!$P$2:$AK$400,22,FALSE)="","",VLOOKUP(A326,'BOY to EOY-Math'!$P$2:$AK$400,22,FALSE)),"")</f>
        <v/>
      </c>
      <c r="R326" s="161" t="str" cm="1">
        <f t="array" ref="R326">_xlfn.IFS(AND(NOT(ISNUMBER(I326)),NOT(ISNUMBER(J326)),NOT(ISNUMBER(K326))),"",OR(AND(I326&lt;&gt;"",I326&gt;=40),AND(J326&lt;&gt;"",J326&gt;=40),AND(K326&lt;&gt;"",K326&gt;=40)),"Y",OR(I326&lt;40,J326&lt;40,K326&lt;40),"N")</f>
        <v/>
      </c>
      <c r="S326" s="161" t="str" cm="1">
        <f t="array" ref="S326">_xlfn.IFS(OR(L326="Yes",M326="Yes",N326="Yes"),"Y",OR(L326="No",M326="No",N326="No"),"N",AND(L326="",M326="",N326=""),"")</f>
        <v/>
      </c>
      <c r="T326" s="161" t="str" cm="1">
        <f t="array" ref="T326">_xlfn.IFS(AND(NOT(ISNUMBER(O326)),NOT(ISNUMBER(P326)),NOT(ISNUMBER(Q326))),"",OR(AND(O326&lt;&gt;"",O326&gt;=40),AND(P326&lt;&gt;"",P326&gt;=40),AND(Q326&lt;&gt;"",Q326&gt;=40)),"Y",OR(O326&lt;40,P326&lt;40,Q326&lt;40),"N")</f>
        <v/>
      </c>
      <c r="U326" s="162" t="str" cm="1">
        <f t="array" ref="U326">_xlfn.IFS(OR(R326="Y",S326="Y",T326="Y"),"Y",OR(R326="N",S326="N",T326="N"),"N",OR(R326="",S326="",T326=""),"")</f>
        <v/>
      </c>
      <c r="V326" s="161" t="str">
        <f>IFERROR(IF(VLOOKUP(A326,'BOY to MOY-Reading'!$P$2:$U$400,6,FALSE)="","",VLOOKUP(A326,'BOY to MOY-Reading'!$P$2:$U$400,6,FALSE)),"")</f>
        <v/>
      </c>
      <c r="W326" s="162" t="str">
        <f>IFERROR(IF(VLOOKUP(A326,'BOY to MOY-Reading'!$P$2:$AA$400,12,FALSE)="","",VLOOKUP(A326,'BOY to MOY-Reading'!$P$2:$AA$400,12,FALSE)),"")</f>
        <v/>
      </c>
      <c r="X326" s="161" t="str">
        <f>IFERROR(IF(VLOOKUP(A326,'BOY to EOY-Reading'!$P$2:$AA$400,12,FALSE)="","",VLOOKUP(A326,'BOY to EOY-Reading'!$P$2:$AA$400,12,FALSE)),"")</f>
        <v/>
      </c>
      <c r="Y326" s="163" t="str">
        <f>IFERROR(IF(VLOOKUP(A326,'BOY to MOY-Reading'!$P$2:$AI$400,20,FALSE)="","",VLOOKUP(A326,'BOY to MOY-Reading'!$P$2:$AI$400,20,FALSE)),"")</f>
        <v/>
      </c>
      <c r="Z326" s="161" t="str">
        <f>IFERROR(IF(VLOOKUP(A326, 'MOY to EOY-Reading'!$P$2:$AI$400,20,FALSE)="","",VLOOKUP(A326,'MOY to EOY-Reading'!$P$2:$AI$400,20,FALSE)),"")</f>
        <v/>
      </c>
      <c r="AA326" s="161" t="str">
        <f>IFERROR(IF(VLOOKUP(A326,'BOY to EOY-Reading'!$P$2:$AI$400,20,FALSE)="","",VLOOKUP(A326,'BOY to EOY-Reading'!$P$2:$AI$400,20,FALSE)),"")</f>
        <v/>
      </c>
      <c r="AB326" s="161" t="str">
        <f>IFERROR(IF(VLOOKUP(A326,'BOY to MOY-Reading'!$P$2:$AK$400,22,FALSE)="","",VLOOKUP(A326,'BOY to MOY-Reading'!$P$2:$AK$400,22,FALSE)),"")</f>
        <v/>
      </c>
      <c r="AC326" s="161" t="str">
        <f>IFERROR(IF(VLOOKUP(A326, 'MOY to EOY-Reading'!$P$2:$AK$400,22,FALSE)="","",VLOOKUP(A326,'MOY to EOY-Reading'!$P$2:$AK$400,22,FALSE)),"")</f>
        <v/>
      </c>
      <c r="AD326" s="161" t="str">
        <f>IFERROR(IF(VLOOKUP(A326,'BOY to EOY-Reading'!$P$2:$AK$400,22,FALSE)="","",VLOOKUP(A326,'BOY to EOY-Reading'!$P$2:$AK$400,22,FALSE)),"")</f>
        <v/>
      </c>
      <c r="AE326" s="161" t="str" cm="1">
        <f t="array" ref="AE326">_xlfn.IFS(AND(NOT(ISNUMBER(V326)),NOT(ISNUMBER(W326)),NOT(ISNUMBER(X326))),"",OR(AND(V326&lt;&gt;"",V326&gt;=40),AND(W326&lt;&gt;"",W326&gt;=40),AND(X326&lt;&gt;"",X326&gt;=40)),"Y",OR(V326&lt;40,W326&lt;40,X326&lt;40),"N")</f>
        <v/>
      </c>
      <c r="AF326" s="161" t="str" cm="1">
        <f t="array" ref="AF326">_xlfn.IFS(OR(Y326="Yes",Z326="Yes",AA326="Yes"),"Y",OR(Y326="No",Z326="No",AA326="No"),"N",AND(Y326="",Z326="",AA326=""),"")</f>
        <v/>
      </c>
      <c r="AG326" s="161" t="str" cm="1">
        <f t="array" ref="AG326">_xlfn.IFS(AND(NOT(ISNUMBER(AB326)),NOT(ISNUMBER(AC326)),NOT(ISNUMBER(AD326))),"",OR(AND(AB326&lt;&gt;"",AB326&gt;=40),AND(AC326&lt;&gt;"",AC326&gt;=40),AND(AD326&lt;&gt;"",AD326&gt;=40)),"Y",OR(AB326&lt;40,AC326&lt;40,AD326&lt;40),"N")</f>
        <v/>
      </c>
      <c r="AH326" s="162" t="str" cm="1">
        <f t="array" ref="AH326">_xlfn.IFS(OR(AE326="Y",AF326="Y",AG326="Y"),"Y",OR(AE326="N",AF326="N",AG326="N"),"N",OR(AE326="",AF326="",AG326=""),"")</f>
        <v/>
      </c>
    </row>
    <row r="327" spans="9:34" x14ac:dyDescent="0.25">
      <c r="I327" s="161" t="str">
        <f>IFERROR(IF(VLOOKUP(A327,'BOY to MOY-Math'!$P$2:$U$400,6,FALSE)="","",VLOOKUP(A327,'BOY to MOY-Math'!$P$2:$U$400,6,FALSE)),"")</f>
        <v/>
      </c>
      <c r="J327" s="162" t="str">
        <f>IFERROR(IF(VLOOKUP(A327,'BOY to MOY-Math'!$P$2:$AA$400,12,FALSE)="","",VLOOKUP(A327,'BOY to MOY-Math'!$P$2:$AA$400,12,FALSE)),"")</f>
        <v/>
      </c>
      <c r="K327" s="161" t="str">
        <f>IFERROR(IF(VLOOKUP(A327,'BOY to EOY-Math'!$P$2:$AA$400,12,FALSE)="","",VLOOKUP(A327,'BOY to EOY-Math'!$P$2:$AA$400,12,FALSE)),"")</f>
        <v/>
      </c>
      <c r="L327" s="163" t="str">
        <f>IFERROR(IF(VLOOKUP(A327,'BOY to MOY-Math'!$P$2:$AI$400,20,FALSE)="","",VLOOKUP(A327,'BOY to MOY-Math'!$P$2:$AI$400,20,FALSE)),"")</f>
        <v/>
      </c>
      <c r="M327" s="161" t="str">
        <f>IFERROR(IF(VLOOKUP(A327, 'MOY to EOY-Math'!$P$2:$AI$400,20,FALSE)="","",VLOOKUP(A327,'MOY to EOY-Math'!$P$2:$AI$400,20,FALSE)),"")</f>
        <v/>
      </c>
      <c r="N327" s="161" t="str">
        <f>IFERROR(IF(VLOOKUP(A327,'BOY to EOY-Math'!$P$2:$AI$400,20,FALSE)="","",VLOOKUP(A327,'BOY to EOY-Math'!$P$2:$AI$400,20,FALSE)),"")</f>
        <v/>
      </c>
      <c r="O327" s="161" t="str">
        <f>IFERROR(IF(VLOOKUP(A327,'BOY to MOY-Math'!$P$2:$AK$400,22,FALSE)="","",VLOOKUP(A327,'BOY to MOY-Math'!$P$2:$AK$400,22,FALSE)),"")</f>
        <v/>
      </c>
      <c r="P327" s="161" t="str">
        <f>IFERROR(IF(VLOOKUP(A327, 'MOY to EOY-Math'!$P$2:$AK$400,22,FALSE)="","",VLOOKUP(A327,'MOY to EOY-Math'!$P$2:$AK$400,22,FALSE)),"")</f>
        <v/>
      </c>
      <c r="Q327" s="161" t="str">
        <f>IFERROR(IF(VLOOKUP(A327,'BOY to EOY-Math'!$P$2:$AK$400,22,FALSE)="","",VLOOKUP(A327,'BOY to EOY-Math'!$P$2:$AK$400,22,FALSE)),"")</f>
        <v/>
      </c>
      <c r="R327" s="161" t="str" cm="1">
        <f t="array" ref="R327">_xlfn.IFS(AND(NOT(ISNUMBER(I327)),NOT(ISNUMBER(J327)),NOT(ISNUMBER(K327))),"",OR(AND(I327&lt;&gt;"",I327&gt;=40),AND(J327&lt;&gt;"",J327&gt;=40),AND(K327&lt;&gt;"",K327&gt;=40)),"Y",OR(I327&lt;40,J327&lt;40,K327&lt;40),"N")</f>
        <v/>
      </c>
      <c r="S327" s="161" t="str" cm="1">
        <f t="array" ref="S327">_xlfn.IFS(OR(L327="Yes",M327="Yes",N327="Yes"),"Y",OR(L327="No",M327="No",N327="No"),"N",AND(L327="",M327="",N327=""),"")</f>
        <v/>
      </c>
      <c r="T327" s="161" t="str" cm="1">
        <f t="array" ref="T327">_xlfn.IFS(AND(NOT(ISNUMBER(O327)),NOT(ISNUMBER(P327)),NOT(ISNUMBER(Q327))),"",OR(AND(O327&lt;&gt;"",O327&gt;=40),AND(P327&lt;&gt;"",P327&gt;=40),AND(Q327&lt;&gt;"",Q327&gt;=40)),"Y",OR(O327&lt;40,P327&lt;40,Q327&lt;40),"N")</f>
        <v/>
      </c>
      <c r="U327" s="162" t="str" cm="1">
        <f t="array" ref="U327">_xlfn.IFS(OR(R327="Y",S327="Y",T327="Y"),"Y",OR(R327="N",S327="N",T327="N"),"N",OR(R327="",S327="",T327=""),"")</f>
        <v/>
      </c>
      <c r="V327" s="161" t="str">
        <f>IFERROR(IF(VLOOKUP(A327,'BOY to MOY-Reading'!$P$2:$U$400,6,FALSE)="","",VLOOKUP(A327,'BOY to MOY-Reading'!$P$2:$U$400,6,FALSE)),"")</f>
        <v/>
      </c>
      <c r="W327" s="162" t="str">
        <f>IFERROR(IF(VLOOKUP(A327,'BOY to MOY-Reading'!$P$2:$AA$400,12,FALSE)="","",VLOOKUP(A327,'BOY to MOY-Reading'!$P$2:$AA$400,12,FALSE)),"")</f>
        <v/>
      </c>
      <c r="X327" s="161" t="str">
        <f>IFERROR(IF(VLOOKUP(A327,'BOY to EOY-Reading'!$P$2:$AA$400,12,FALSE)="","",VLOOKUP(A327,'BOY to EOY-Reading'!$P$2:$AA$400,12,FALSE)),"")</f>
        <v/>
      </c>
      <c r="Y327" s="163" t="str">
        <f>IFERROR(IF(VLOOKUP(A327,'BOY to MOY-Reading'!$P$2:$AI$400,20,FALSE)="","",VLOOKUP(A327,'BOY to MOY-Reading'!$P$2:$AI$400,20,FALSE)),"")</f>
        <v/>
      </c>
      <c r="Z327" s="161" t="str">
        <f>IFERROR(IF(VLOOKUP(A327, 'MOY to EOY-Reading'!$P$2:$AI$400,20,FALSE)="","",VLOOKUP(A327,'MOY to EOY-Reading'!$P$2:$AI$400,20,FALSE)),"")</f>
        <v/>
      </c>
      <c r="AA327" s="161" t="str">
        <f>IFERROR(IF(VLOOKUP(A327,'BOY to EOY-Reading'!$P$2:$AI$400,20,FALSE)="","",VLOOKUP(A327,'BOY to EOY-Reading'!$P$2:$AI$400,20,FALSE)),"")</f>
        <v/>
      </c>
      <c r="AB327" s="161" t="str">
        <f>IFERROR(IF(VLOOKUP(A327,'BOY to MOY-Reading'!$P$2:$AK$400,22,FALSE)="","",VLOOKUP(A327,'BOY to MOY-Reading'!$P$2:$AK$400,22,FALSE)),"")</f>
        <v/>
      </c>
      <c r="AC327" s="161" t="str">
        <f>IFERROR(IF(VLOOKUP(A327, 'MOY to EOY-Reading'!$P$2:$AK$400,22,FALSE)="","",VLOOKUP(A327,'MOY to EOY-Reading'!$P$2:$AK$400,22,FALSE)),"")</f>
        <v/>
      </c>
      <c r="AD327" s="161" t="str">
        <f>IFERROR(IF(VLOOKUP(A327,'BOY to EOY-Reading'!$P$2:$AK$400,22,FALSE)="","",VLOOKUP(A327,'BOY to EOY-Reading'!$P$2:$AK$400,22,FALSE)),"")</f>
        <v/>
      </c>
      <c r="AE327" s="161" t="str" cm="1">
        <f t="array" ref="AE327">_xlfn.IFS(AND(NOT(ISNUMBER(V327)),NOT(ISNUMBER(W327)),NOT(ISNUMBER(X327))),"",OR(AND(V327&lt;&gt;"",V327&gt;=40),AND(W327&lt;&gt;"",W327&gt;=40),AND(X327&lt;&gt;"",X327&gt;=40)),"Y",OR(V327&lt;40,W327&lt;40,X327&lt;40),"N")</f>
        <v/>
      </c>
      <c r="AF327" s="161" t="str" cm="1">
        <f t="array" ref="AF327">_xlfn.IFS(OR(Y327="Yes",Z327="Yes",AA327="Yes"),"Y",OR(Y327="No",Z327="No",AA327="No"),"N",AND(Y327="",Z327="",AA327=""),"")</f>
        <v/>
      </c>
      <c r="AG327" s="161" t="str" cm="1">
        <f t="array" ref="AG327">_xlfn.IFS(AND(NOT(ISNUMBER(AB327)),NOT(ISNUMBER(AC327)),NOT(ISNUMBER(AD327))),"",OR(AND(AB327&lt;&gt;"",AB327&gt;=40),AND(AC327&lt;&gt;"",AC327&gt;=40),AND(AD327&lt;&gt;"",AD327&gt;=40)),"Y",OR(AB327&lt;40,AC327&lt;40,AD327&lt;40),"N")</f>
        <v/>
      </c>
      <c r="AH327" s="162" t="str" cm="1">
        <f t="array" ref="AH327">_xlfn.IFS(OR(AE327="Y",AF327="Y",AG327="Y"),"Y",OR(AE327="N",AF327="N",AG327="N"),"N",OR(AE327="",AF327="",AG327=""),"")</f>
        <v/>
      </c>
    </row>
    <row r="328" spans="9:34" x14ac:dyDescent="0.25">
      <c r="I328" s="161" t="str">
        <f>IFERROR(IF(VLOOKUP(A328,'BOY to MOY-Math'!$P$2:$U$400,6,FALSE)="","",VLOOKUP(A328,'BOY to MOY-Math'!$P$2:$U$400,6,FALSE)),"")</f>
        <v/>
      </c>
      <c r="J328" s="162" t="str">
        <f>IFERROR(IF(VLOOKUP(A328,'BOY to MOY-Math'!$P$2:$AA$400,12,FALSE)="","",VLOOKUP(A328,'BOY to MOY-Math'!$P$2:$AA$400,12,FALSE)),"")</f>
        <v/>
      </c>
      <c r="K328" s="161" t="str">
        <f>IFERROR(IF(VLOOKUP(A328,'BOY to EOY-Math'!$P$2:$AA$400,12,FALSE)="","",VLOOKUP(A328,'BOY to EOY-Math'!$P$2:$AA$400,12,FALSE)),"")</f>
        <v/>
      </c>
      <c r="L328" s="163" t="str">
        <f>IFERROR(IF(VLOOKUP(A328,'BOY to MOY-Math'!$P$2:$AI$400,20,FALSE)="","",VLOOKUP(A328,'BOY to MOY-Math'!$P$2:$AI$400,20,FALSE)),"")</f>
        <v/>
      </c>
      <c r="M328" s="161" t="str">
        <f>IFERROR(IF(VLOOKUP(A328, 'MOY to EOY-Math'!$P$2:$AI$400,20,FALSE)="","",VLOOKUP(A328,'MOY to EOY-Math'!$P$2:$AI$400,20,FALSE)),"")</f>
        <v/>
      </c>
      <c r="N328" s="161" t="str">
        <f>IFERROR(IF(VLOOKUP(A328,'BOY to EOY-Math'!$P$2:$AI$400,20,FALSE)="","",VLOOKUP(A328,'BOY to EOY-Math'!$P$2:$AI$400,20,FALSE)),"")</f>
        <v/>
      </c>
      <c r="O328" s="161" t="str">
        <f>IFERROR(IF(VLOOKUP(A328,'BOY to MOY-Math'!$P$2:$AK$400,22,FALSE)="","",VLOOKUP(A328,'BOY to MOY-Math'!$P$2:$AK$400,22,FALSE)),"")</f>
        <v/>
      </c>
      <c r="P328" s="161" t="str">
        <f>IFERROR(IF(VLOOKUP(A328, 'MOY to EOY-Math'!$P$2:$AK$400,22,FALSE)="","",VLOOKUP(A328,'MOY to EOY-Math'!$P$2:$AK$400,22,FALSE)),"")</f>
        <v/>
      </c>
      <c r="Q328" s="161" t="str">
        <f>IFERROR(IF(VLOOKUP(A328,'BOY to EOY-Math'!$P$2:$AK$400,22,FALSE)="","",VLOOKUP(A328,'BOY to EOY-Math'!$P$2:$AK$400,22,FALSE)),"")</f>
        <v/>
      </c>
      <c r="R328" s="161" t="str" cm="1">
        <f t="array" ref="R328">_xlfn.IFS(AND(NOT(ISNUMBER(I328)),NOT(ISNUMBER(J328)),NOT(ISNUMBER(K328))),"",OR(AND(I328&lt;&gt;"",I328&gt;=40),AND(J328&lt;&gt;"",J328&gt;=40),AND(K328&lt;&gt;"",K328&gt;=40)),"Y",OR(I328&lt;40,J328&lt;40,K328&lt;40),"N")</f>
        <v/>
      </c>
      <c r="S328" s="161" t="str" cm="1">
        <f t="array" ref="S328">_xlfn.IFS(OR(L328="Yes",M328="Yes",N328="Yes"),"Y",OR(L328="No",M328="No",N328="No"),"N",AND(L328="",M328="",N328=""),"")</f>
        <v/>
      </c>
      <c r="T328" s="161" t="str" cm="1">
        <f t="array" ref="T328">_xlfn.IFS(AND(NOT(ISNUMBER(O328)),NOT(ISNUMBER(P328)),NOT(ISNUMBER(Q328))),"",OR(AND(O328&lt;&gt;"",O328&gt;=40),AND(P328&lt;&gt;"",P328&gt;=40),AND(Q328&lt;&gt;"",Q328&gt;=40)),"Y",OR(O328&lt;40,P328&lt;40,Q328&lt;40),"N")</f>
        <v/>
      </c>
      <c r="U328" s="162" t="str" cm="1">
        <f t="array" ref="U328">_xlfn.IFS(OR(R328="Y",S328="Y",T328="Y"),"Y",OR(R328="N",S328="N",T328="N"),"N",OR(R328="",S328="",T328=""),"")</f>
        <v/>
      </c>
      <c r="V328" s="161" t="str">
        <f>IFERROR(IF(VLOOKUP(A328,'BOY to MOY-Reading'!$P$2:$U$400,6,FALSE)="","",VLOOKUP(A328,'BOY to MOY-Reading'!$P$2:$U$400,6,FALSE)),"")</f>
        <v/>
      </c>
      <c r="W328" s="162" t="str">
        <f>IFERROR(IF(VLOOKUP(A328,'BOY to MOY-Reading'!$P$2:$AA$400,12,FALSE)="","",VLOOKUP(A328,'BOY to MOY-Reading'!$P$2:$AA$400,12,FALSE)),"")</f>
        <v/>
      </c>
      <c r="X328" s="161" t="str">
        <f>IFERROR(IF(VLOOKUP(A328,'BOY to EOY-Reading'!$P$2:$AA$400,12,FALSE)="","",VLOOKUP(A328,'BOY to EOY-Reading'!$P$2:$AA$400,12,FALSE)),"")</f>
        <v/>
      </c>
      <c r="Y328" s="163" t="str">
        <f>IFERROR(IF(VLOOKUP(A328,'BOY to MOY-Reading'!$P$2:$AI$400,20,FALSE)="","",VLOOKUP(A328,'BOY to MOY-Reading'!$P$2:$AI$400,20,FALSE)),"")</f>
        <v/>
      </c>
      <c r="Z328" s="161" t="str">
        <f>IFERROR(IF(VLOOKUP(A328, 'MOY to EOY-Reading'!$P$2:$AI$400,20,FALSE)="","",VLOOKUP(A328,'MOY to EOY-Reading'!$P$2:$AI$400,20,FALSE)),"")</f>
        <v/>
      </c>
      <c r="AA328" s="161" t="str">
        <f>IFERROR(IF(VLOOKUP(A328,'BOY to EOY-Reading'!$P$2:$AI$400,20,FALSE)="","",VLOOKUP(A328,'BOY to EOY-Reading'!$P$2:$AI$400,20,FALSE)),"")</f>
        <v/>
      </c>
      <c r="AB328" s="161" t="str">
        <f>IFERROR(IF(VLOOKUP(A328,'BOY to MOY-Reading'!$P$2:$AK$400,22,FALSE)="","",VLOOKUP(A328,'BOY to MOY-Reading'!$P$2:$AK$400,22,FALSE)),"")</f>
        <v/>
      </c>
      <c r="AC328" s="161" t="str">
        <f>IFERROR(IF(VLOOKUP(A328, 'MOY to EOY-Reading'!$P$2:$AK$400,22,FALSE)="","",VLOOKUP(A328,'MOY to EOY-Reading'!$P$2:$AK$400,22,FALSE)),"")</f>
        <v/>
      </c>
      <c r="AD328" s="161" t="str">
        <f>IFERROR(IF(VLOOKUP(A328,'BOY to EOY-Reading'!$P$2:$AK$400,22,FALSE)="","",VLOOKUP(A328,'BOY to EOY-Reading'!$P$2:$AK$400,22,FALSE)),"")</f>
        <v/>
      </c>
      <c r="AE328" s="161" t="str" cm="1">
        <f t="array" ref="AE328">_xlfn.IFS(AND(NOT(ISNUMBER(V328)),NOT(ISNUMBER(W328)),NOT(ISNUMBER(X328))),"",OR(AND(V328&lt;&gt;"",V328&gt;=40),AND(W328&lt;&gt;"",W328&gt;=40),AND(X328&lt;&gt;"",X328&gt;=40)),"Y",OR(V328&lt;40,W328&lt;40,X328&lt;40),"N")</f>
        <v/>
      </c>
      <c r="AF328" s="161" t="str" cm="1">
        <f t="array" ref="AF328">_xlfn.IFS(OR(Y328="Yes",Z328="Yes",AA328="Yes"),"Y",OR(Y328="No",Z328="No",AA328="No"),"N",AND(Y328="",Z328="",AA328=""),"")</f>
        <v/>
      </c>
      <c r="AG328" s="161" t="str" cm="1">
        <f t="array" ref="AG328">_xlfn.IFS(AND(NOT(ISNUMBER(AB328)),NOT(ISNUMBER(AC328)),NOT(ISNUMBER(AD328))),"",OR(AND(AB328&lt;&gt;"",AB328&gt;=40),AND(AC328&lt;&gt;"",AC328&gt;=40),AND(AD328&lt;&gt;"",AD328&gt;=40)),"Y",OR(AB328&lt;40,AC328&lt;40,AD328&lt;40),"N")</f>
        <v/>
      </c>
      <c r="AH328" s="162" t="str" cm="1">
        <f t="array" ref="AH328">_xlfn.IFS(OR(AE328="Y",AF328="Y",AG328="Y"),"Y",OR(AE328="N",AF328="N",AG328="N"),"N",OR(AE328="",AF328="",AG328=""),"")</f>
        <v/>
      </c>
    </row>
    <row r="329" spans="9:34" x14ac:dyDescent="0.25">
      <c r="I329" s="161" t="str">
        <f>IFERROR(IF(VLOOKUP(A329,'BOY to MOY-Math'!$P$2:$U$400,6,FALSE)="","",VLOOKUP(A329,'BOY to MOY-Math'!$P$2:$U$400,6,FALSE)),"")</f>
        <v/>
      </c>
      <c r="J329" s="162" t="str">
        <f>IFERROR(IF(VLOOKUP(A329,'BOY to MOY-Math'!$P$2:$AA$400,12,FALSE)="","",VLOOKUP(A329,'BOY to MOY-Math'!$P$2:$AA$400,12,FALSE)),"")</f>
        <v/>
      </c>
      <c r="K329" s="161" t="str">
        <f>IFERROR(IF(VLOOKUP(A329,'BOY to EOY-Math'!$P$2:$AA$400,12,FALSE)="","",VLOOKUP(A329,'BOY to EOY-Math'!$P$2:$AA$400,12,FALSE)),"")</f>
        <v/>
      </c>
      <c r="L329" s="163" t="str">
        <f>IFERROR(IF(VLOOKUP(A329,'BOY to MOY-Math'!$P$2:$AI$400,20,FALSE)="","",VLOOKUP(A329,'BOY to MOY-Math'!$P$2:$AI$400,20,FALSE)),"")</f>
        <v/>
      </c>
      <c r="M329" s="161" t="str">
        <f>IFERROR(IF(VLOOKUP(A329, 'MOY to EOY-Math'!$P$2:$AI$400,20,FALSE)="","",VLOOKUP(A329,'MOY to EOY-Math'!$P$2:$AI$400,20,FALSE)),"")</f>
        <v/>
      </c>
      <c r="N329" s="161" t="str">
        <f>IFERROR(IF(VLOOKUP(A329,'BOY to EOY-Math'!$P$2:$AI$400,20,FALSE)="","",VLOOKUP(A329,'BOY to EOY-Math'!$P$2:$AI$400,20,FALSE)),"")</f>
        <v/>
      </c>
      <c r="O329" s="161" t="str">
        <f>IFERROR(IF(VLOOKUP(A329,'BOY to MOY-Math'!$P$2:$AK$400,22,FALSE)="","",VLOOKUP(A329,'BOY to MOY-Math'!$P$2:$AK$400,22,FALSE)),"")</f>
        <v/>
      </c>
      <c r="P329" s="161" t="str">
        <f>IFERROR(IF(VLOOKUP(A329, 'MOY to EOY-Math'!$P$2:$AK$400,22,FALSE)="","",VLOOKUP(A329,'MOY to EOY-Math'!$P$2:$AK$400,22,FALSE)),"")</f>
        <v/>
      </c>
      <c r="Q329" s="161" t="str">
        <f>IFERROR(IF(VLOOKUP(A329,'BOY to EOY-Math'!$P$2:$AK$400,22,FALSE)="","",VLOOKUP(A329,'BOY to EOY-Math'!$P$2:$AK$400,22,FALSE)),"")</f>
        <v/>
      </c>
      <c r="R329" s="161" t="str" cm="1">
        <f t="array" ref="R329">_xlfn.IFS(AND(NOT(ISNUMBER(I329)),NOT(ISNUMBER(J329)),NOT(ISNUMBER(K329))),"",OR(AND(I329&lt;&gt;"",I329&gt;=40),AND(J329&lt;&gt;"",J329&gt;=40),AND(K329&lt;&gt;"",K329&gt;=40)),"Y",OR(I329&lt;40,J329&lt;40,K329&lt;40),"N")</f>
        <v/>
      </c>
      <c r="S329" s="161" t="str" cm="1">
        <f t="array" ref="S329">_xlfn.IFS(OR(L329="Yes",M329="Yes",N329="Yes"),"Y",OR(L329="No",M329="No",N329="No"),"N",AND(L329="",M329="",N329=""),"")</f>
        <v/>
      </c>
      <c r="T329" s="161" t="str" cm="1">
        <f t="array" ref="T329">_xlfn.IFS(AND(NOT(ISNUMBER(O329)),NOT(ISNUMBER(P329)),NOT(ISNUMBER(Q329))),"",OR(AND(O329&lt;&gt;"",O329&gt;=40),AND(P329&lt;&gt;"",P329&gt;=40),AND(Q329&lt;&gt;"",Q329&gt;=40)),"Y",OR(O329&lt;40,P329&lt;40,Q329&lt;40),"N")</f>
        <v/>
      </c>
      <c r="U329" s="162" t="str" cm="1">
        <f t="array" ref="U329">_xlfn.IFS(OR(R329="Y",S329="Y",T329="Y"),"Y",OR(R329="N",S329="N",T329="N"),"N",OR(R329="",S329="",T329=""),"")</f>
        <v/>
      </c>
      <c r="V329" s="161" t="str">
        <f>IFERROR(IF(VLOOKUP(A329,'BOY to MOY-Reading'!$P$2:$U$400,6,FALSE)="","",VLOOKUP(A329,'BOY to MOY-Reading'!$P$2:$U$400,6,FALSE)),"")</f>
        <v/>
      </c>
      <c r="W329" s="162" t="str">
        <f>IFERROR(IF(VLOOKUP(A329,'BOY to MOY-Reading'!$P$2:$AA$400,12,FALSE)="","",VLOOKUP(A329,'BOY to MOY-Reading'!$P$2:$AA$400,12,FALSE)),"")</f>
        <v/>
      </c>
      <c r="X329" s="161" t="str">
        <f>IFERROR(IF(VLOOKUP(A329,'BOY to EOY-Reading'!$P$2:$AA$400,12,FALSE)="","",VLOOKUP(A329,'BOY to EOY-Reading'!$P$2:$AA$400,12,FALSE)),"")</f>
        <v/>
      </c>
      <c r="Y329" s="163" t="str">
        <f>IFERROR(IF(VLOOKUP(A329,'BOY to MOY-Reading'!$P$2:$AI$400,20,FALSE)="","",VLOOKUP(A329,'BOY to MOY-Reading'!$P$2:$AI$400,20,FALSE)),"")</f>
        <v/>
      </c>
      <c r="Z329" s="161" t="str">
        <f>IFERROR(IF(VLOOKUP(A329, 'MOY to EOY-Reading'!$P$2:$AI$400,20,FALSE)="","",VLOOKUP(A329,'MOY to EOY-Reading'!$P$2:$AI$400,20,FALSE)),"")</f>
        <v/>
      </c>
      <c r="AA329" s="161" t="str">
        <f>IFERROR(IF(VLOOKUP(A329,'BOY to EOY-Reading'!$P$2:$AI$400,20,FALSE)="","",VLOOKUP(A329,'BOY to EOY-Reading'!$P$2:$AI$400,20,FALSE)),"")</f>
        <v/>
      </c>
      <c r="AB329" s="161" t="str">
        <f>IFERROR(IF(VLOOKUP(A329,'BOY to MOY-Reading'!$P$2:$AK$400,22,FALSE)="","",VLOOKUP(A329,'BOY to MOY-Reading'!$P$2:$AK$400,22,FALSE)),"")</f>
        <v/>
      </c>
      <c r="AC329" s="161" t="str">
        <f>IFERROR(IF(VLOOKUP(A329, 'MOY to EOY-Reading'!$P$2:$AK$400,22,FALSE)="","",VLOOKUP(A329,'MOY to EOY-Reading'!$P$2:$AK$400,22,FALSE)),"")</f>
        <v/>
      </c>
      <c r="AD329" s="161" t="str">
        <f>IFERROR(IF(VLOOKUP(A329,'BOY to EOY-Reading'!$P$2:$AK$400,22,FALSE)="","",VLOOKUP(A329,'BOY to EOY-Reading'!$P$2:$AK$400,22,FALSE)),"")</f>
        <v/>
      </c>
      <c r="AE329" s="161" t="str" cm="1">
        <f t="array" ref="AE329">_xlfn.IFS(AND(NOT(ISNUMBER(V329)),NOT(ISNUMBER(W329)),NOT(ISNUMBER(X329))),"",OR(AND(V329&lt;&gt;"",V329&gt;=40),AND(W329&lt;&gt;"",W329&gt;=40),AND(X329&lt;&gt;"",X329&gt;=40)),"Y",OR(V329&lt;40,W329&lt;40,X329&lt;40),"N")</f>
        <v/>
      </c>
      <c r="AF329" s="161" t="str" cm="1">
        <f t="array" ref="AF329">_xlfn.IFS(OR(Y329="Yes",Z329="Yes",AA329="Yes"),"Y",OR(Y329="No",Z329="No",AA329="No"),"N",AND(Y329="",Z329="",AA329=""),"")</f>
        <v/>
      </c>
      <c r="AG329" s="161" t="str" cm="1">
        <f t="array" ref="AG329">_xlfn.IFS(AND(NOT(ISNUMBER(AB329)),NOT(ISNUMBER(AC329)),NOT(ISNUMBER(AD329))),"",OR(AND(AB329&lt;&gt;"",AB329&gt;=40),AND(AC329&lt;&gt;"",AC329&gt;=40),AND(AD329&lt;&gt;"",AD329&gt;=40)),"Y",OR(AB329&lt;40,AC329&lt;40,AD329&lt;40),"N")</f>
        <v/>
      </c>
      <c r="AH329" s="162" t="str" cm="1">
        <f t="array" ref="AH329">_xlfn.IFS(OR(AE329="Y",AF329="Y",AG329="Y"),"Y",OR(AE329="N",AF329="N",AG329="N"),"N",OR(AE329="",AF329="",AG329=""),"")</f>
        <v/>
      </c>
    </row>
    <row r="330" spans="9:34" x14ac:dyDescent="0.25">
      <c r="I330" s="161" t="str">
        <f>IFERROR(IF(VLOOKUP(A330,'BOY to MOY-Math'!$P$2:$U$400,6,FALSE)="","",VLOOKUP(A330,'BOY to MOY-Math'!$P$2:$U$400,6,FALSE)),"")</f>
        <v/>
      </c>
      <c r="J330" s="162" t="str">
        <f>IFERROR(IF(VLOOKUP(A330,'BOY to MOY-Math'!$P$2:$AA$400,12,FALSE)="","",VLOOKUP(A330,'BOY to MOY-Math'!$P$2:$AA$400,12,FALSE)),"")</f>
        <v/>
      </c>
      <c r="K330" s="161" t="str">
        <f>IFERROR(IF(VLOOKUP(A330,'BOY to EOY-Math'!$P$2:$AA$400,12,FALSE)="","",VLOOKUP(A330,'BOY to EOY-Math'!$P$2:$AA$400,12,FALSE)),"")</f>
        <v/>
      </c>
      <c r="L330" s="163" t="str">
        <f>IFERROR(IF(VLOOKUP(A330,'BOY to MOY-Math'!$P$2:$AI$400,20,FALSE)="","",VLOOKUP(A330,'BOY to MOY-Math'!$P$2:$AI$400,20,FALSE)),"")</f>
        <v/>
      </c>
      <c r="M330" s="161" t="str">
        <f>IFERROR(IF(VLOOKUP(A330, 'MOY to EOY-Math'!$P$2:$AI$400,20,FALSE)="","",VLOOKUP(A330,'MOY to EOY-Math'!$P$2:$AI$400,20,FALSE)),"")</f>
        <v/>
      </c>
      <c r="N330" s="161" t="str">
        <f>IFERROR(IF(VLOOKUP(A330,'BOY to EOY-Math'!$P$2:$AI$400,20,FALSE)="","",VLOOKUP(A330,'BOY to EOY-Math'!$P$2:$AI$400,20,FALSE)),"")</f>
        <v/>
      </c>
      <c r="O330" s="161" t="str">
        <f>IFERROR(IF(VLOOKUP(A330,'BOY to MOY-Math'!$P$2:$AK$400,22,FALSE)="","",VLOOKUP(A330,'BOY to MOY-Math'!$P$2:$AK$400,22,FALSE)),"")</f>
        <v/>
      </c>
      <c r="P330" s="161" t="str">
        <f>IFERROR(IF(VLOOKUP(A330, 'MOY to EOY-Math'!$P$2:$AK$400,22,FALSE)="","",VLOOKUP(A330,'MOY to EOY-Math'!$P$2:$AK$400,22,FALSE)),"")</f>
        <v/>
      </c>
      <c r="Q330" s="161" t="str">
        <f>IFERROR(IF(VLOOKUP(A330,'BOY to EOY-Math'!$P$2:$AK$400,22,FALSE)="","",VLOOKUP(A330,'BOY to EOY-Math'!$P$2:$AK$400,22,FALSE)),"")</f>
        <v/>
      </c>
      <c r="R330" s="161" t="str" cm="1">
        <f t="array" ref="R330">_xlfn.IFS(AND(NOT(ISNUMBER(I330)),NOT(ISNUMBER(J330)),NOT(ISNUMBER(K330))),"",OR(AND(I330&lt;&gt;"",I330&gt;=40),AND(J330&lt;&gt;"",J330&gt;=40),AND(K330&lt;&gt;"",K330&gt;=40)),"Y",OR(I330&lt;40,J330&lt;40,K330&lt;40),"N")</f>
        <v/>
      </c>
      <c r="S330" s="161" t="str" cm="1">
        <f t="array" ref="S330">_xlfn.IFS(OR(L330="Yes",M330="Yes",N330="Yes"),"Y",OR(L330="No",M330="No",N330="No"),"N",AND(L330="",M330="",N330=""),"")</f>
        <v/>
      </c>
      <c r="T330" s="161" t="str" cm="1">
        <f t="array" ref="T330">_xlfn.IFS(AND(NOT(ISNUMBER(O330)),NOT(ISNUMBER(P330)),NOT(ISNUMBER(Q330))),"",OR(AND(O330&lt;&gt;"",O330&gt;=40),AND(P330&lt;&gt;"",P330&gt;=40),AND(Q330&lt;&gt;"",Q330&gt;=40)),"Y",OR(O330&lt;40,P330&lt;40,Q330&lt;40),"N")</f>
        <v/>
      </c>
      <c r="U330" s="162" t="str" cm="1">
        <f t="array" ref="U330">_xlfn.IFS(OR(R330="Y",S330="Y",T330="Y"),"Y",OR(R330="N",S330="N",T330="N"),"N",OR(R330="",S330="",T330=""),"")</f>
        <v/>
      </c>
      <c r="V330" s="161" t="str">
        <f>IFERROR(IF(VLOOKUP(A330,'BOY to MOY-Reading'!$P$2:$U$400,6,FALSE)="","",VLOOKUP(A330,'BOY to MOY-Reading'!$P$2:$U$400,6,FALSE)),"")</f>
        <v/>
      </c>
      <c r="W330" s="162" t="str">
        <f>IFERROR(IF(VLOOKUP(A330,'BOY to MOY-Reading'!$P$2:$AA$400,12,FALSE)="","",VLOOKUP(A330,'BOY to MOY-Reading'!$P$2:$AA$400,12,FALSE)),"")</f>
        <v/>
      </c>
      <c r="X330" s="161" t="str">
        <f>IFERROR(IF(VLOOKUP(A330,'BOY to EOY-Reading'!$P$2:$AA$400,12,FALSE)="","",VLOOKUP(A330,'BOY to EOY-Reading'!$P$2:$AA$400,12,FALSE)),"")</f>
        <v/>
      </c>
      <c r="Y330" s="163" t="str">
        <f>IFERROR(IF(VLOOKUP(A330,'BOY to MOY-Reading'!$P$2:$AI$400,20,FALSE)="","",VLOOKUP(A330,'BOY to MOY-Reading'!$P$2:$AI$400,20,FALSE)),"")</f>
        <v/>
      </c>
      <c r="Z330" s="161" t="str">
        <f>IFERROR(IF(VLOOKUP(A330, 'MOY to EOY-Reading'!$P$2:$AI$400,20,FALSE)="","",VLOOKUP(A330,'MOY to EOY-Reading'!$P$2:$AI$400,20,FALSE)),"")</f>
        <v/>
      </c>
      <c r="AA330" s="161" t="str">
        <f>IFERROR(IF(VLOOKUP(A330,'BOY to EOY-Reading'!$P$2:$AI$400,20,FALSE)="","",VLOOKUP(A330,'BOY to EOY-Reading'!$P$2:$AI$400,20,FALSE)),"")</f>
        <v/>
      </c>
      <c r="AB330" s="161" t="str">
        <f>IFERROR(IF(VLOOKUP(A330,'BOY to MOY-Reading'!$P$2:$AK$400,22,FALSE)="","",VLOOKUP(A330,'BOY to MOY-Reading'!$P$2:$AK$400,22,FALSE)),"")</f>
        <v/>
      </c>
      <c r="AC330" s="161" t="str">
        <f>IFERROR(IF(VLOOKUP(A330, 'MOY to EOY-Reading'!$P$2:$AK$400,22,FALSE)="","",VLOOKUP(A330,'MOY to EOY-Reading'!$P$2:$AK$400,22,FALSE)),"")</f>
        <v/>
      </c>
      <c r="AD330" s="161" t="str">
        <f>IFERROR(IF(VLOOKUP(A330,'BOY to EOY-Reading'!$P$2:$AK$400,22,FALSE)="","",VLOOKUP(A330,'BOY to EOY-Reading'!$P$2:$AK$400,22,FALSE)),"")</f>
        <v/>
      </c>
      <c r="AE330" s="161" t="str" cm="1">
        <f t="array" ref="AE330">_xlfn.IFS(AND(NOT(ISNUMBER(V330)),NOT(ISNUMBER(W330)),NOT(ISNUMBER(X330))),"",OR(AND(V330&lt;&gt;"",V330&gt;=40),AND(W330&lt;&gt;"",W330&gt;=40),AND(X330&lt;&gt;"",X330&gt;=40)),"Y",OR(V330&lt;40,W330&lt;40,X330&lt;40),"N")</f>
        <v/>
      </c>
      <c r="AF330" s="161" t="str" cm="1">
        <f t="array" ref="AF330">_xlfn.IFS(OR(Y330="Yes",Z330="Yes",AA330="Yes"),"Y",OR(Y330="No",Z330="No",AA330="No"),"N",AND(Y330="",Z330="",AA330=""),"")</f>
        <v/>
      </c>
      <c r="AG330" s="161" t="str" cm="1">
        <f t="array" ref="AG330">_xlfn.IFS(AND(NOT(ISNUMBER(AB330)),NOT(ISNUMBER(AC330)),NOT(ISNUMBER(AD330))),"",OR(AND(AB330&lt;&gt;"",AB330&gt;=40),AND(AC330&lt;&gt;"",AC330&gt;=40),AND(AD330&lt;&gt;"",AD330&gt;=40)),"Y",OR(AB330&lt;40,AC330&lt;40,AD330&lt;40),"N")</f>
        <v/>
      </c>
      <c r="AH330" s="162" t="str" cm="1">
        <f t="array" ref="AH330">_xlfn.IFS(OR(AE330="Y",AF330="Y",AG330="Y"),"Y",OR(AE330="N",AF330="N",AG330="N"),"N",OR(AE330="",AF330="",AG330=""),"")</f>
        <v/>
      </c>
    </row>
    <row r="331" spans="9:34" x14ac:dyDescent="0.25">
      <c r="I331" s="161" t="str">
        <f>IFERROR(IF(VLOOKUP(A331,'BOY to MOY-Math'!$P$2:$U$400,6,FALSE)="","",VLOOKUP(A331,'BOY to MOY-Math'!$P$2:$U$400,6,FALSE)),"")</f>
        <v/>
      </c>
      <c r="J331" s="162" t="str">
        <f>IFERROR(IF(VLOOKUP(A331,'BOY to MOY-Math'!$P$2:$AA$400,12,FALSE)="","",VLOOKUP(A331,'BOY to MOY-Math'!$P$2:$AA$400,12,FALSE)),"")</f>
        <v/>
      </c>
      <c r="K331" s="161" t="str">
        <f>IFERROR(IF(VLOOKUP(A331,'BOY to EOY-Math'!$P$2:$AA$400,12,FALSE)="","",VLOOKUP(A331,'BOY to EOY-Math'!$P$2:$AA$400,12,FALSE)),"")</f>
        <v/>
      </c>
      <c r="L331" s="163" t="str">
        <f>IFERROR(IF(VLOOKUP(A331,'BOY to MOY-Math'!$P$2:$AI$400,20,FALSE)="","",VLOOKUP(A331,'BOY to MOY-Math'!$P$2:$AI$400,20,FALSE)),"")</f>
        <v/>
      </c>
      <c r="M331" s="161" t="str">
        <f>IFERROR(IF(VLOOKUP(A331, 'MOY to EOY-Math'!$P$2:$AI$400,20,FALSE)="","",VLOOKUP(A331,'MOY to EOY-Math'!$P$2:$AI$400,20,FALSE)),"")</f>
        <v/>
      </c>
      <c r="N331" s="161" t="str">
        <f>IFERROR(IF(VLOOKUP(A331,'BOY to EOY-Math'!$P$2:$AI$400,20,FALSE)="","",VLOOKUP(A331,'BOY to EOY-Math'!$P$2:$AI$400,20,FALSE)),"")</f>
        <v/>
      </c>
      <c r="O331" s="161" t="str">
        <f>IFERROR(IF(VLOOKUP(A331,'BOY to MOY-Math'!$P$2:$AK$400,22,FALSE)="","",VLOOKUP(A331,'BOY to MOY-Math'!$P$2:$AK$400,22,FALSE)),"")</f>
        <v/>
      </c>
      <c r="P331" s="161" t="str">
        <f>IFERROR(IF(VLOOKUP(A331, 'MOY to EOY-Math'!$P$2:$AK$400,22,FALSE)="","",VLOOKUP(A331,'MOY to EOY-Math'!$P$2:$AK$400,22,FALSE)),"")</f>
        <v/>
      </c>
      <c r="Q331" s="161" t="str">
        <f>IFERROR(IF(VLOOKUP(A331,'BOY to EOY-Math'!$P$2:$AK$400,22,FALSE)="","",VLOOKUP(A331,'BOY to EOY-Math'!$P$2:$AK$400,22,FALSE)),"")</f>
        <v/>
      </c>
      <c r="R331" s="161" t="str" cm="1">
        <f t="array" ref="R331">_xlfn.IFS(AND(NOT(ISNUMBER(I331)),NOT(ISNUMBER(J331)),NOT(ISNUMBER(K331))),"",OR(AND(I331&lt;&gt;"",I331&gt;=40),AND(J331&lt;&gt;"",J331&gt;=40),AND(K331&lt;&gt;"",K331&gt;=40)),"Y",OR(I331&lt;40,J331&lt;40,K331&lt;40),"N")</f>
        <v/>
      </c>
      <c r="S331" s="161" t="str" cm="1">
        <f t="array" ref="S331">_xlfn.IFS(OR(L331="Yes",M331="Yes",N331="Yes"),"Y",OR(L331="No",M331="No",N331="No"),"N",AND(L331="",M331="",N331=""),"")</f>
        <v/>
      </c>
      <c r="T331" s="161" t="str" cm="1">
        <f t="array" ref="T331">_xlfn.IFS(AND(NOT(ISNUMBER(O331)),NOT(ISNUMBER(P331)),NOT(ISNUMBER(Q331))),"",OR(AND(O331&lt;&gt;"",O331&gt;=40),AND(P331&lt;&gt;"",P331&gt;=40),AND(Q331&lt;&gt;"",Q331&gt;=40)),"Y",OR(O331&lt;40,P331&lt;40,Q331&lt;40),"N")</f>
        <v/>
      </c>
      <c r="U331" s="162" t="str" cm="1">
        <f t="array" ref="U331">_xlfn.IFS(OR(R331="Y",S331="Y",T331="Y"),"Y",OR(R331="N",S331="N",T331="N"),"N",OR(R331="",S331="",T331=""),"")</f>
        <v/>
      </c>
      <c r="V331" s="161" t="str">
        <f>IFERROR(IF(VLOOKUP(A331,'BOY to MOY-Reading'!$P$2:$U$400,6,FALSE)="","",VLOOKUP(A331,'BOY to MOY-Reading'!$P$2:$U$400,6,FALSE)),"")</f>
        <v/>
      </c>
      <c r="W331" s="162" t="str">
        <f>IFERROR(IF(VLOOKUP(A331,'BOY to MOY-Reading'!$P$2:$AA$400,12,FALSE)="","",VLOOKUP(A331,'BOY to MOY-Reading'!$P$2:$AA$400,12,FALSE)),"")</f>
        <v/>
      </c>
      <c r="X331" s="161" t="str">
        <f>IFERROR(IF(VLOOKUP(A331,'BOY to EOY-Reading'!$P$2:$AA$400,12,FALSE)="","",VLOOKUP(A331,'BOY to EOY-Reading'!$P$2:$AA$400,12,FALSE)),"")</f>
        <v/>
      </c>
      <c r="Y331" s="163" t="str">
        <f>IFERROR(IF(VLOOKUP(A331,'BOY to MOY-Reading'!$P$2:$AI$400,20,FALSE)="","",VLOOKUP(A331,'BOY to MOY-Reading'!$P$2:$AI$400,20,FALSE)),"")</f>
        <v/>
      </c>
      <c r="Z331" s="161" t="str">
        <f>IFERROR(IF(VLOOKUP(A331, 'MOY to EOY-Reading'!$P$2:$AI$400,20,FALSE)="","",VLOOKUP(A331,'MOY to EOY-Reading'!$P$2:$AI$400,20,FALSE)),"")</f>
        <v/>
      </c>
      <c r="AA331" s="161" t="str">
        <f>IFERROR(IF(VLOOKUP(A331,'BOY to EOY-Reading'!$P$2:$AI$400,20,FALSE)="","",VLOOKUP(A331,'BOY to EOY-Reading'!$P$2:$AI$400,20,FALSE)),"")</f>
        <v/>
      </c>
      <c r="AB331" s="161" t="str">
        <f>IFERROR(IF(VLOOKUP(A331,'BOY to MOY-Reading'!$P$2:$AK$400,22,FALSE)="","",VLOOKUP(A331,'BOY to MOY-Reading'!$P$2:$AK$400,22,FALSE)),"")</f>
        <v/>
      </c>
      <c r="AC331" s="161" t="str">
        <f>IFERROR(IF(VLOOKUP(A331, 'MOY to EOY-Reading'!$P$2:$AK$400,22,FALSE)="","",VLOOKUP(A331,'MOY to EOY-Reading'!$P$2:$AK$400,22,FALSE)),"")</f>
        <v/>
      </c>
      <c r="AD331" s="161" t="str">
        <f>IFERROR(IF(VLOOKUP(A331,'BOY to EOY-Reading'!$P$2:$AK$400,22,FALSE)="","",VLOOKUP(A331,'BOY to EOY-Reading'!$P$2:$AK$400,22,FALSE)),"")</f>
        <v/>
      </c>
      <c r="AE331" s="161" t="str" cm="1">
        <f t="array" ref="AE331">_xlfn.IFS(AND(NOT(ISNUMBER(V331)),NOT(ISNUMBER(W331)),NOT(ISNUMBER(X331))),"",OR(AND(V331&lt;&gt;"",V331&gt;=40),AND(W331&lt;&gt;"",W331&gt;=40),AND(X331&lt;&gt;"",X331&gt;=40)),"Y",OR(V331&lt;40,W331&lt;40,X331&lt;40),"N")</f>
        <v/>
      </c>
      <c r="AF331" s="161" t="str" cm="1">
        <f t="array" ref="AF331">_xlfn.IFS(OR(Y331="Yes",Z331="Yes",AA331="Yes"),"Y",OR(Y331="No",Z331="No",AA331="No"),"N",AND(Y331="",Z331="",AA331=""),"")</f>
        <v/>
      </c>
      <c r="AG331" s="161" t="str" cm="1">
        <f t="array" ref="AG331">_xlfn.IFS(AND(NOT(ISNUMBER(AB331)),NOT(ISNUMBER(AC331)),NOT(ISNUMBER(AD331))),"",OR(AND(AB331&lt;&gt;"",AB331&gt;=40),AND(AC331&lt;&gt;"",AC331&gt;=40),AND(AD331&lt;&gt;"",AD331&gt;=40)),"Y",OR(AB331&lt;40,AC331&lt;40,AD331&lt;40),"N")</f>
        <v/>
      </c>
      <c r="AH331" s="162" t="str" cm="1">
        <f t="array" ref="AH331">_xlfn.IFS(OR(AE331="Y",AF331="Y",AG331="Y"),"Y",OR(AE331="N",AF331="N",AG331="N"),"N",OR(AE331="",AF331="",AG331=""),"")</f>
        <v/>
      </c>
    </row>
    <row r="332" spans="9:34" x14ac:dyDescent="0.25">
      <c r="I332" s="161" t="str">
        <f>IFERROR(IF(VLOOKUP(A332,'BOY to MOY-Math'!$P$2:$U$400,6,FALSE)="","",VLOOKUP(A332,'BOY to MOY-Math'!$P$2:$U$400,6,FALSE)),"")</f>
        <v/>
      </c>
      <c r="J332" s="162" t="str">
        <f>IFERROR(IF(VLOOKUP(A332,'BOY to MOY-Math'!$P$2:$AA$400,12,FALSE)="","",VLOOKUP(A332,'BOY to MOY-Math'!$P$2:$AA$400,12,FALSE)),"")</f>
        <v/>
      </c>
      <c r="K332" s="161" t="str">
        <f>IFERROR(IF(VLOOKUP(A332,'BOY to EOY-Math'!$P$2:$AA$400,12,FALSE)="","",VLOOKUP(A332,'BOY to EOY-Math'!$P$2:$AA$400,12,FALSE)),"")</f>
        <v/>
      </c>
      <c r="L332" s="163" t="str">
        <f>IFERROR(IF(VLOOKUP(A332,'BOY to MOY-Math'!$P$2:$AI$400,20,FALSE)="","",VLOOKUP(A332,'BOY to MOY-Math'!$P$2:$AI$400,20,FALSE)),"")</f>
        <v/>
      </c>
      <c r="M332" s="161" t="str">
        <f>IFERROR(IF(VLOOKUP(A332, 'MOY to EOY-Math'!$P$2:$AI$400,20,FALSE)="","",VLOOKUP(A332,'MOY to EOY-Math'!$P$2:$AI$400,20,FALSE)),"")</f>
        <v/>
      </c>
      <c r="N332" s="161" t="str">
        <f>IFERROR(IF(VLOOKUP(A332,'BOY to EOY-Math'!$P$2:$AI$400,20,FALSE)="","",VLOOKUP(A332,'BOY to EOY-Math'!$P$2:$AI$400,20,FALSE)),"")</f>
        <v/>
      </c>
      <c r="O332" s="161" t="str">
        <f>IFERROR(IF(VLOOKUP(A332,'BOY to MOY-Math'!$P$2:$AK$400,22,FALSE)="","",VLOOKUP(A332,'BOY to MOY-Math'!$P$2:$AK$400,22,FALSE)),"")</f>
        <v/>
      </c>
      <c r="P332" s="161" t="str">
        <f>IFERROR(IF(VLOOKUP(A332, 'MOY to EOY-Math'!$P$2:$AK$400,22,FALSE)="","",VLOOKUP(A332,'MOY to EOY-Math'!$P$2:$AK$400,22,FALSE)),"")</f>
        <v/>
      </c>
      <c r="Q332" s="161" t="str">
        <f>IFERROR(IF(VLOOKUP(A332,'BOY to EOY-Math'!$P$2:$AK$400,22,FALSE)="","",VLOOKUP(A332,'BOY to EOY-Math'!$P$2:$AK$400,22,FALSE)),"")</f>
        <v/>
      </c>
      <c r="R332" s="161" t="str" cm="1">
        <f t="array" ref="R332">_xlfn.IFS(AND(NOT(ISNUMBER(I332)),NOT(ISNUMBER(J332)),NOT(ISNUMBER(K332))),"",OR(AND(I332&lt;&gt;"",I332&gt;=40),AND(J332&lt;&gt;"",J332&gt;=40),AND(K332&lt;&gt;"",K332&gt;=40)),"Y",OR(I332&lt;40,J332&lt;40,K332&lt;40),"N")</f>
        <v/>
      </c>
      <c r="S332" s="161" t="str" cm="1">
        <f t="array" ref="S332">_xlfn.IFS(OR(L332="Yes",M332="Yes",N332="Yes"),"Y",OR(L332="No",M332="No",N332="No"),"N",AND(L332="",M332="",N332=""),"")</f>
        <v/>
      </c>
      <c r="T332" s="161" t="str" cm="1">
        <f t="array" ref="T332">_xlfn.IFS(AND(NOT(ISNUMBER(O332)),NOT(ISNUMBER(P332)),NOT(ISNUMBER(Q332))),"",OR(AND(O332&lt;&gt;"",O332&gt;=40),AND(P332&lt;&gt;"",P332&gt;=40),AND(Q332&lt;&gt;"",Q332&gt;=40)),"Y",OR(O332&lt;40,P332&lt;40,Q332&lt;40),"N")</f>
        <v/>
      </c>
      <c r="U332" s="162" t="str" cm="1">
        <f t="array" ref="U332">_xlfn.IFS(OR(R332="Y",S332="Y",T332="Y"),"Y",OR(R332="N",S332="N",T332="N"),"N",OR(R332="",S332="",T332=""),"")</f>
        <v/>
      </c>
      <c r="V332" s="161" t="str">
        <f>IFERROR(IF(VLOOKUP(A332,'BOY to MOY-Reading'!$P$2:$U$400,6,FALSE)="","",VLOOKUP(A332,'BOY to MOY-Reading'!$P$2:$U$400,6,FALSE)),"")</f>
        <v/>
      </c>
      <c r="W332" s="162" t="str">
        <f>IFERROR(IF(VLOOKUP(A332,'BOY to MOY-Reading'!$P$2:$AA$400,12,FALSE)="","",VLOOKUP(A332,'BOY to MOY-Reading'!$P$2:$AA$400,12,FALSE)),"")</f>
        <v/>
      </c>
      <c r="X332" s="161" t="str">
        <f>IFERROR(IF(VLOOKUP(A332,'BOY to EOY-Reading'!$P$2:$AA$400,12,FALSE)="","",VLOOKUP(A332,'BOY to EOY-Reading'!$P$2:$AA$400,12,FALSE)),"")</f>
        <v/>
      </c>
      <c r="Y332" s="163" t="str">
        <f>IFERROR(IF(VLOOKUP(A332,'BOY to MOY-Reading'!$P$2:$AI$400,20,FALSE)="","",VLOOKUP(A332,'BOY to MOY-Reading'!$P$2:$AI$400,20,FALSE)),"")</f>
        <v/>
      </c>
      <c r="Z332" s="161" t="str">
        <f>IFERROR(IF(VLOOKUP(A332, 'MOY to EOY-Reading'!$P$2:$AI$400,20,FALSE)="","",VLOOKUP(A332,'MOY to EOY-Reading'!$P$2:$AI$400,20,FALSE)),"")</f>
        <v/>
      </c>
      <c r="AA332" s="161" t="str">
        <f>IFERROR(IF(VLOOKUP(A332,'BOY to EOY-Reading'!$P$2:$AI$400,20,FALSE)="","",VLOOKUP(A332,'BOY to EOY-Reading'!$P$2:$AI$400,20,FALSE)),"")</f>
        <v/>
      </c>
      <c r="AB332" s="161" t="str">
        <f>IFERROR(IF(VLOOKUP(A332,'BOY to MOY-Reading'!$P$2:$AK$400,22,FALSE)="","",VLOOKUP(A332,'BOY to MOY-Reading'!$P$2:$AK$400,22,FALSE)),"")</f>
        <v/>
      </c>
      <c r="AC332" s="161" t="str">
        <f>IFERROR(IF(VLOOKUP(A332, 'MOY to EOY-Reading'!$P$2:$AK$400,22,FALSE)="","",VLOOKUP(A332,'MOY to EOY-Reading'!$P$2:$AK$400,22,FALSE)),"")</f>
        <v/>
      </c>
      <c r="AD332" s="161" t="str">
        <f>IFERROR(IF(VLOOKUP(A332,'BOY to EOY-Reading'!$P$2:$AK$400,22,FALSE)="","",VLOOKUP(A332,'BOY to EOY-Reading'!$P$2:$AK$400,22,FALSE)),"")</f>
        <v/>
      </c>
      <c r="AE332" s="161" t="str" cm="1">
        <f t="array" ref="AE332">_xlfn.IFS(AND(NOT(ISNUMBER(V332)),NOT(ISNUMBER(W332)),NOT(ISNUMBER(X332))),"",OR(AND(V332&lt;&gt;"",V332&gt;=40),AND(W332&lt;&gt;"",W332&gt;=40),AND(X332&lt;&gt;"",X332&gt;=40)),"Y",OR(V332&lt;40,W332&lt;40,X332&lt;40),"N")</f>
        <v/>
      </c>
      <c r="AF332" s="161" t="str" cm="1">
        <f t="array" ref="AF332">_xlfn.IFS(OR(Y332="Yes",Z332="Yes",AA332="Yes"),"Y",OR(Y332="No",Z332="No",AA332="No"),"N",AND(Y332="",Z332="",AA332=""),"")</f>
        <v/>
      </c>
      <c r="AG332" s="161" t="str" cm="1">
        <f t="array" ref="AG332">_xlfn.IFS(AND(NOT(ISNUMBER(AB332)),NOT(ISNUMBER(AC332)),NOT(ISNUMBER(AD332))),"",OR(AND(AB332&lt;&gt;"",AB332&gt;=40),AND(AC332&lt;&gt;"",AC332&gt;=40),AND(AD332&lt;&gt;"",AD332&gt;=40)),"Y",OR(AB332&lt;40,AC332&lt;40,AD332&lt;40),"N")</f>
        <v/>
      </c>
      <c r="AH332" s="162" t="str" cm="1">
        <f t="array" ref="AH332">_xlfn.IFS(OR(AE332="Y",AF332="Y",AG332="Y"),"Y",OR(AE332="N",AF332="N",AG332="N"),"N",OR(AE332="",AF332="",AG332=""),"")</f>
        <v/>
      </c>
    </row>
    <row r="333" spans="9:34" x14ac:dyDescent="0.25">
      <c r="I333" s="161" t="str">
        <f>IFERROR(IF(VLOOKUP(A333,'BOY to MOY-Math'!$P$2:$U$400,6,FALSE)="","",VLOOKUP(A333,'BOY to MOY-Math'!$P$2:$U$400,6,FALSE)),"")</f>
        <v/>
      </c>
      <c r="J333" s="162" t="str">
        <f>IFERROR(IF(VLOOKUP(A333,'BOY to MOY-Math'!$P$2:$AA$400,12,FALSE)="","",VLOOKUP(A333,'BOY to MOY-Math'!$P$2:$AA$400,12,FALSE)),"")</f>
        <v/>
      </c>
      <c r="K333" s="161" t="str">
        <f>IFERROR(IF(VLOOKUP(A333,'BOY to EOY-Math'!$P$2:$AA$400,12,FALSE)="","",VLOOKUP(A333,'BOY to EOY-Math'!$P$2:$AA$400,12,FALSE)),"")</f>
        <v/>
      </c>
      <c r="L333" s="163" t="str">
        <f>IFERROR(IF(VLOOKUP(A333,'BOY to MOY-Math'!$P$2:$AI$400,20,FALSE)="","",VLOOKUP(A333,'BOY to MOY-Math'!$P$2:$AI$400,20,FALSE)),"")</f>
        <v/>
      </c>
      <c r="M333" s="161" t="str">
        <f>IFERROR(IF(VLOOKUP(A333, 'MOY to EOY-Math'!$P$2:$AI$400,20,FALSE)="","",VLOOKUP(A333,'MOY to EOY-Math'!$P$2:$AI$400,20,FALSE)),"")</f>
        <v/>
      </c>
      <c r="N333" s="161" t="str">
        <f>IFERROR(IF(VLOOKUP(A333,'BOY to EOY-Math'!$P$2:$AI$400,20,FALSE)="","",VLOOKUP(A333,'BOY to EOY-Math'!$P$2:$AI$400,20,FALSE)),"")</f>
        <v/>
      </c>
      <c r="O333" s="161" t="str">
        <f>IFERROR(IF(VLOOKUP(A333,'BOY to MOY-Math'!$P$2:$AK$400,22,FALSE)="","",VLOOKUP(A333,'BOY to MOY-Math'!$P$2:$AK$400,22,FALSE)),"")</f>
        <v/>
      </c>
      <c r="P333" s="161" t="str">
        <f>IFERROR(IF(VLOOKUP(A333, 'MOY to EOY-Math'!$P$2:$AK$400,22,FALSE)="","",VLOOKUP(A333,'MOY to EOY-Math'!$P$2:$AK$400,22,FALSE)),"")</f>
        <v/>
      </c>
      <c r="Q333" s="161" t="str">
        <f>IFERROR(IF(VLOOKUP(A333,'BOY to EOY-Math'!$P$2:$AK$400,22,FALSE)="","",VLOOKUP(A333,'BOY to EOY-Math'!$P$2:$AK$400,22,FALSE)),"")</f>
        <v/>
      </c>
      <c r="R333" s="161" t="str" cm="1">
        <f t="array" ref="R333">_xlfn.IFS(AND(NOT(ISNUMBER(I333)),NOT(ISNUMBER(J333)),NOT(ISNUMBER(K333))),"",OR(AND(I333&lt;&gt;"",I333&gt;=40),AND(J333&lt;&gt;"",J333&gt;=40),AND(K333&lt;&gt;"",K333&gt;=40)),"Y",OR(I333&lt;40,J333&lt;40,K333&lt;40),"N")</f>
        <v/>
      </c>
      <c r="S333" s="161" t="str" cm="1">
        <f t="array" ref="S333">_xlfn.IFS(OR(L333="Yes",M333="Yes",N333="Yes"),"Y",OR(L333="No",M333="No",N333="No"),"N",AND(L333="",M333="",N333=""),"")</f>
        <v/>
      </c>
      <c r="T333" s="161" t="str" cm="1">
        <f t="array" ref="T333">_xlfn.IFS(AND(NOT(ISNUMBER(O333)),NOT(ISNUMBER(P333)),NOT(ISNUMBER(Q333))),"",OR(AND(O333&lt;&gt;"",O333&gt;=40),AND(P333&lt;&gt;"",P333&gt;=40),AND(Q333&lt;&gt;"",Q333&gt;=40)),"Y",OR(O333&lt;40,P333&lt;40,Q333&lt;40),"N")</f>
        <v/>
      </c>
      <c r="U333" s="162" t="str" cm="1">
        <f t="array" ref="U333">_xlfn.IFS(OR(R333="Y",S333="Y",T333="Y"),"Y",OR(R333="N",S333="N",T333="N"),"N",OR(R333="",S333="",T333=""),"")</f>
        <v/>
      </c>
      <c r="V333" s="161" t="str">
        <f>IFERROR(IF(VLOOKUP(A333,'BOY to MOY-Reading'!$P$2:$U$400,6,FALSE)="","",VLOOKUP(A333,'BOY to MOY-Reading'!$P$2:$U$400,6,FALSE)),"")</f>
        <v/>
      </c>
      <c r="W333" s="162" t="str">
        <f>IFERROR(IF(VLOOKUP(A333,'BOY to MOY-Reading'!$P$2:$AA$400,12,FALSE)="","",VLOOKUP(A333,'BOY to MOY-Reading'!$P$2:$AA$400,12,FALSE)),"")</f>
        <v/>
      </c>
      <c r="X333" s="161" t="str">
        <f>IFERROR(IF(VLOOKUP(A333,'BOY to EOY-Reading'!$P$2:$AA$400,12,FALSE)="","",VLOOKUP(A333,'BOY to EOY-Reading'!$P$2:$AA$400,12,FALSE)),"")</f>
        <v/>
      </c>
      <c r="Y333" s="163" t="str">
        <f>IFERROR(IF(VLOOKUP(A333,'BOY to MOY-Reading'!$P$2:$AI$400,20,FALSE)="","",VLOOKUP(A333,'BOY to MOY-Reading'!$P$2:$AI$400,20,FALSE)),"")</f>
        <v/>
      </c>
      <c r="Z333" s="161" t="str">
        <f>IFERROR(IF(VLOOKUP(A333, 'MOY to EOY-Reading'!$P$2:$AI$400,20,FALSE)="","",VLOOKUP(A333,'MOY to EOY-Reading'!$P$2:$AI$400,20,FALSE)),"")</f>
        <v/>
      </c>
      <c r="AA333" s="161" t="str">
        <f>IFERROR(IF(VLOOKUP(A333,'BOY to EOY-Reading'!$P$2:$AI$400,20,FALSE)="","",VLOOKUP(A333,'BOY to EOY-Reading'!$P$2:$AI$400,20,FALSE)),"")</f>
        <v/>
      </c>
      <c r="AB333" s="161" t="str">
        <f>IFERROR(IF(VLOOKUP(A333,'BOY to MOY-Reading'!$P$2:$AK$400,22,FALSE)="","",VLOOKUP(A333,'BOY to MOY-Reading'!$P$2:$AK$400,22,FALSE)),"")</f>
        <v/>
      </c>
      <c r="AC333" s="161" t="str">
        <f>IFERROR(IF(VLOOKUP(A333, 'MOY to EOY-Reading'!$P$2:$AK$400,22,FALSE)="","",VLOOKUP(A333,'MOY to EOY-Reading'!$P$2:$AK$400,22,FALSE)),"")</f>
        <v/>
      </c>
      <c r="AD333" s="161" t="str">
        <f>IFERROR(IF(VLOOKUP(A333,'BOY to EOY-Reading'!$P$2:$AK$400,22,FALSE)="","",VLOOKUP(A333,'BOY to EOY-Reading'!$P$2:$AK$400,22,FALSE)),"")</f>
        <v/>
      </c>
      <c r="AE333" s="161" t="str" cm="1">
        <f t="array" ref="AE333">_xlfn.IFS(AND(NOT(ISNUMBER(V333)),NOT(ISNUMBER(W333)),NOT(ISNUMBER(X333))),"",OR(AND(V333&lt;&gt;"",V333&gt;=40),AND(W333&lt;&gt;"",W333&gt;=40),AND(X333&lt;&gt;"",X333&gt;=40)),"Y",OR(V333&lt;40,W333&lt;40,X333&lt;40),"N")</f>
        <v/>
      </c>
      <c r="AF333" s="161" t="str" cm="1">
        <f t="array" ref="AF333">_xlfn.IFS(OR(Y333="Yes",Z333="Yes",AA333="Yes"),"Y",OR(Y333="No",Z333="No",AA333="No"),"N",AND(Y333="",Z333="",AA333=""),"")</f>
        <v/>
      </c>
      <c r="AG333" s="161" t="str" cm="1">
        <f t="array" ref="AG333">_xlfn.IFS(AND(NOT(ISNUMBER(AB333)),NOT(ISNUMBER(AC333)),NOT(ISNUMBER(AD333))),"",OR(AND(AB333&lt;&gt;"",AB333&gt;=40),AND(AC333&lt;&gt;"",AC333&gt;=40),AND(AD333&lt;&gt;"",AD333&gt;=40)),"Y",OR(AB333&lt;40,AC333&lt;40,AD333&lt;40),"N")</f>
        <v/>
      </c>
      <c r="AH333" s="162" t="str" cm="1">
        <f t="array" ref="AH333">_xlfn.IFS(OR(AE333="Y",AF333="Y",AG333="Y"),"Y",OR(AE333="N",AF333="N",AG333="N"),"N",OR(AE333="",AF333="",AG333=""),"")</f>
        <v/>
      </c>
    </row>
    <row r="334" spans="9:34" x14ac:dyDescent="0.25">
      <c r="I334" s="161" t="str">
        <f>IFERROR(IF(VLOOKUP(A334,'BOY to MOY-Math'!$P$2:$U$400,6,FALSE)="","",VLOOKUP(A334,'BOY to MOY-Math'!$P$2:$U$400,6,FALSE)),"")</f>
        <v/>
      </c>
      <c r="J334" s="162" t="str">
        <f>IFERROR(IF(VLOOKUP(A334,'BOY to MOY-Math'!$P$2:$AA$400,12,FALSE)="","",VLOOKUP(A334,'BOY to MOY-Math'!$P$2:$AA$400,12,FALSE)),"")</f>
        <v/>
      </c>
      <c r="K334" s="161" t="str">
        <f>IFERROR(IF(VLOOKUP(A334,'BOY to EOY-Math'!$P$2:$AA$400,12,FALSE)="","",VLOOKUP(A334,'BOY to EOY-Math'!$P$2:$AA$400,12,FALSE)),"")</f>
        <v/>
      </c>
      <c r="L334" s="163" t="str">
        <f>IFERROR(IF(VLOOKUP(A334,'BOY to MOY-Math'!$P$2:$AI$400,20,FALSE)="","",VLOOKUP(A334,'BOY to MOY-Math'!$P$2:$AI$400,20,FALSE)),"")</f>
        <v/>
      </c>
      <c r="M334" s="161" t="str">
        <f>IFERROR(IF(VLOOKUP(A334, 'MOY to EOY-Math'!$P$2:$AI$400,20,FALSE)="","",VLOOKUP(A334,'MOY to EOY-Math'!$P$2:$AI$400,20,FALSE)),"")</f>
        <v/>
      </c>
      <c r="N334" s="161" t="str">
        <f>IFERROR(IF(VLOOKUP(A334,'BOY to EOY-Math'!$P$2:$AI$400,20,FALSE)="","",VLOOKUP(A334,'BOY to EOY-Math'!$P$2:$AI$400,20,FALSE)),"")</f>
        <v/>
      </c>
      <c r="O334" s="161" t="str">
        <f>IFERROR(IF(VLOOKUP(A334,'BOY to MOY-Math'!$P$2:$AK$400,22,FALSE)="","",VLOOKUP(A334,'BOY to MOY-Math'!$P$2:$AK$400,22,FALSE)),"")</f>
        <v/>
      </c>
      <c r="P334" s="161" t="str">
        <f>IFERROR(IF(VLOOKUP(A334, 'MOY to EOY-Math'!$P$2:$AK$400,22,FALSE)="","",VLOOKUP(A334,'MOY to EOY-Math'!$P$2:$AK$400,22,FALSE)),"")</f>
        <v/>
      </c>
      <c r="Q334" s="161" t="str">
        <f>IFERROR(IF(VLOOKUP(A334,'BOY to EOY-Math'!$P$2:$AK$400,22,FALSE)="","",VLOOKUP(A334,'BOY to EOY-Math'!$P$2:$AK$400,22,FALSE)),"")</f>
        <v/>
      </c>
      <c r="R334" s="161" t="str" cm="1">
        <f t="array" ref="R334">_xlfn.IFS(AND(NOT(ISNUMBER(I334)),NOT(ISNUMBER(J334)),NOT(ISNUMBER(K334))),"",OR(AND(I334&lt;&gt;"",I334&gt;=40),AND(J334&lt;&gt;"",J334&gt;=40),AND(K334&lt;&gt;"",K334&gt;=40)),"Y",OR(I334&lt;40,J334&lt;40,K334&lt;40),"N")</f>
        <v/>
      </c>
      <c r="S334" s="161" t="str" cm="1">
        <f t="array" ref="S334">_xlfn.IFS(OR(L334="Yes",M334="Yes",N334="Yes"),"Y",OR(L334="No",M334="No",N334="No"),"N",AND(L334="",M334="",N334=""),"")</f>
        <v/>
      </c>
      <c r="T334" s="161" t="str" cm="1">
        <f t="array" ref="T334">_xlfn.IFS(AND(NOT(ISNUMBER(O334)),NOT(ISNUMBER(P334)),NOT(ISNUMBER(Q334))),"",OR(AND(O334&lt;&gt;"",O334&gt;=40),AND(P334&lt;&gt;"",P334&gt;=40),AND(Q334&lt;&gt;"",Q334&gt;=40)),"Y",OR(O334&lt;40,P334&lt;40,Q334&lt;40),"N")</f>
        <v/>
      </c>
      <c r="U334" s="162" t="str" cm="1">
        <f t="array" ref="U334">_xlfn.IFS(OR(R334="Y",S334="Y",T334="Y"),"Y",OR(R334="N",S334="N",T334="N"),"N",OR(R334="",S334="",T334=""),"")</f>
        <v/>
      </c>
      <c r="V334" s="161" t="str">
        <f>IFERROR(IF(VLOOKUP(A334,'BOY to MOY-Reading'!$P$2:$U$400,6,FALSE)="","",VLOOKUP(A334,'BOY to MOY-Reading'!$P$2:$U$400,6,FALSE)),"")</f>
        <v/>
      </c>
      <c r="W334" s="162" t="str">
        <f>IFERROR(IF(VLOOKUP(A334,'BOY to MOY-Reading'!$P$2:$AA$400,12,FALSE)="","",VLOOKUP(A334,'BOY to MOY-Reading'!$P$2:$AA$400,12,FALSE)),"")</f>
        <v/>
      </c>
      <c r="X334" s="161" t="str">
        <f>IFERROR(IF(VLOOKUP(A334,'BOY to EOY-Reading'!$P$2:$AA$400,12,FALSE)="","",VLOOKUP(A334,'BOY to EOY-Reading'!$P$2:$AA$400,12,FALSE)),"")</f>
        <v/>
      </c>
      <c r="Y334" s="163" t="str">
        <f>IFERROR(IF(VLOOKUP(A334,'BOY to MOY-Reading'!$P$2:$AI$400,20,FALSE)="","",VLOOKUP(A334,'BOY to MOY-Reading'!$P$2:$AI$400,20,FALSE)),"")</f>
        <v/>
      </c>
      <c r="Z334" s="161" t="str">
        <f>IFERROR(IF(VLOOKUP(A334, 'MOY to EOY-Reading'!$P$2:$AI$400,20,FALSE)="","",VLOOKUP(A334,'MOY to EOY-Reading'!$P$2:$AI$400,20,FALSE)),"")</f>
        <v/>
      </c>
      <c r="AA334" s="161" t="str">
        <f>IFERROR(IF(VLOOKUP(A334,'BOY to EOY-Reading'!$P$2:$AI$400,20,FALSE)="","",VLOOKUP(A334,'BOY to EOY-Reading'!$P$2:$AI$400,20,FALSE)),"")</f>
        <v/>
      </c>
      <c r="AB334" s="161" t="str">
        <f>IFERROR(IF(VLOOKUP(A334,'BOY to MOY-Reading'!$P$2:$AK$400,22,FALSE)="","",VLOOKUP(A334,'BOY to MOY-Reading'!$P$2:$AK$400,22,FALSE)),"")</f>
        <v/>
      </c>
      <c r="AC334" s="161" t="str">
        <f>IFERROR(IF(VLOOKUP(A334, 'MOY to EOY-Reading'!$P$2:$AK$400,22,FALSE)="","",VLOOKUP(A334,'MOY to EOY-Reading'!$P$2:$AK$400,22,FALSE)),"")</f>
        <v/>
      </c>
      <c r="AD334" s="161" t="str">
        <f>IFERROR(IF(VLOOKUP(A334,'BOY to EOY-Reading'!$P$2:$AK$400,22,FALSE)="","",VLOOKUP(A334,'BOY to EOY-Reading'!$P$2:$AK$400,22,FALSE)),"")</f>
        <v/>
      </c>
      <c r="AE334" s="161" t="str" cm="1">
        <f t="array" ref="AE334">_xlfn.IFS(AND(NOT(ISNUMBER(V334)),NOT(ISNUMBER(W334)),NOT(ISNUMBER(X334))),"",OR(AND(V334&lt;&gt;"",V334&gt;=40),AND(W334&lt;&gt;"",W334&gt;=40),AND(X334&lt;&gt;"",X334&gt;=40)),"Y",OR(V334&lt;40,W334&lt;40,X334&lt;40),"N")</f>
        <v/>
      </c>
      <c r="AF334" s="161" t="str" cm="1">
        <f t="array" ref="AF334">_xlfn.IFS(OR(Y334="Yes",Z334="Yes",AA334="Yes"),"Y",OR(Y334="No",Z334="No",AA334="No"),"N",AND(Y334="",Z334="",AA334=""),"")</f>
        <v/>
      </c>
      <c r="AG334" s="161" t="str" cm="1">
        <f t="array" ref="AG334">_xlfn.IFS(AND(NOT(ISNUMBER(AB334)),NOT(ISNUMBER(AC334)),NOT(ISNUMBER(AD334))),"",OR(AND(AB334&lt;&gt;"",AB334&gt;=40),AND(AC334&lt;&gt;"",AC334&gt;=40),AND(AD334&lt;&gt;"",AD334&gt;=40)),"Y",OR(AB334&lt;40,AC334&lt;40,AD334&lt;40),"N")</f>
        <v/>
      </c>
      <c r="AH334" s="162" t="str" cm="1">
        <f t="array" ref="AH334">_xlfn.IFS(OR(AE334="Y",AF334="Y",AG334="Y"),"Y",OR(AE334="N",AF334="N",AG334="N"),"N",OR(AE334="",AF334="",AG334=""),"")</f>
        <v/>
      </c>
    </row>
    <row r="335" spans="9:34" x14ac:dyDescent="0.25">
      <c r="I335" s="161" t="str">
        <f>IFERROR(IF(VLOOKUP(A335,'BOY to MOY-Math'!$P$2:$U$400,6,FALSE)="","",VLOOKUP(A335,'BOY to MOY-Math'!$P$2:$U$400,6,FALSE)),"")</f>
        <v/>
      </c>
      <c r="J335" s="162" t="str">
        <f>IFERROR(IF(VLOOKUP(A335,'BOY to MOY-Math'!$P$2:$AA$400,12,FALSE)="","",VLOOKUP(A335,'BOY to MOY-Math'!$P$2:$AA$400,12,FALSE)),"")</f>
        <v/>
      </c>
      <c r="K335" s="161" t="str">
        <f>IFERROR(IF(VLOOKUP(A335,'BOY to EOY-Math'!$P$2:$AA$400,12,FALSE)="","",VLOOKUP(A335,'BOY to EOY-Math'!$P$2:$AA$400,12,FALSE)),"")</f>
        <v/>
      </c>
      <c r="L335" s="163" t="str">
        <f>IFERROR(IF(VLOOKUP(A335,'BOY to MOY-Math'!$P$2:$AI$400,20,FALSE)="","",VLOOKUP(A335,'BOY to MOY-Math'!$P$2:$AI$400,20,FALSE)),"")</f>
        <v/>
      </c>
      <c r="M335" s="161" t="str">
        <f>IFERROR(IF(VLOOKUP(A335, 'MOY to EOY-Math'!$P$2:$AI$400,20,FALSE)="","",VLOOKUP(A335,'MOY to EOY-Math'!$P$2:$AI$400,20,FALSE)),"")</f>
        <v/>
      </c>
      <c r="N335" s="161" t="str">
        <f>IFERROR(IF(VLOOKUP(A335,'BOY to EOY-Math'!$P$2:$AI$400,20,FALSE)="","",VLOOKUP(A335,'BOY to EOY-Math'!$P$2:$AI$400,20,FALSE)),"")</f>
        <v/>
      </c>
      <c r="O335" s="161" t="str">
        <f>IFERROR(IF(VLOOKUP(A335,'BOY to MOY-Math'!$P$2:$AK$400,22,FALSE)="","",VLOOKUP(A335,'BOY to MOY-Math'!$P$2:$AK$400,22,FALSE)),"")</f>
        <v/>
      </c>
      <c r="P335" s="161" t="str">
        <f>IFERROR(IF(VLOOKUP(A335, 'MOY to EOY-Math'!$P$2:$AK$400,22,FALSE)="","",VLOOKUP(A335,'MOY to EOY-Math'!$P$2:$AK$400,22,FALSE)),"")</f>
        <v/>
      </c>
      <c r="Q335" s="161" t="str">
        <f>IFERROR(IF(VLOOKUP(A335,'BOY to EOY-Math'!$P$2:$AK$400,22,FALSE)="","",VLOOKUP(A335,'BOY to EOY-Math'!$P$2:$AK$400,22,FALSE)),"")</f>
        <v/>
      </c>
      <c r="R335" s="161" t="str" cm="1">
        <f t="array" ref="R335">_xlfn.IFS(AND(NOT(ISNUMBER(I335)),NOT(ISNUMBER(J335)),NOT(ISNUMBER(K335))),"",OR(AND(I335&lt;&gt;"",I335&gt;=40),AND(J335&lt;&gt;"",J335&gt;=40),AND(K335&lt;&gt;"",K335&gt;=40)),"Y",OR(I335&lt;40,J335&lt;40,K335&lt;40),"N")</f>
        <v/>
      </c>
      <c r="S335" s="161" t="str" cm="1">
        <f t="array" ref="S335">_xlfn.IFS(OR(L335="Yes",M335="Yes",N335="Yes"),"Y",OR(L335="No",M335="No",N335="No"),"N",AND(L335="",M335="",N335=""),"")</f>
        <v/>
      </c>
      <c r="T335" s="161" t="str" cm="1">
        <f t="array" ref="T335">_xlfn.IFS(AND(NOT(ISNUMBER(O335)),NOT(ISNUMBER(P335)),NOT(ISNUMBER(Q335))),"",OR(AND(O335&lt;&gt;"",O335&gt;=40),AND(P335&lt;&gt;"",P335&gt;=40),AND(Q335&lt;&gt;"",Q335&gt;=40)),"Y",OR(O335&lt;40,P335&lt;40,Q335&lt;40),"N")</f>
        <v/>
      </c>
      <c r="U335" s="162" t="str" cm="1">
        <f t="array" ref="U335">_xlfn.IFS(OR(R335="Y",S335="Y",T335="Y"),"Y",OR(R335="N",S335="N",T335="N"),"N",OR(R335="",S335="",T335=""),"")</f>
        <v/>
      </c>
      <c r="V335" s="161" t="str">
        <f>IFERROR(IF(VLOOKUP(A335,'BOY to MOY-Reading'!$P$2:$U$400,6,FALSE)="","",VLOOKUP(A335,'BOY to MOY-Reading'!$P$2:$U$400,6,FALSE)),"")</f>
        <v/>
      </c>
      <c r="W335" s="162" t="str">
        <f>IFERROR(IF(VLOOKUP(A335,'BOY to MOY-Reading'!$P$2:$AA$400,12,FALSE)="","",VLOOKUP(A335,'BOY to MOY-Reading'!$P$2:$AA$400,12,FALSE)),"")</f>
        <v/>
      </c>
      <c r="X335" s="161" t="str">
        <f>IFERROR(IF(VLOOKUP(A335,'BOY to EOY-Reading'!$P$2:$AA$400,12,FALSE)="","",VLOOKUP(A335,'BOY to EOY-Reading'!$P$2:$AA$400,12,FALSE)),"")</f>
        <v/>
      </c>
      <c r="Y335" s="163" t="str">
        <f>IFERROR(IF(VLOOKUP(A335,'BOY to MOY-Reading'!$P$2:$AI$400,20,FALSE)="","",VLOOKUP(A335,'BOY to MOY-Reading'!$P$2:$AI$400,20,FALSE)),"")</f>
        <v/>
      </c>
      <c r="Z335" s="161" t="str">
        <f>IFERROR(IF(VLOOKUP(A335, 'MOY to EOY-Reading'!$P$2:$AI$400,20,FALSE)="","",VLOOKUP(A335,'MOY to EOY-Reading'!$P$2:$AI$400,20,FALSE)),"")</f>
        <v/>
      </c>
      <c r="AA335" s="161" t="str">
        <f>IFERROR(IF(VLOOKUP(A335,'BOY to EOY-Reading'!$P$2:$AI$400,20,FALSE)="","",VLOOKUP(A335,'BOY to EOY-Reading'!$P$2:$AI$400,20,FALSE)),"")</f>
        <v/>
      </c>
      <c r="AB335" s="161" t="str">
        <f>IFERROR(IF(VLOOKUP(A335,'BOY to MOY-Reading'!$P$2:$AK$400,22,FALSE)="","",VLOOKUP(A335,'BOY to MOY-Reading'!$P$2:$AK$400,22,FALSE)),"")</f>
        <v/>
      </c>
      <c r="AC335" s="161" t="str">
        <f>IFERROR(IF(VLOOKUP(A335, 'MOY to EOY-Reading'!$P$2:$AK$400,22,FALSE)="","",VLOOKUP(A335,'MOY to EOY-Reading'!$P$2:$AK$400,22,FALSE)),"")</f>
        <v/>
      </c>
      <c r="AD335" s="161" t="str">
        <f>IFERROR(IF(VLOOKUP(A335,'BOY to EOY-Reading'!$P$2:$AK$400,22,FALSE)="","",VLOOKUP(A335,'BOY to EOY-Reading'!$P$2:$AK$400,22,FALSE)),"")</f>
        <v/>
      </c>
      <c r="AE335" s="161" t="str" cm="1">
        <f t="array" ref="AE335">_xlfn.IFS(AND(NOT(ISNUMBER(V335)),NOT(ISNUMBER(W335)),NOT(ISNUMBER(X335))),"",OR(AND(V335&lt;&gt;"",V335&gt;=40),AND(W335&lt;&gt;"",W335&gt;=40),AND(X335&lt;&gt;"",X335&gt;=40)),"Y",OR(V335&lt;40,W335&lt;40,X335&lt;40),"N")</f>
        <v/>
      </c>
      <c r="AF335" s="161" t="str" cm="1">
        <f t="array" ref="AF335">_xlfn.IFS(OR(Y335="Yes",Z335="Yes",AA335="Yes"),"Y",OR(Y335="No",Z335="No",AA335="No"),"N",AND(Y335="",Z335="",AA335=""),"")</f>
        <v/>
      </c>
      <c r="AG335" s="161" t="str" cm="1">
        <f t="array" ref="AG335">_xlfn.IFS(AND(NOT(ISNUMBER(AB335)),NOT(ISNUMBER(AC335)),NOT(ISNUMBER(AD335))),"",OR(AND(AB335&lt;&gt;"",AB335&gt;=40),AND(AC335&lt;&gt;"",AC335&gt;=40),AND(AD335&lt;&gt;"",AD335&gt;=40)),"Y",OR(AB335&lt;40,AC335&lt;40,AD335&lt;40),"N")</f>
        <v/>
      </c>
      <c r="AH335" s="162" t="str" cm="1">
        <f t="array" ref="AH335">_xlfn.IFS(OR(AE335="Y",AF335="Y",AG335="Y"),"Y",OR(AE335="N",AF335="N",AG335="N"),"N",OR(AE335="",AF335="",AG335=""),"")</f>
        <v/>
      </c>
    </row>
    <row r="336" spans="9:34" x14ac:dyDescent="0.25">
      <c r="I336" s="161" t="str">
        <f>IFERROR(IF(VLOOKUP(A336,'BOY to MOY-Math'!$P$2:$U$400,6,FALSE)="","",VLOOKUP(A336,'BOY to MOY-Math'!$P$2:$U$400,6,FALSE)),"")</f>
        <v/>
      </c>
      <c r="J336" s="162" t="str">
        <f>IFERROR(IF(VLOOKUP(A336,'BOY to MOY-Math'!$P$2:$AA$400,12,FALSE)="","",VLOOKUP(A336,'BOY to MOY-Math'!$P$2:$AA$400,12,FALSE)),"")</f>
        <v/>
      </c>
      <c r="K336" s="161" t="str">
        <f>IFERROR(IF(VLOOKUP(A336,'BOY to EOY-Math'!$P$2:$AA$400,12,FALSE)="","",VLOOKUP(A336,'BOY to EOY-Math'!$P$2:$AA$400,12,FALSE)),"")</f>
        <v/>
      </c>
      <c r="L336" s="163" t="str">
        <f>IFERROR(IF(VLOOKUP(A336,'BOY to MOY-Math'!$P$2:$AI$400,20,FALSE)="","",VLOOKUP(A336,'BOY to MOY-Math'!$P$2:$AI$400,20,FALSE)),"")</f>
        <v/>
      </c>
      <c r="M336" s="161" t="str">
        <f>IFERROR(IF(VLOOKUP(A336, 'MOY to EOY-Math'!$P$2:$AI$400,20,FALSE)="","",VLOOKUP(A336,'MOY to EOY-Math'!$P$2:$AI$400,20,FALSE)),"")</f>
        <v/>
      </c>
      <c r="N336" s="161" t="str">
        <f>IFERROR(IF(VLOOKUP(A336,'BOY to EOY-Math'!$P$2:$AI$400,20,FALSE)="","",VLOOKUP(A336,'BOY to EOY-Math'!$P$2:$AI$400,20,FALSE)),"")</f>
        <v/>
      </c>
      <c r="O336" s="161" t="str">
        <f>IFERROR(IF(VLOOKUP(A336,'BOY to MOY-Math'!$P$2:$AK$400,22,FALSE)="","",VLOOKUP(A336,'BOY to MOY-Math'!$P$2:$AK$400,22,FALSE)),"")</f>
        <v/>
      </c>
      <c r="P336" s="161" t="str">
        <f>IFERROR(IF(VLOOKUP(A336, 'MOY to EOY-Math'!$P$2:$AK$400,22,FALSE)="","",VLOOKUP(A336,'MOY to EOY-Math'!$P$2:$AK$400,22,FALSE)),"")</f>
        <v/>
      </c>
      <c r="Q336" s="161" t="str">
        <f>IFERROR(IF(VLOOKUP(A336,'BOY to EOY-Math'!$P$2:$AK$400,22,FALSE)="","",VLOOKUP(A336,'BOY to EOY-Math'!$P$2:$AK$400,22,FALSE)),"")</f>
        <v/>
      </c>
      <c r="R336" s="161" t="str" cm="1">
        <f t="array" ref="R336">_xlfn.IFS(AND(NOT(ISNUMBER(I336)),NOT(ISNUMBER(J336)),NOT(ISNUMBER(K336))),"",OR(AND(I336&lt;&gt;"",I336&gt;=40),AND(J336&lt;&gt;"",J336&gt;=40),AND(K336&lt;&gt;"",K336&gt;=40)),"Y",OR(I336&lt;40,J336&lt;40,K336&lt;40),"N")</f>
        <v/>
      </c>
      <c r="S336" s="161" t="str" cm="1">
        <f t="array" ref="S336">_xlfn.IFS(OR(L336="Yes",M336="Yes",N336="Yes"),"Y",OR(L336="No",M336="No",N336="No"),"N",AND(L336="",M336="",N336=""),"")</f>
        <v/>
      </c>
      <c r="T336" s="161" t="str" cm="1">
        <f t="array" ref="T336">_xlfn.IFS(AND(NOT(ISNUMBER(O336)),NOT(ISNUMBER(P336)),NOT(ISNUMBER(Q336))),"",OR(AND(O336&lt;&gt;"",O336&gt;=40),AND(P336&lt;&gt;"",P336&gt;=40),AND(Q336&lt;&gt;"",Q336&gt;=40)),"Y",OR(O336&lt;40,P336&lt;40,Q336&lt;40),"N")</f>
        <v/>
      </c>
      <c r="U336" s="162" t="str" cm="1">
        <f t="array" ref="U336">_xlfn.IFS(OR(R336="Y",S336="Y",T336="Y"),"Y",OR(R336="N",S336="N",T336="N"),"N",OR(R336="",S336="",T336=""),"")</f>
        <v/>
      </c>
      <c r="V336" s="161" t="str">
        <f>IFERROR(IF(VLOOKUP(A336,'BOY to MOY-Reading'!$P$2:$U$400,6,FALSE)="","",VLOOKUP(A336,'BOY to MOY-Reading'!$P$2:$U$400,6,FALSE)),"")</f>
        <v/>
      </c>
      <c r="W336" s="162" t="str">
        <f>IFERROR(IF(VLOOKUP(A336,'BOY to MOY-Reading'!$P$2:$AA$400,12,FALSE)="","",VLOOKUP(A336,'BOY to MOY-Reading'!$P$2:$AA$400,12,FALSE)),"")</f>
        <v/>
      </c>
      <c r="X336" s="161" t="str">
        <f>IFERROR(IF(VLOOKUP(A336,'BOY to EOY-Reading'!$P$2:$AA$400,12,FALSE)="","",VLOOKUP(A336,'BOY to EOY-Reading'!$P$2:$AA$400,12,FALSE)),"")</f>
        <v/>
      </c>
      <c r="Y336" s="163" t="str">
        <f>IFERROR(IF(VLOOKUP(A336,'BOY to MOY-Reading'!$P$2:$AI$400,20,FALSE)="","",VLOOKUP(A336,'BOY to MOY-Reading'!$P$2:$AI$400,20,FALSE)),"")</f>
        <v/>
      </c>
      <c r="Z336" s="161" t="str">
        <f>IFERROR(IF(VLOOKUP(A336, 'MOY to EOY-Reading'!$P$2:$AI$400,20,FALSE)="","",VLOOKUP(A336,'MOY to EOY-Reading'!$P$2:$AI$400,20,FALSE)),"")</f>
        <v/>
      </c>
      <c r="AA336" s="161" t="str">
        <f>IFERROR(IF(VLOOKUP(A336,'BOY to EOY-Reading'!$P$2:$AI$400,20,FALSE)="","",VLOOKUP(A336,'BOY to EOY-Reading'!$P$2:$AI$400,20,FALSE)),"")</f>
        <v/>
      </c>
      <c r="AB336" s="161" t="str">
        <f>IFERROR(IF(VLOOKUP(A336,'BOY to MOY-Reading'!$P$2:$AK$400,22,FALSE)="","",VLOOKUP(A336,'BOY to MOY-Reading'!$P$2:$AK$400,22,FALSE)),"")</f>
        <v/>
      </c>
      <c r="AC336" s="161" t="str">
        <f>IFERROR(IF(VLOOKUP(A336, 'MOY to EOY-Reading'!$P$2:$AK$400,22,FALSE)="","",VLOOKUP(A336,'MOY to EOY-Reading'!$P$2:$AK$400,22,FALSE)),"")</f>
        <v/>
      </c>
      <c r="AD336" s="161" t="str">
        <f>IFERROR(IF(VLOOKUP(A336,'BOY to EOY-Reading'!$P$2:$AK$400,22,FALSE)="","",VLOOKUP(A336,'BOY to EOY-Reading'!$P$2:$AK$400,22,FALSE)),"")</f>
        <v/>
      </c>
      <c r="AE336" s="161" t="str" cm="1">
        <f t="array" ref="AE336">_xlfn.IFS(AND(NOT(ISNUMBER(V336)),NOT(ISNUMBER(W336)),NOT(ISNUMBER(X336))),"",OR(AND(V336&lt;&gt;"",V336&gt;=40),AND(W336&lt;&gt;"",W336&gt;=40),AND(X336&lt;&gt;"",X336&gt;=40)),"Y",OR(V336&lt;40,W336&lt;40,X336&lt;40),"N")</f>
        <v/>
      </c>
      <c r="AF336" s="161" t="str" cm="1">
        <f t="array" ref="AF336">_xlfn.IFS(OR(Y336="Yes",Z336="Yes",AA336="Yes"),"Y",OR(Y336="No",Z336="No",AA336="No"),"N",AND(Y336="",Z336="",AA336=""),"")</f>
        <v/>
      </c>
      <c r="AG336" s="161" t="str" cm="1">
        <f t="array" ref="AG336">_xlfn.IFS(AND(NOT(ISNUMBER(AB336)),NOT(ISNUMBER(AC336)),NOT(ISNUMBER(AD336))),"",OR(AND(AB336&lt;&gt;"",AB336&gt;=40),AND(AC336&lt;&gt;"",AC336&gt;=40),AND(AD336&lt;&gt;"",AD336&gt;=40)),"Y",OR(AB336&lt;40,AC336&lt;40,AD336&lt;40),"N")</f>
        <v/>
      </c>
      <c r="AH336" s="162" t="str" cm="1">
        <f t="array" ref="AH336">_xlfn.IFS(OR(AE336="Y",AF336="Y",AG336="Y"),"Y",OR(AE336="N",AF336="N",AG336="N"),"N",OR(AE336="",AF336="",AG336=""),"")</f>
        <v/>
      </c>
    </row>
    <row r="337" spans="9:34" x14ac:dyDescent="0.25">
      <c r="I337" s="161" t="str">
        <f>IFERROR(IF(VLOOKUP(A337,'BOY to MOY-Math'!$P$2:$U$400,6,FALSE)="","",VLOOKUP(A337,'BOY to MOY-Math'!$P$2:$U$400,6,FALSE)),"")</f>
        <v/>
      </c>
      <c r="J337" s="162" t="str">
        <f>IFERROR(IF(VLOOKUP(A337,'BOY to MOY-Math'!$P$2:$AA$400,12,FALSE)="","",VLOOKUP(A337,'BOY to MOY-Math'!$P$2:$AA$400,12,FALSE)),"")</f>
        <v/>
      </c>
      <c r="K337" s="161" t="str">
        <f>IFERROR(IF(VLOOKUP(A337,'BOY to EOY-Math'!$P$2:$AA$400,12,FALSE)="","",VLOOKUP(A337,'BOY to EOY-Math'!$P$2:$AA$400,12,FALSE)),"")</f>
        <v/>
      </c>
      <c r="L337" s="163" t="str">
        <f>IFERROR(IF(VLOOKUP(A337,'BOY to MOY-Math'!$P$2:$AI$400,20,FALSE)="","",VLOOKUP(A337,'BOY to MOY-Math'!$P$2:$AI$400,20,FALSE)),"")</f>
        <v/>
      </c>
      <c r="M337" s="161" t="str">
        <f>IFERROR(IF(VLOOKUP(A337, 'MOY to EOY-Math'!$P$2:$AI$400,20,FALSE)="","",VLOOKUP(A337,'MOY to EOY-Math'!$P$2:$AI$400,20,FALSE)),"")</f>
        <v/>
      </c>
      <c r="N337" s="161" t="str">
        <f>IFERROR(IF(VLOOKUP(A337,'BOY to EOY-Math'!$P$2:$AI$400,20,FALSE)="","",VLOOKUP(A337,'BOY to EOY-Math'!$P$2:$AI$400,20,FALSE)),"")</f>
        <v/>
      </c>
      <c r="O337" s="161" t="str">
        <f>IFERROR(IF(VLOOKUP(A337,'BOY to MOY-Math'!$P$2:$AK$400,22,FALSE)="","",VLOOKUP(A337,'BOY to MOY-Math'!$P$2:$AK$400,22,FALSE)),"")</f>
        <v/>
      </c>
      <c r="P337" s="161" t="str">
        <f>IFERROR(IF(VLOOKUP(A337, 'MOY to EOY-Math'!$P$2:$AK$400,22,FALSE)="","",VLOOKUP(A337,'MOY to EOY-Math'!$P$2:$AK$400,22,FALSE)),"")</f>
        <v/>
      </c>
      <c r="Q337" s="161" t="str">
        <f>IFERROR(IF(VLOOKUP(A337,'BOY to EOY-Math'!$P$2:$AK$400,22,FALSE)="","",VLOOKUP(A337,'BOY to EOY-Math'!$P$2:$AK$400,22,FALSE)),"")</f>
        <v/>
      </c>
      <c r="R337" s="161" t="str" cm="1">
        <f t="array" ref="R337">_xlfn.IFS(AND(NOT(ISNUMBER(I337)),NOT(ISNUMBER(J337)),NOT(ISNUMBER(K337))),"",OR(AND(I337&lt;&gt;"",I337&gt;=40),AND(J337&lt;&gt;"",J337&gt;=40),AND(K337&lt;&gt;"",K337&gt;=40)),"Y",OR(I337&lt;40,J337&lt;40,K337&lt;40),"N")</f>
        <v/>
      </c>
      <c r="S337" s="161" t="str" cm="1">
        <f t="array" ref="S337">_xlfn.IFS(OR(L337="Yes",M337="Yes",N337="Yes"),"Y",OR(L337="No",M337="No",N337="No"),"N",AND(L337="",M337="",N337=""),"")</f>
        <v/>
      </c>
      <c r="T337" s="161" t="str" cm="1">
        <f t="array" ref="T337">_xlfn.IFS(AND(NOT(ISNUMBER(O337)),NOT(ISNUMBER(P337)),NOT(ISNUMBER(Q337))),"",OR(AND(O337&lt;&gt;"",O337&gt;=40),AND(P337&lt;&gt;"",P337&gt;=40),AND(Q337&lt;&gt;"",Q337&gt;=40)),"Y",OR(O337&lt;40,P337&lt;40,Q337&lt;40),"N")</f>
        <v/>
      </c>
      <c r="U337" s="162" t="str" cm="1">
        <f t="array" ref="U337">_xlfn.IFS(OR(R337="Y",S337="Y",T337="Y"),"Y",OR(R337="N",S337="N",T337="N"),"N",OR(R337="",S337="",T337=""),"")</f>
        <v/>
      </c>
      <c r="V337" s="161" t="str">
        <f>IFERROR(IF(VLOOKUP(A337,'BOY to MOY-Reading'!$P$2:$U$400,6,FALSE)="","",VLOOKUP(A337,'BOY to MOY-Reading'!$P$2:$U$400,6,FALSE)),"")</f>
        <v/>
      </c>
      <c r="W337" s="162" t="str">
        <f>IFERROR(IF(VLOOKUP(A337,'BOY to MOY-Reading'!$P$2:$AA$400,12,FALSE)="","",VLOOKUP(A337,'BOY to MOY-Reading'!$P$2:$AA$400,12,FALSE)),"")</f>
        <v/>
      </c>
      <c r="X337" s="161" t="str">
        <f>IFERROR(IF(VLOOKUP(A337,'BOY to EOY-Reading'!$P$2:$AA$400,12,FALSE)="","",VLOOKUP(A337,'BOY to EOY-Reading'!$P$2:$AA$400,12,FALSE)),"")</f>
        <v/>
      </c>
      <c r="Y337" s="163" t="str">
        <f>IFERROR(IF(VLOOKUP(A337,'BOY to MOY-Reading'!$P$2:$AI$400,20,FALSE)="","",VLOOKUP(A337,'BOY to MOY-Reading'!$P$2:$AI$400,20,FALSE)),"")</f>
        <v/>
      </c>
      <c r="Z337" s="161" t="str">
        <f>IFERROR(IF(VLOOKUP(A337, 'MOY to EOY-Reading'!$P$2:$AI$400,20,FALSE)="","",VLOOKUP(A337,'MOY to EOY-Reading'!$P$2:$AI$400,20,FALSE)),"")</f>
        <v/>
      </c>
      <c r="AA337" s="161" t="str">
        <f>IFERROR(IF(VLOOKUP(A337,'BOY to EOY-Reading'!$P$2:$AI$400,20,FALSE)="","",VLOOKUP(A337,'BOY to EOY-Reading'!$P$2:$AI$400,20,FALSE)),"")</f>
        <v/>
      </c>
      <c r="AB337" s="161" t="str">
        <f>IFERROR(IF(VLOOKUP(A337,'BOY to MOY-Reading'!$P$2:$AK$400,22,FALSE)="","",VLOOKUP(A337,'BOY to MOY-Reading'!$P$2:$AK$400,22,FALSE)),"")</f>
        <v/>
      </c>
      <c r="AC337" s="161" t="str">
        <f>IFERROR(IF(VLOOKUP(A337, 'MOY to EOY-Reading'!$P$2:$AK$400,22,FALSE)="","",VLOOKUP(A337,'MOY to EOY-Reading'!$P$2:$AK$400,22,FALSE)),"")</f>
        <v/>
      </c>
      <c r="AD337" s="161" t="str">
        <f>IFERROR(IF(VLOOKUP(A337,'BOY to EOY-Reading'!$P$2:$AK$400,22,FALSE)="","",VLOOKUP(A337,'BOY to EOY-Reading'!$P$2:$AK$400,22,FALSE)),"")</f>
        <v/>
      </c>
      <c r="AE337" s="161" t="str" cm="1">
        <f t="array" ref="AE337">_xlfn.IFS(AND(NOT(ISNUMBER(V337)),NOT(ISNUMBER(W337)),NOT(ISNUMBER(X337))),"",OR(AND(V337&lt;&gt;"",V337&gt;=40),AND(W337&lt;&gt;"",W337&gt;=40),AND(X337&lt;&gt;"",X337&gt;=40)),"Y",OR(V337&lt;40,W337&lt;40,X337&lt;40),"N")</f>
        <v/>
      </c>
      <c r="AF337" s="161" t="str" cm="1">
        <f t="array" ref="AF337">_xlfn.IFS(OR(Y337="Yes",Z337="Yes",AA337="Yes"),"Y",OR(Y337="No",Z337="No",AA337="No"),"N",AND(Y337="",Z337="",AA337=""),"")</f>
        <v/>
      </c>
      <c r="AG337" s="161" t="str" cm="1">
        <f t="array" ref="AG337">_xlfn.IFS(AND(NOT(ISNUMBER(AB337)),NOT(ISNUMBER(AC337)),NOT(ISNUMBER(AD337))),"",OR(AND(AB337&lt;&gt;"",AB337&gt;=40),AND(AC337&lt;&gt;"",AC337&gt;=40),AND(AD337&lt;&gt;"",AD337&gt;=40)),"Y",OR(AB337&lt;40,AC337&lt;40,AD337&lt;40),"N")</f>
        <v/>
      </c>
      <c r="AH337" s="162" t="str" cm="1">
        <f t="array" ref="AH337">_xlfn.IFS(OR(AE337="Y",AF337="Y",AG337="Y"),"Y",OR(AE337="N",AF337="N",AG337="N"),"N",OR(AE337="",AF337="",AG337=""),"")</f>
        <v/>
      </c>
    </row>
    <row r="338" spans="9:34" x14ac:dyDescent="0.25">
      <c r="I338" s="161" t="str">
        <f>IFERROR(IF(VLOOKUP(A338,'BOY to MOY-Math'!$P$2:$U$400,6,FALSE)="","",VLOOKUP(A338,'BOY to MOY-Math'!$P$2:$U$400,6,FALSE)),"")</f>
        <v/>
      </c>
      <c r="J338" s="162" t="str">
        <f>IFERROR(IF(VLOOKUP(A338,'BOY to MOY-Math'!$P$2:$AA$400,12,FALSE)="","",VLOOKUP(A338,'BOY to MOY-Math'!$P$2:$AA$400,12,FALSE)),"")</f>
        <v/>
      </c>
      <c r="K338" s="161" t="str">
        <f>IFERROR(IF(VLOOKUP(A338,'BOY to EOY-Math'!$P$2:$AA$400,12,FALSE)="","",VLOOKUP(A338,'BOY to EOY-Math'!$P$2:$AA$400,12,FALSE)),"")</f>
        <v/>
      </c>
      <c r="L338" s="163" t="str">
        <f>IFERROR(IF(VLOOKUP(A338,'BOY to MOY-Math'!$P$2:$AI$400,20,FALSE)="","",VLOOKUP(A338,'BOY to MOY-Math'!$P$2:$AI$400,20,FALSE)),"")</f>
        <v/>
      </c>
      <c r="M338" s="161" t="str">
        <f>IFERROR(IF(VLOOKUP(A338, 'MOY to EOY-Math'!$P$2:$AI$400,20,FALSE)="","",VLOOKUP(A338,'MOY to EOY-Math'!$P$2:$AI$400,20,FALSE)),"")</f>
        <v/>
      </c>
      <c r="N338" s="161" t="str">
        <f>IFERROR(IF(VLOOKUP(A338,'BOY to EOY-Math'!$P$2:$AI$400,20,FALSE)="","",VLOOKUP(A338,'BOY to EOY-Math'!$P$2:$AI$400,20,FALSE)),"")</f>
        <v/>
      </c>
      <c r="O338" s="161" t="str">
        <f>IFERROR(IF(VLOOKUP(A338,'BOY to MOY-Math'!$P$2:$AK$400,22,FALSE)="","",VLOOKUP(A338,'BOY to MOY-Math'!$P$2:$AK$400,22,FALSE)),"")</f>
        <v/>
      </c>
      <c r="P338" s="161" t="str">
        <f>IFERROR(IF(VLOOKUP(A338, 'MOY to EOY-Math'!$P$2:$AK$400,22,FALSE)="","",VLOOKUP(A338,'MOY to EOY-Math'!$P$2:$AK$400,22,FALSE)),"")</f>
        <v/>
      </c>
      <c r="Q338" s="161" t="str">
        <f>IFERROR(IF(VLOOKUP(A338,'BOY to EOY-Math'!$P$2:$AK$400,22,FALSE)="","",VLOOKUP(A338,'BOY to EOY-Math'!$P$2:$AK$400,22,FALSE)),"")</f>
        <v/>
      </c>
      <c r="R338" s="161" t="str" cm="1">
        <f t="array" ref="R338">_xlfn.IFS(AND(NOT(ISNUMBER(I338)),NOT(ISNUMBER(J338)),NOT(ISNUMBER(K338))),"",OR(AND(I338&lt;&gt;"",I338&gt;=40),AND(J338&lt;&gt;"",J338&gt;=40),AND(K338&lt;&gt;"",K338&gt;=40)),"Y",OR(I338&lt;40,J338&lt;40,K338&lt;40),"N")</f>
        <v/>
      </c>
      <c r="S338" s="161" t="str" cm="1">
        <f t="array" ref="S338">_xlfn.IFS(OR(L338="Yes",M338="Yes",N338="Yes"),"Y",OR(L338="No",M338="No",N338="No"),"N",AND(L338="",M338="",N338=""),"")</f>
        <v/>
      </c>
      <c r="T338" s="161" t="str" cm="1">
        <f t="array" ref="T338">_xlfn.IFS(AND(NOT(ISNUMBER(O338)),NOT(ISNUMBER(P338)),NOT(ISNUMBER(Q338))),"",OR(AND(O338&lt;&gt;"",O338&gt;=40),AND(P338&lt;&gt;"",P338&gt;=40),AND(Q338&lt;&gt;"",Q338&gt;=40)),"Y",OR(O338&lt;40,P338&lt;40,Q338&lt;40),"N")</f>
        <v/>
      </c>
      <c r="U338" s="162" t="str" cm="1">
        <f t="array" ref="U338">_xlfn.IFS(OR(R338="Y",S338="Y",T338="Y"),"Y",OR(R338="N",S338="N",T338="N"),"N",OR(R338="",S338="",T338=""),"")</f>
        <v/>
      </c>
      <c r="V338" s="161" t="str">
        <f>IFERROR(IF(VLOOKUP(A338,'BOY to MOY-Reading'!$P$2:$U$400,6,FALSE)="","",VLOOKUP(A338,'BOY to MOY-Reading'!$P$2:$U$400,6,FALSE)),"")</f>
        <v/>
      </c>
      <c r="W338" s="162" t="str">
        <f>IFERROR(IF(VLOOKUP(A338,'BOY to MOY-Reading'!$P$2:$AA$400,12,FALSE)="","",VLOOKUP(A338,'BOY to MOY-Reading'!$P$2:$AA$400,12,FALSE)),"")</f>
        <v/>
      </c>
      <c r="X338" s="161" t="str">
        <f>IFERROR(IF(VLOOKUP(A338,'BOY to EOY-Reading'!$P$2:$AA$400,12,FALSE)="","",VLOOKUP(A338,'BOY to EOY-Reading'!$P$2:$AA$400,12,FALSE)),"")</f>
        <v/>
      </c>
      <c r="Y338" s="163" t="str">
        <f>IFERROR(IF(VLOOKUP(A338,'BOY to MOY-Reading'!$P$2:$AI$400,20,FALSE)="","",VLOOKUP(A338,'BOY to MOY-Reading'!$P$2:$AI$400,20,FALSE)),"")</f>
        <v/>
      </c>
      <c r="Z338" s="161" t="str">
        <f>IFERROR(IF(VLOOKUP(A338, 'MOY to EOY-Reading'!$P$2:$AI$400,20,FALSE)="","",VLOOKUP(A338,'MOY to EOY-Reading'!$P$2:$AI$400,20,FALSE)),"")</f>
        <v/>
      </c>
      <c r="AA338" s="161" t="str">
        <f>IFERROR(IF(VLOOKUP(A338,'BOY to EOY-Reading'!$P$2:$AI$400,20,FALSE)="","",VLOOKUP(A338,'BOY to EOY-Reading'!$P$2:$AI$400,20,FALSE)),"")</f>
        <v/>
      </c>
      <c r="AB338" s="161" t="str">
        <f>IFERROR(IF(VLOOKUP(A338,'BOY to MOY-Reading'!$P$2:$AK$400,22,FALSE)="","",VLOOKUP(A338,'BOY to MOY-Reading'!$P$2:$AK$400,22,FALSE)),"")</f>
        <v/>
      </c>
      <c r="AC338" s="161" t="str">
        <f>IFERROR(IF(VLOOKUP(A338, 'MOY to EOY-Reading'!$P$2:$AK$400,22,FALSE)="","",VLOOKUP(A338,'MOY to EOY-Reading'!$P$2:$AK$400,22,FALSE)),"")</f>
        <v/>
      </c>
      <c r="AD338" s="161" t="str">
        <f>IFERROR(IF(VLOOKUP(A338,'BOY to EOY-Reading'!$P$2:$AK$400,22,FALSE)="","",VLOOKUP(A338,'BOY to EOY-Reading'!$P$2:$AK$400,22,FALSE)),"")</f>
        <v/>
      </c>
      <c r="AE338" s="161" t="str" cm="1">
        <f t="array" ref="AE338">_xlfn.IFS(AND(NOT(ISNUMBER(V338)),NOT(ISNUMBER(W338)),NOT(ISNUMBER(X338))),"",OR(AND(V338&lt;&gt;"",V338&gt;=40),AND(W338&lt;&gt;"",W338&gt;=40),AND(X338&lt;&gt;"",X338&gt;=40)),"Y",OR(V338&lt;40,W338&lt;40,X338&lt;40),"N")</f>
        <v/>
      </c>
      <c r="AF338" s="161" t="str" cm="1">
        <f t="array" ref="AF338">_xlfn.IFS(OR(Y338="Yes",Z338="Yes",AA338="Yes"),"Y",OR(Y338="No",Z338="No",AA338="No"),"N",AND(Y338="",Z338="",AA338=""),"")</f>
        <v/>
      </c>
      <c r="AG338" s="161" t="str" cm="1">
        <f t="array" ref="AG338">_xlfn.IFS(AND(NOT(ISNUMBER(AB338)),NOT(ISNUMBER(AC338)),NOT(ISNUMBER(AD338))),"",OR(AND(AB338&lt;&gt;"",AB338&gt;=40),AND(AC338&lt;&gt;"",AC338&gt;=40),AND(AD338&lt;&gt;"",AD338&gt;=40)),"Y",OR(AB338&lt;40,AC338&lt;40,AD338&lt;40),"N")</f>
        <v/>
      </c>
      <c r="AH338" s="162" t="str" cm="1">
        <f t="array" ref="AH338">_xlfn.IFS(OR(AE338="Y",AF338="Y",AG338="Y"),"Y",OR(AE338="N",AF338="N",AG338="N"),"N",OR(AE338="",AF338="",AG338=""),"")</f>
        <v/>
      </c>
    </row>
    <row r="339" spans="9:34" x14ac:dyDescent="0.25">
      <c r="I339" s="161" t="str">
        <f>IFERROR(IF(VLOOKUP(A339,'BOY to MOY-Math'!$P$2:$U$400,6,FALSE)="","",VLOOKUP(A339,'BOY to MOY-Math'!$P$2:$U$400,6,FALSE)),"")</f>
        <v/>
      </c>
      <c r="J339" s="162" t="str">
        <f>IFERROR(IF(VLOOKUP(A339,'BOY to MOY-Math'!$P$2:$AA$400,12,FALSE)="","",VLOOKUP(A339,'BOY to MOY-Math'!$P$2:$AA$400,12,FALSE)),"")</f>
        <v/>
      </c>
      <c r="K339" s="161" t="str">
        <f>IFERROR(IF(VLOOKUP(A339,'BOY to EOY-Math'!$P$2:$AA$400,12,FALSE)="","",VLOOKUP(A339,'BOY to EOY-Math'!$P$2:$AA$400,12,FALSE)),"")</f>
        <v/>
      </c>
      <c r="L339" s="163" t="str">
        <f>IFERROR(IF(VLOOKUP(A339,'BOY to MOY-Math'!$P$2:$AI$400,20,FALSE)="","",VLOOKUP(A339,'BOY to MOY-Math'!$P$2:$AI$400,20,FALSE)),"")</f>
        <v/>
      </c>
      <c r="M339" s="161" t="str">
        <f>IFERROR(IF(VLOOKUP(A339, 'MOY to EOY-Math'!$P$2:$AI$400,20,FALSE)="","",VLOOKUP(A339,'MOY to EOY-Math'!$P$2:$AI$400,20,FALSE)),"")</f>
        <v/>
      </c>
      <c r="N339" s="161" t="str">
        <f>IFERROR(IF(VLOOKUP(A339,'BOY to EOY-Math'!$P$2:$AI$400,20,FALSE)="","",VLOOKUP(A339,'BOY to EOY-Math'!$P$2:$AI$400,20,FALSE)),"")</f>
        <v/>
      </c>
      <c r="O339" s="161" t="str">
        <f>IFERROR(IF(VLOOKUP(A339,'BOY to MOY-Math'!$P$2:$AK$400,22,FALSE)="","",VLOOKUP(A339,'BOY to MOY-Math'!$P$2:$AK$400,22,FALSE)),"")</f>
        <v/>
      </c>
      <c r="P339" s="161" t="str">
        <f>IFERROR(IF(VLOOKUP(A339, 'MOY to EOY-Math'!$P$2:$AK$400,22,FALSE)="","",VLOOKUP(A339,'MOY to EOY-Math'!$P$2:$AK$400,22,FALSE)),"")</f>
        <v/>
      </c>
      <c r="Q339" s="161" t="str">
        <f>IFERROR(IF(VLOOKUP(A339,'BOY to EOY-Math'!$P$2:$AK$400,22,FALSE)="","",VLOOKUP(A339,'BOY to EOY-Math'!$P$2:$AK$400,22,FALSE)),"")</f>
        <v/>
      </c>
      <c r="R339" s="161" t="str" cm="1">
        <f t="array" ref="R339">_xlfn.IFS(AND(NOT(ISNUMBER(I339)),NOT(ISNUMBER(J339)),NOT(ISNUMBER(K339))),"",OR(AND(I339&lt;&gt;"",I339&gt;=40),AND(J339&lt;&gt;"",J339&gt;=40),AND(K339&lt;&gt;"",K339&gt;=40)),"Y",OR(I339&lt;40,J339&lt;40,K339&lt;40),"N")</f>
        <v/>
      </c>
      <c r="S339" s="161" t="str" cm="1">
        <f t="array" ref="S339">_xlfn.IFS(OR(L339="Yes",M339="Yes",N339="Yes"),"Y",OR(L339="No",M339="No",N339="No"),"N",AND(L339="",M339="",N339=""),"")</f>
        <v/>
      </c>
      <c r="T339" s="161" t="str" cm="1">
        <f t="array" ref="T339">_xlfn.IFS(AND(NOT(ISNUMBER(O339)),NOT(ISNUMBER(P339)),NOT(ISNUMBER(Q339))),"",OR(AND(O339&lt;&gt;"",O339&gt;=40),AND(P339&lt;&gt;"",P339&gt;=40),AND(Q339&lt;&gt;"",Q339&gt;=40)),"Y",OR(O339&lt;40,P339&lt;40,Q339&lt;40),"N")</f>
        <v/>
      </c>
      <c r="U339" s="162" t="str" cm="1">
        <f t="array" ref="U339">_xlfn.IFS(OR(R339="Y",S339="Y",T339="Y"),"Y",OR(R339="N",S339="N",T339="N"),"N",OR(R339="",S339="",T339=""),"")</f>
        <v/>
      </c>
      <c r="V339" s="161" t="str">
        <f>IFERROR(IF(VLOOKUP(A339,'BOY to MOY-Reading'!$P$2:$U$400,6,FALSE)="","",VLOOKUP(A339,'BOY to MOY-Reading'!$P$2:$U$400,6,FALSE)),"")</f>
        <v/>
      </c>
      <c r="W339" s="162" t="str">
        <f>IFERROR(IF(VLOOKUP(A339,'BOY to MOY-Reading'!$P$2:$AA$400,12,FALSE)="","",VLOOKUP(A339,'BOY to MOY-Reading'!$P$2:$AA$400,12,FALSE)),"")</f>
        <v/>
      </c>
      <c r="X339" s="161" t="str">
        <f>IFERROR(IF(VLOOKUP(A339,'BOY to EOY-Reading'!$P$2:$AA$400,12,FALSE)="","",VLOOKUP(A339,'BOY to EOY-Reading'!$P$2:$AA$400,12,FALSE)),"")</f>
        <v/>
      </c>
      <c r="Y339" s="163" t="str">
        <f>IFERROR(IF(VLOOKUP(A339,'BOY to MOY-Reading'!$P$2:$AI$400,20,FALSE)="","",VLOOKUP(A339,'BOY to MOY-Reading'!$P$2:$AI$400,20,FALSE)),"")</f>
        <v/>
      </c>
      <c r="Z339" s="161" t="str">
        <f>IFERROR(IF(VLOOKUP(A339, 'MOY to EOY-Reading'!$P$2:$AI$400,20,FALSE)="","",VLOOKUP(A339,'MOY to EOY-Reading'!$P$2:$AI$400,20,FALSE)),"")</f>
        <v/>
      </c>
      <c r="AA339" s="161" t="str">
        <f>IFERROR(IF(VLOOKUP(A339,'BOY to EOY-Reading'!$P$2:$AI$400,20,FALSE)="","",VLOOKUP(A339,'BOY to EOY-Reading'!$P$2:$AI$400,20,FALSE)),"")</f>
        <v/>
      </c>
      <c r="AB339" s="161" t="str">
        <f>IFERROR(IF(VLOOKUP(A339,'BOY to MOY-Reading'!$P$2:$AK$400,22,FALSE)="","",VLOOKUP(A339,'BOY to MOY-Reading'!$P$2:$AK$400,22,FALSE)),"")</f>
        <v/>
      </c>
      <c r="AC339" s="161" t="str">
        <f>IFERROR(IF(VLOOKUP(A339, 'MOY to EOY-Reading'!$P$2:$AK$400,22,FALSE)="","",VLOOKUP(A339,'MOY to EOY-Reading'!$P$2:$AK$400,22,FALSE)),"")</f>
        <v/>
      </c>
      <c r="AD339" s="161" t="str">
        <f>IFERROR(IF(VLOOKUP(A339,'BOY to EOY-Reading'!$P$2:$AK$400,22,FALSE)="","",VLOOKUP(A339,'BOY to EOY-Reading'!$P$2:$AK$400,22,FALSE)),"")</f>
        <v/>
      </c>
      <c r="AE339" s="161" t="str" cm="1">
        <f t="array" ref="AE339">_xlfn.IFS(AND(NOT(ISNUMBER(V339)),NOT(ISNUMBER(W339)),NOT(ISNUMBER(X339))),"",OR(AND(V339&lt;&gt;"",V339&gt;=40),AND(W339&lt;&gt;"",W339&gt;=40),AND(X339&lt;&gt;"",X339&gt;=40)),"Y",OR(V339&lt;40,W339&lt;40,X339&lt;40),"N")</f>
        <v/>
      </c>
      <c r="AF339" s="161" t="str" cm="1">
        <f t="array" ref="AF339">_xlfn.IFS(OR(Y339="Yes",Z339="Yes",AA339="Yes"),"Y",OR(Y339="No",Z339="No",AA339="No"),"N",AND(Y339="",Z339="",AA339=""),"")</f>
        <v/>
      </c>
      <c r="AG339" s="161" t="str" cm="1">
        <f t="array" ref="AG339">_xlfn.IFS(AND(NOT(ISNUMBER(AB339)),NOT(ISNUMBER(AC339)),NOT(ISNUMBER(AD339))),"",OR(AND(AB339&lt;&gt;"",AB339&gt;=40),AND(AC339&lt;&gt;"",AC339&gt;=40),AND(AD339&lt;&gt;"",AD339&gt;=40)),"Y",OR(AB339&lt;40,AC339&lt;40,AD339&lt;40),"N")</f>
        <v/>
      </c>
      <c r="AH339" s="162" t="str" cm="1">
        <f t="array" ref="AH339">_xlfn.IFS(OR(AE339="Y",AF339="Y",AG339="Y"),"Y",OR(AE339="N",AF339="N",AG339="N"),"N",OR(AE339="",AF339="",AG339=""),"")</f>
        <v/>
      </c>
    </row>
    <row r="340" spans="9:34" x14ac:dyDescent="0.25">
      <c r="I340" s="161" t="str">
        <f>IFERROR(IF(VLOOKUP(A340,'BOY to MOY-Math'!$P$2:$U$400,6,FALSE)="","",VLOOKUP(A340,'BOY to MOY-Math'!$P$2:$U$400,6,FALSE)),"")</f>
        <v/>
      </c>
      <c r="J340" s="162" t="str">
        <f>IFERROR(IF(VLOOKUP(A340,'BOY to MOY-Math'!$P$2:$AA$400,12,FALSE)="","",VLOOKUP(A340,'BOY to MOY-Math'!$P$2:$AA$400,12,FALSE)),"")</f>
        <v/>
      </c>
      <c r="K340" s="161" t="str">
        <f>IFERROR(IF(VLOOKUP(A340,'BOY to EOY-Math'!$P$2:$AA$400,12,FALSE)="","",VLOOKUP(A340,'BOY to EOY-Math'!$P$2:$AA$400,12,FALSE)),"")</f>
        <v/>
      </c>
      <c r="L340" s="163" t="str">
        <f>IFERROR(IF(VLOOKUP(A340,'BOY to MOY-Math'!$P$2:$AI$400,20,FALSE)="","",VLOOKUP(A340,'BOY to MOY-Math'!$P$2:$AI$400,20,FALSE)),"")</f>
        <v/>
      </c>
      <c r="M340" s="161" t="str">
        <f>IFERROR(IF(VLOOKUP(A340, 'MOY to EOY-Math'!$P$2:$AI$400,20,FALSE)="","",VLOOKUP(A340,'MOY to EOY-Math'!$P$2:$AI$400,20,FALSE)),"")</f>
        <v/>
      </c>
      <c r="N340" s="161" t="str">
        <f>IFERROR(IF(VLOOKUP(A340,'BOY to EOY-Math'!$P$2:$AI$400,20,FALSE)="","",VLOOKUP(A340,'BOY to EOY-Math'!$P$2:$AI$400,20,FALSE)),"")</f>
        <v/>
      </c>
      <c r="O340" s="161" t="str">
        <f>IFERROR(IF(VLOOKUP(A340,'BOY to MOY-Math'!$P$2:$AK$400,22,FALSE)="","",VLOOKUP(A340,'BOY to MOY-Math'!$P$2:$AK$400,22,FALSE)),"")</f>
        <v/>
      </c>
      <c r="P340" s="161" t="str">
        <f>IFERROR(IF(VLOOKUP(A340, 'MOY to EOY-Math'!$P$2:$AK$400,22,FALSE)="","",VLOOKUP(A340,'MOY to EOY-Math'!$P$2:$AK$400,22,FALSE)),"")</f>
        <v/>
      </c>
      <c r="Q340" s="161" t="str">
        <f>IFERROR(IF(VLOOKUP(A340,'BOY to EOY-Math'!$P$2:$AK$400,22,FALSE)="","",VLOOKUP(A340,'BOY to EOY-Math'!$P$2:$AK$400,22,FALSE)),"")</f>
        <v/>
      </c>
      <c r="R340" s="161" t="str" cm="1">
        <f t="array" ref="R340">_xlfn.IFS(AND(NOT(ISNUMBER(I340)),NOT(ISNUMBER(J340)),NOT(ISNUMBER(K340))),"",OR(AND(I340&lt;&gt;"",I340&gt;=40),AND(J340&lt;&gt;"",J340&gt;=40),AND(K340&lt;&gt;"",K340&gt;=40)),"Y",OR(I340&lt;40,J340&lt;40,K340&lt;40),"N")</f>
        <v/>
      </c>
      <c r="S340" s="161" t="str" cm="1">
        <f t="array" ref="S340">_xlfn.IFS(OR(L340="Yes",M340="Yes",N340="Yes"),"Y",OR(L340="No",M340="No",N340="No"),"N",AND(L340="",M340="",N340=""),"")</f>
        <v/>
      </c>
      <c r="T340" s="161" t="str" cm="1">
        <f t="array" ref="T340">_xlfn.IFS(AND(NOT(ISNUMBER(O340)),NOT(ISNUMBER(P340)),NOT(ISNUMBER(Q340))),"",OR(AND(O340&lt;&gt;"",O340&gt;=40),AND(P340&lt;&gt;"",P340&gt;=40),AND(Q340&lt;&gt;"",Q340&gt;=40)),"Y",OR(O340&lt;40,P340&lt;40,Q340&lt;40),"N")</f>
        <v/>
      </c>
      <c r="U340" s="162" t="str" cm="1">
        <f t="array" ref="U340">_xlfn.IFS(OR(R340="Y",S340="Y",T340="Y"),"Y",OR(R340="N",S340="N",T340="N"),"N",OR(R340="",S340="",T340=""),"")</f>
        <v/>
      </c>
      <c r="V340" s="161" t="str">
        <f>IFERROR(IF(VLOOKUP(A340,'BOY to MOY-Reading'!$P$2:$U$400,6,FALSE)="","",VLOOKUP(A340,'BOY to MOY-Reading'!$P$2:$U$400,6,FALSE)),"")</f>
        <v/>
      </c>
      <c r="W340" s="162" t="str">
        <f>IFERROR(IF(VLOOKUP(A340,'BOY to MOY-Reading'!$P$2:$AA$400,12,FALSE)="","",VLOOKUP(A340,'BOY to MOY-Reading'!$P$2:$AA$400,12,FALSE)),"")</f>
        <v/>
      </c>
      <c r="X340" s="161" t="str">
        <f>IFERROR(IF(VLOOKUP(A340,'BOY to EOY-Reading'!$P$2:$AA$400,12,FALSE)="","",VLOOKUP(A340,'BOY to EOY-Reading'!$P$2:$AA$400,12,FALSE)),"")</f>
        <v/>
      </c>
      <c r="Y340" s="163" t="str">
        <f>IFERROR(IF(VLOOKUP(A340,'BOY to MOY-Reading'!$P$2:$AI$400,20,FALSE)="","",VLOOKUP(A340,'BOY to MOY-Reading'!$P$2:$AI$400,20,FALSE)),"")</f>
        <v/>
      </c>
      <c r="Z340" s="161" t="str">
        <f>IFERROR(IF(VLOOKUP(A340, 'MOY to EOY-Reading'!$P$2:$AI$400,20,FALSE)="","",VLOOKUP(A340,'MOY to EOY-Reading'!$P$2:$AI$400,20,FALSE)),"")</f>
        <v/>
      </c>
      <c r="AA340" s="161" t="str">
        <f>IFERROR(IF(VLOOKUP(A340,'BOY to EOY-Reading'!$P$2:$AI$400,20,FALSE)="","",VLOOKUP(A340,'BOY to EOY-Reading'!$P$2:$AI$400,20,FALSE)),"")</f>
        <v/>
      </c>
      <c r="AB340" s="161" t="str">
        <f>IFERROR(IF(VLOOKUP(A340,'BOY to MOY-Reading'!$P$2:$AK$400,22,FALSE)="","",VLOOKUP(A340,'BOY to MOY-Reading'!$P$2:$AK$400,22,FALSE)),"")</f>
        <v/>
      </c>
      <c r="AC340" s="161" t="str">
        <f>IFERROR(IF(VLOOKUP(A340, 'MOY to EOY-Reading'!$P$2:$AK$400,22,FALSE)="","",VLOOKUP(A340,'MOY to EOY-Reading'!$P$2:$AK$400,22,FALSE)),"")</f>
        <v/>
      </c>
      <c r="AD340" s="161" t="str">
        <f>IFERROR(IF(VLOOKUP(A340,'BOY to EOY-Reading'!$P$2:$AK$400,22,FALSE)="","",VLOOKUP(A340,'BOY to EOY-Reading'!$P$2:$AK$400,22,FALSE)),"")</f>
        <v/>
      </c>
      <c r="AE340" s="161" t="str" cm="1">
        <f t="array" ref="AE340">_xlfn.IFS(AND(NOT(ISNUMBER(V340)),NOT(ISNUMBER(W340)),NOT(ISNUMBER(X340))),"",OR(AND(V340&lt;&gt;"",V340&gt;=40),AND(W340&lt;&gt;"",W340&gt;=40),AND(X340&lt;&gt;"",X340&gt;=40)),"Y",OR(V340&lt;40,W340&lt;40,X340&lt;40),"N")</f>
        <v/>
      </c>
      <c r="AF340" s="161" t="str" cm="1">
        <f t="array" ref="AF340">_xlfn.IFS(OR(Y340="Yes",Z340="Yes",AA340="Yes"),"Y",OR(Y340="No",Z340="No",AA340="No"),"N",AND(Y340="",Z340="",AA340=""),"")</f>
        <v/>
      </c>
      <c r="AG340" s="161" t="str" cm="1">
        <f t="array" ref="AG340">_xlfn.IFS(AND(NOT(ISNUMBER(AB340)),NOT(ISNUMBER(AC340)),NOT(ISNUMBER(AD340))),"",OR(AND(AB340&lt;&gt;"",AB340&gt;=40),AND(AC340&lt;&gt;"",AC340&gt;=40),AND(AD340&lt;&gt;"",AD340&gt;=40)),"Y",OR(AB340&lt;40,AC340&lt;40,AD340&lt;40),"N")</f>
        <v/>
      </c>
      <c r="AH340" s="162" t="str" cm="1">
        <f t="array" ref="AH340">_xlfn.IFS(OR(AE340="Y",AF340="Y",AG340="Y"),"Y",OR(AE340="N",AF340="N",AG340="N"),"N",OR(AE340="",AF340="",AG340=""),"")</f>
        <v/>
      </c>
    </row>
    <row r="341" spans="9:34" x14ac:dyDescent="0.25">
      <c r="I341" s="161" t="str">
        <f>IFERROR(IF(VLOOKUP(A341,'BOY to MOY-Math'!$P$2:$U$400,6,FALSE)="","",VLOOKUP(A341,'BOY to MOY-Math'!$P$2:$U$400,6,FALSE)),"")</f>
        <v/>
      </c>
      <c r="J341" s="162" t="str">
        <f>IFERROR(IF(VLOOKUP(A341,'BOY to MOY-Math'!$P$2:$AA$400,12,FALSE)="","",VLOOKUP(A341,'BOY to MOY-Math'!$P$2:$AA$400,12,FALSE)),"")</f>
        <v/>
      </c>
      <c r="K341" s="161" t="str">
        <f>IFERROR(IF(VLOOKUP(A341,'BOY to EOY-Math'!$P$2:$AA$400,12,FALSE)="","",VLOOKUP(A341,'BOY to EOY-Math'!$P$2:$AA$400,12,FALSE)),"")</f>
        <v/>
      </c>
      <c r="L341" s="163" t="str">
        <f>IFERROR(IF(VLOOKUP(A341,'BOY to MOY-Math'!$P$2:$AI$400,20,FALSE)="","",VLOOKUP(A341,'BOY to MOY-Math'!$P$2:$AI$400,20,FALSE)),"")</f>
        <v/>
      </c>
      <c r="M341" s="161" t="str">
        <f>IFERROR(IF(VLOOKUP(A341, 'MOY to EOY-Math'!$P$2:$AI$400,20,FALSE)="","",VLOOKUP(A341,'MOY to EOY-Math'!$P$2:$AI$400,20,FALSE)),"")</f>
        <v/>
      </c>
      <c r="N341" s="161" t="str">
        <f>IFERROR(IF(VLOOKUP(A341,'BOY to EOY-Math'!$P$2:$AI$400,20,FALSE)="","",VLOOKUP(A341,'BOY to EOY-Math'!$P$2:$AI$400,20,FALSE)),"")</f>
        <v/>
      </c>
      <c r="O341" s="161" t="str">
        <f>IFERROR(IF(VLOOKUP(A341,'BOY to MOY-Math'!$P$2:$AK$400,22,FALSE)="","",VLOOKUP(A341,'BOY to MOY-Math'!$P$2:$AK$400,22,FALSE)),"")</f>
        <v/>
      </c>
      <c r="P341" s="161" t="str">
        <f>IFERROR(IF(VLOOKUP(A341, 'MOY to EOY-Math'!$P$2:$AK$400,22,FALSE)="","",VLOOKUP(A341,'MOY to EOY-Math'!$P$2:$AK$400,22,FALSE)),"")</f>
        <v/>
      </c>
      <c r="Q341" s="161" t="str">
        <f>IFERROR(IF(VLOOKUP(A341,'BOY to EOY-Math'!$P$2:$AK$400,22,FALSE)="","",VLOOKUP(A341,'BOY to EOY-Math'!$P$2:$AK$400,22,FALSE)),"")</f>
        <v/>
      </c>
      <c r="R341" s="161" t="str" cm="1">
        <f t="array" ref="R341">_xlfn.IFS(AND(NOT(ISNUMBER(I341)),NOT(ISNUMBER(J341)),NOT(ISNUMBER(K341))),"",OR(AND(I341&lt;&gt;"",I341&gt;=40),AND(J341&lt;&gt;"",J341&gt;=40),AND(K341&lt;&gt;"",K341&gt;=40)),"Y",OR(I341&lt;40,J341&lt;40,K341&lt;40),"N")</f>
        <v/>
      </c>
      <c r="S341" s="161" t="str" cm="1">
        <f t="array" ref="S341">_xlfn.IFS(OR(L341="Yes",M341="Yes",N341="Yes"),"Y",OR(L341="No",M341="No",N341="No"),"N",AND(L341="",M341="",N341=""),"")</f>
        <v/>
      </c>
      <c r="T341" s="161" t="str" cm="1">
        <f t="array" ref="T341">_xlfn.IFS(AND(NOT(ISNUMBER(O341)),NOT(ISNUMBER(P341)),NOT(ISNUMBER(Q341))),"",OR(AND(O341&lt;&gt;"",O341&gt;=40),AND(P341&lt;&gt;"",P341&gt;=40),AND(Q341&lt;&gt;"",Q341&gt;=40)),"Y",OR(O341&lt;40,P341&lt;40,Q341&lt;40),"N")</f>
        <v/>
      </c>
      <c r="U341" s="162" t="str" cm="1">
        <f t="array" ref="U341">_xlfn.IFS(OR(R341="Y",S341="Y",T341="Y"),"Y",OR(R341="N",S341="N",T341="N"),"N",OR(R341="",S341="",T341=""),"")</f>
        <v/>
      </c>
      <c r="V341" s="161" t="str">
        <f>IFERROR(IF(VLOOKUP(A341,'BOY to MOY-Reading'!$P$2:$U$400,6,FALSE)="","",VLOOKUP(A341,'BOY to MOY-Reading'!$P$2:$U$400,6,FALSE)),"")</f>
        <v/>
      </c>
      <c r="W341" s="162" t="str">
        <f>IFERROR(IF(VLOOKUP(A341,'BOY to MOY-Reading'!$P$2:$AA$400,12,FALSE)="","",VLOOKUP(A341,'BOY to MOY-Reading'!$P$2:$AA$400,12,FALSE)),"")</f>
        <v/>
      </c>
      <c r="X341" s="161" t="str">
        <f>IFERROR(IF(VLOOKUP(A341,'BOY to EOY-Reading'!$P$2:$AA$400,12,FALSE)="","",VLOOKUP(A341,'BOY to EOY-Reading'!$P$2:$AA$400,12,FALSE)),"")</f>
        <v/>
      </c>
      <c r="Y341" s="163" t="str">
        <f>IFERROR(IF(VLOOKUP(A341,'BOY to MOY-Reading'!$P$2:$AI$400,20,FALSE)="","",VLOOKUP(A341,'BOY to MOY-Reading'!$P$2:$AI$400,20,FALSE)),"")</f>
        <v/>
      </c>
      <c r="Z341" s="161" t="str">
        <f>IFERROR(IF(VLOOKUP(A341, 'MOY to EOY-Reading'!$P$2:$AI$400,20,FALSE)="","",VLOOKUP(A341,'MOY to EOY-Reading'!$P$2:$AI$400,20,FALSE)),"")</f>
        <v/>
      </c>
      <c r="AA341" s="161" t="str">
        <f>IFERROR(IF(VLOOKUP(A341,'BOY to EOY-Reading'!$P$2:$AI$400,20,FALSE)="","",VLOOKUP(A341,'BOY to EOY-Reading'!$P$2:$AI$400,20,FALSE)),"")</f>
        <v/>
      </c>
      <c r="AB341" s="161" t="str">
        <f>IFERROR(IF(VLOOKUP(A341,'BOY to MOY-Reading'!$P$2:$AK$400,22,FALSE)="","",VLOOKUP(A341,'BOY to MOY-Reading'!$P$2:$AK$400,22,FALSE)),"")</f>
        <v/>
      </c>
      <c r="AC341" s="161" t="str">
        <f>IFERROR(IF(VLOOKUP(A341, 'MOY to EOY-Reading'!$P$2:$AK$400,22,FALSE)="","",VLOOKUP(A341,'MOY to EOY-Reading'!$P$2:$AK$400,22,FALSE)),"")</f>
        <v/>
      </c>
      <c r="AD341" s="161" t="str">
        <f>IFERROR(IF(VLOOKUP(A341,'BOY to EOY-Reading'!$P$2:$AK$400,22,FALSE)="","",VLOOKUP(A341,'BOY to EOY-Reading'!$P$2:$AK$400,22,FALSE)),"")</f>
        <v/>
      </c>
      <c r="AE341" s="161" t="str" cm="1">
        <f t="array" ref="AE341">_xlfn.IFS(AND(NOT(ISNUMBER(V341)),NOT(ISNUMBER(W341)),NOT(ISNUMBER(X341))),"",OR(AND(V341&lt;&gt;"",V341&gt;=40),AND(W341&lt;&gt;"",W341&gt;=40),AND(X341&lt;&gt;"",X341&gt;=40)),"Y",OR(V341&lt;40,W341&lt;40,X341&lt;40),"N")</f>
        <v/>
      </c>
      <c r="AF341" s="161" t="str" cm="1">
        <f t="array" ref="AF341">_xlfn.IFS(OR(Y341="Yes",Z341="Yes",AA341="Yes"),"Y",OR(Y341="No",Z341="No",AA341="No"),"N",AND(Y341="",Z341="",AA341=""),"")</f>
        <v/>
      </c>
      <c r="AG341" s="161" t="str" cm="1">
        <f t="array" ref="AG341">_xlfn.IFS(AND(NOT(ISNUMBER(AB341)),NOT(ISNUMBER(AC341)),NOT(ISNUMBER(AD341))),"",OR(AND(AB341&lt;&gt;"",AB341&gt;=40),AND(AC341&lt;&gt;"",AC341&gt;=40),AND(AD341&lt;&gt;"",AD341&gt;=40)),"Y",OR(AB341&lt;40,AC341&lt;40,AD341&lt;40),"N")</f>
        <v/>
      </c>
      <c r="AH341" s="162" t="str" cm="1">
        <f t="array" ref="AH341">_xlfn.IFS(OR(AE341="Y",AF341="Y",AG341="Y"),"Y",OR(AE341="N",AF341="N",AG341="N"),"N",OR(AE341="",AF341="",AG341=""),"")</f>
        <v/>
      </c>
    </row>
    <row r="342" spans="9:34" x14ac:dyDescent="0.25">
      <c r="I342" s="161" t="str">
        <f>IFERROR(IF(VLOOKUP(A342,'BOY to MOY-Math'!$P$2:$U$400,6,FALSE)="","",VLOOKUP(A342,'BOY to MOY-Math'!$P$2:$U$400,6,FALSE)),"")</f>
        <v/>
      </c>
      <c r="J342" s="162" t="str">
        <f>IFERROR(IF(VLOOKUP(A342,'BOY to MOY-Math'!$P$2:$AA$400,12,FALSE)="","",VLOOKUP(A342,'BOY to MOY-Math'!$P$2:$AA$400,12,FALSE)),"")</f>
        <v/>
      </c>
      <c r="K342" s="161" t="str">
        <f>IFERROR(IF(VLOOKUP(A342,'BOY to EOY-Math'!$P$2:$AA$400,12,FALSE)="","",VLOOKUP(A342,'BOY to EOY-Math'!$P$2:$AA$400,12,FALSE)),"")</f>
        <v/>
      </c>
      <c r="L342" s="163" t="str">
        <f>IFERROR(IF(VLOOKUP(A342,'BOY to MOY-Math'!$P$2:$AI$400,20,FALSE)="","",VLOOKUP(A342,'BOY to MOY-Math'!$P$2:$AI$400,20,FALSE)),"")</f>
        <v/>
      </c>
      <c r="M342" s="161" t="str">
        <f>IFERROR(IF(VLOOKUP(A342, 'MOY to EOY-Math'!$P$2:$AI$400,20,FALSE)="","",VLOOKUP(A342,'MOY to EOY-Math'!$P$2:$AI$400,20,FALSE)),"")</f>
        <v/>
      </c>
      <c r="N342" s="161" t="str">
        <f>IFERROR(IF(VLOOKUP(A342,'BOY to EOY-Math'!$P$2:$AI$400,20,FALSE)="","",VLOOKUP(A342,'BOY to EOY-Math'!$P$2:$AI$400,20,FALSE)),"")</f>
        <v/>
      </c>
      <c r="O342" s="161" t="str">
        <f>IFERROR(IF(VLOOKUP(A342,'BOY to MOY-Math'!$P$2:$AK$400,22,FALSE)="","",VLOOKUP(A342,'BOY to MOY-Math'!$P$2:$AK$400,22,FALSE)),"")</f>
        <v/>
      </c>
      <c r="P342" s="161" t="str">
        <f>IFERROR(IF(VLOOKUP(A342, 'MOY to EOY-Math'!$P$2:$AK$400,22,FALSE)="","",VLOOKUP(A342,'MOY to EOY-Math'!$P$2:$AK$400,22,FALSE)),"")</f>
        <v/>
      </c>
      <c r="Q342" s="161" t="str">
        <f>IFERROR(IF(VLOOKUP(A342,'BOY to EOY-Math'!$P$2:$AK$400,22,FALSE)="","",VLOOKUP(A342,'BOY to EOY-Math'!$P$2:$AK$400,22,FALSE)),"")</f>
        <v/>
      </c>
      <c r="R342" s="161" t="str" cm="1">
        <f t="array" ref="R342">_xlfn.IFS(AND(NOT(ISNUMBER(I342)),NOT(ISNUMBER(J342)),NOT(ISNUMBER(K342))),"",OR(AND(I342&lt;&gt;"",I342&gt;=40),AND(J342&lt;&gt;"",J342&gt;=40),AND(K342&lt;&gt;"",K342&gt;=40)),"Y",OR(I342&lt;40,J342&lt;40,K342&lt;40),"N")</f>
        <v/>
      </c>
      <c r="S342" s="161" t="str" cm="1">
        <f t="array" ref="S342">_xlfn.IFS(OR(L342="Yes",M342="Yes",N342="Yes"),"Y",OR(L342="No",M342="No",N342="No"),"N",AND(L342="",M342="",N342=""),"")</f>
        <v/>
      </c>
      <c r="T342" s="161" t="str" cm="1">
        <f t="array" ref="T342">_xlfn.IFS(AND(NOT(ISNUMBER(O342)),NOT(ISNUMBER(P342)),NOT(ISNUMBER(Q342))),"",OR(AND(O342&lt;&gt;"",O342&gt;=40),AND(P342&lt;&gt;"",P342&gt;=40),AND(Q342&lt;&gt;"",Q342&gt;=40)),"Y",OR(O342&lt;40,P342&lt;40,Q342&lt;40),"N")</f>
        <v/>
      </c>
      <c r="U342" s="162" t="str" cm="1">
        <f t="array" ref="U342">_xlfn.IFS(OR(R342="Y",S342="Y",T342="Y"),"Y",OR(R342="N",S342="N",T342="N"),"N",OR(R342="",S342="",T342=""),"")</f>
        <v/>
      </c>
      <c r="V342" s="161" t="str">
        <f>IFERROR(IF(VLOOKUP(A342,'BOY to MOY-Reading'!$P$2:$U$400,6,FALSE)="","",VLOOKUP(A342,'BOY to MOY-Reading'!$P$2:$U$400,6,FALSE)),"")</f>
        <v/>
      </c>
      <c r="W342" s="162" t="str">
        <f>IFERROR(IF(VLOOKUP(A342,'BOY to MOY-Reading'!$P$2:$AA$400,12,FALSE)="","",VLOOKUP(A342,'BOY to MOY-Reading'!$P$2:$AA$400,12,FALSE)),"")</f>
        <v/>
      </c>
      <c r="X342" s="161" t="str">
        <f>IFERROR(IF(VLOOKUP(A342,'BOY to EOY-Reading'!$P$2:$AA$400,12,FALSE)="","",VLOOKUP(A342,'BOY to EOY-Reading'!$P$2:$AA$400,12,FALSE)),"")</f>
        <v/>
      </c>
      <c r="Y342" s="163" t="str">
        <f>IFERROR(IF(VLOOKUP(A342,'BOY to MOY-Reading'!$P$2:$AI$400,20,FALSE)="","",VLOOKUP(A342,'BOY to MOY-Reading'!$P$2:$AI$400,20,FALSE)),"")</f>
        <v/>
      </c>
      <c r="Z342" s="161" t="str">
        <f>IFERROR(IF(VLOOKUP(A342, 'MOY to EOY-Reading'!$P$2:$AI$400,20,FALSE)="","",VLOOKUP(A342,'MOY to EOY-Reading'!$P$2:$AI$400,20,FALSE)),"")</f>
        <v/>
      </c>
      <c r="AA342" s="161" t="str">
        <f>IFERROR(IF(VLOOKUP(A342,'BOY to EOY-Reading'!$P$2:$AI$400,20,FALSE)="","",VLOOKUP(A342,'BOY to EOY-Reading'!$P$2:$AI$400,20,FALSE)),"")</f>
        <v/>
      </c>
      <c r="AB342" s="161" t="str">
        <f>IFERROR(IF(VLOOKUP(A342,'BOY to MOY-Reading'!$P$2:$AK$400,22,FALSE)="","",VLOOKUP(A342,'BOY to MOY-Reading'!$P$2:$AK$400,22,FALSE)),"")</f>
        <v/>
      </c>
      <c r="AC342" s="161" t="str">
        <f>IFERROR(IF(VLOOKUP(A342, 'MOY to EOY-Reading'!$P$2:$AK$400,22,FALSE)="","",VLOOKUP(A342,'MOY to EOY-Reading'!$P$2:$AK$400,22,FALSE)),"")</f>
        <v/>
      </c>
      <c r="AD342" s="161" t="str">
        <f>IFERROR(IF(VLOOKUP(A342,'BOY to EOY-Reading'!$P$2:$AK$400,22,FALSE)="","",VLOOKUP(A342,'BOY to EOY-Reading'!$P$2:$AK$400,22,FALSE)),"")</f>
        <v/>
      </c>
      <c r="AE342" s="161" t="str" cm="1">
        <f t="array" ref="AE342">_xlfn.IFS(AND(NOT(ISNUMBER(V342)),NOT(ISNUMBER(W342)),NOT(ISNUMBER(X342))),"",OR(AND(V342&lt;&gt;"",V342&gt;=40),AND(W342&lt;&gt;"",W342&gt;=40),AND(X342&lt;&gt;"",X342&gt;=40)),"Y",OR(V342&lt;40,W342&lt;40,X342&lt;40),"N")</f>
        <v/>
      </c>
      <c r="AF342" s="161" t="str" cm="1">
        <f t="array" ref="AF342">_xlfn.IFS(OR(Y342="Yes",Z342="Yes",AA342="Yes"),"Y",OR(Y342="No",Z342="No",AA342="No"),"N",AND(Y342="",Z342="",AA342=""),"")</f>
        <v/>
      </c>
      <c r="AG342" s="161" t="str" cm="1">
        <f t="array" ref="AG342">_xlfn.IFS(AND(NOT(ISNUMBER(AB342)),NOT(ISNUMBER(AC342)),NOT(ISNUMBER(AD342))),"",OR(AND(AB342&lt;&gt;"",AB342&gt;=40),AND(AC342&lt;&gt;"",AC342&gt;=40),AND(AD342&lt;&gt;"",AD342&gt;=40)),"Y",OR(AB342&lt;40,AC342&lt;40,AD342&lt;40),"N")</f>
        <v/>
      </c>
      <c r="AH342" s="162" t="str" cm="1">
        <f t="array" ref="AH342">_xlfn.IFS(OR(AE342="Y",AF342="Y",AG342="Y"),"Y",OR(AE342="N",AF342="N",AG342="N"),"N",OR(AE342="",AF342="",AG342=""),"")</f>
        <v/>
      </c>
    </row>
    <row r="343" spans="9:34" x14ac:dyDescent="0.25">
      <c r="I343" s="161" t="str">
        <f>IFERROR(IF(VLOOKUP(A343,'BOY to MOY-Math'!$P$2:$U$400,6,FALSE)="","",VLOOKUP(A343,'BOY to MOY-Math'!$P$2:$U$400,6,FALSE)),"")</f>
        <v/>
      </c>
      <c r="J343" s="162" t="str">
        <f>IFERROR(IF(VLOOKUP(A343,'BOY to MOY-Math'!$P$2:$AA$400,12,FALSE)="","",VLOOKUP(A343,'BOY to MOY-Math'!$P$2:$AA$400,12,FALSE)),"")</f>
        <v/>
      </c>
      <c r="K343" s="161" t="str">
        <f>IFERROR(IF(VLOOKUP(A343,'BOY to EOY-Math'!$P$2:$AA$400,12,FALSE)="","",VLOOKUP(A343,'BOY to EOY-Math'!$P$2:$AA$400,12,FALSE)),"")</f>
        <v/>
      </c>
      <c r="L343" s="163" t="str">
        <f>IFERROR(IF(VLOOKUP(A343,'BOY to MOY-Math'!$P$2:$AI$400,20,FALSE)="","",VLOOKUP(A343,'BOY to MOY-Math'!$P$2:$AI$400,20,FALSE)),"")</f>
        <v/>
      </c>
      <c r="M343" s="161" t="str">
        <f>IFERROR(IF(VLOOKUP(A343, 'MOY to EOY-Math'!$P$2:$AI$400,20,FALSE)="","",VLOOKUP(A343,'MOY to EOY-Math'!$P$2:$AI$400,20,FALSE)),"")</f>
        <v/>
      </c>
      <c r="N343" s="161" t="str">
        <f>IFERROR(IF(VLOOKUP(A343,'BOY to EOY-Math'!$P$2:$AI$400,20,FALSE)="","",VLOOKUP(A343,'BOY to EOY-Math'!$P$2:$AI$400,20,FALSE)),"")</f>
        <v/>
      </c>
      <c r="O343" s="161" t="str">
        <f>IFERROR(IF(VLOOKUP(A343,'BOY to MOY-Math'!$P$2:$AK$400,22,FALSE)="","",VLOOKUP(A343,'BOY to MOY-Math'!$P$2:$AK$400,22,FALSE)),"")</f>
        <v/>
      </c>
      <c r="P343" s="161" t="str">
        <f>IFERROR(IF(VLOOKUP(A343, 'MOY to EOY-Math'!$P$2:$AK$400,22,FALSE)="","",VLOOKUP(A343,'MOY to EOY-Math'!$P$2:$AK$400,22,FALSE)),"")</f>
        <v/>
      </c>
      <c r="Q343" s="161" t="str">
        <f>IFERROR(IF(VLOOKUP(A343,'BOY to EOY-Math'!$P$2:$AK$400,22,FALSE)="","",VLOOKUP(A343,'BOY to EOY-Math'!$P$2:$AK$400,22,FALSE)),"")</f>
        <v/>
      </c>
      <c r="R343" s="161" t="str" cm="1">
        <f t="array" ref="R343">_xlfn.IFS(AND(NOT(ISNUMBER(I343)),NOT(ISNUMBER(J343)),NOT(ISNUMBER(K343))),"",OR(AND(I343&lt;&gt;"",I343&gt;=40),AND(J343&lt;&gt;"",J343&gt;=40),AND(K343&lt;&gt;"",K343&gt;=40)),"Y",OR(I343&lt;40,J343&lt;40,K343&lt;40),"N")</f>
        <v/>
      </c>
      <c r="S343" s="161" t="str" cm="1">
        <f t="array" ref="S343">_xlfn.IFS(OR(L343="Yes",M343="Yes",N343="Yes"),"Y",OR(L343="No",M343="No",N343="No"),"N",AND(L343="",M343="",N343=""),"")</f>
        <v/>
      </c>
      <c r="T343" s="161" t="str" cm="1">
        <f t="array" ref="T343">_xlfn.IFS(AND(NOT(ISNUMBER(O343)),NOT(ISNUMBER(P343)),NOT(ISNUMBER(Q343))),"",OR(AND(O343&lt;&gt;"",O343&gt;=40),AND(P343&lt;&gt;"",P343&gt;=40),AND(Q343&lt;&gt;"",Q343&gt;=40)),"Y",OR(O343&lt;40,P343&lt;40,Q343&lt;40),"N")</f>
        <v/>
      </c>
      <c r="U343" s="162" t="str" cm="1">
        <f t="array" ref="U343">_xlfn.IFS(OR(R343="Y",S343="Y",T343="Y"),"Y",OR(R343="N",S343="N",T343="N"),"N",OR(R343="",S343="",T343=""),"")</f>
        <v/>
      </c>
      <c r="V343" s="161" t="str">
        <f>IFERROR(IF(VLOOKUP(A343,'BOY to MOY-Reading'!$P$2:$U$400,6,FALSE)="","",VLOOKUP(A343,'BOY to MOY-Reading'!$P$2:$U$400,6,FALSE)),"")</f>
        <v/>
      </c>
      <c r="W343" s="162" t="str">
        <f>IFERROR(IF(VLOOKUP(A343,'BOY to MOY-Reading'!$P$2:$AA$400,12,FALSE)="","",VLOOKUP(A343,'BOY to MOY-Reading'!$P$2:$AA$400,12,FALSE)),"")</f>
        <v/>
      </c>
      <c r="X343" s="161" t="str">
        <f>IFERROR(IF(VLOOKUP(A343,'BOY to EOY-Reading'!$P$2:$AA$400,12,FALSE)="","",VLOOKUP(A343,'BOY to EOY-Reading'!$P$2:$AA$400,12,FALSE)),"")</f>
        <v/>
      </c>
      <c r="Y343" s="163" t="str">
        <f>IFERROR(IF(VLOOKUP(A343,'BOY to MOY-Reading'!$P$2:$AI$400,20,FALSE)="","",VLOOKUP(A343,'BOY to MOY-Reading'!$P$2:$AI$400,20,FALSE)),"")</f>
        <v/>
      </c>
      <c r="Z343" s="161" t="str">
        <f>IFERROR(IF(VLOOKUP(A343, 'MOY to EOY-Reading'!$P$2:$AI$400,20,FALSE)="","",VLOOKUP(A343,'MOY to EOY-Reading'!$P$2:$AI$400,20,FALSE)),"")</f>
        <v/>
      </c>
      <c r="AA343" s="161" t="str">
        <f>IFERROR(IF(VLOOKUP(A343,'BOY to EOY-Reading'!$P$2:$AI$400,20,FALSE)="","",VLOOKUP(A343,'BOY to EOY-Reading'!$P$2:$AI$400,20,FALSE)),"")</f>
        <v/>
      </c>
      <c r="AB343" s="161" t="str">
        <f>IFERROR(IF(VLOOKUP(A343,'BOY to MOY-Reading'!$P$2:$AK$400,22,FALSE)="","",VLOOKUP(A343,'BOY to MOY-Reading'!$P$2:$AK$400,22,FALSE)),"")</f>
        <v/>
      </c>
      <c r="AC343" s="161" t="str">
        <f>IFERROR(IF(VLOOKUP(A343, 'MOY to EOY-Reading'!$P$2:$AK$400,22,FALSE)="","",VLOOKUP(A343,'MOY to EOY-Reading'!$P$2:$AK$400,22,FALSE)),"")</f>
        <v/>
      </c>
      <c r="AD343" s="161" t="str">
        <f>IFERROR(IF(VLOOKUP(A343,'BOY to EOY-Reading'!$P$2:$AK$400,22,FALSE)="","",VLOOKUP(A343,'BOY to EOY-Reading'!$P$2:$AK$400,22,FALSE)),"")</f>
        <v/>
      </c>
      <c r="AE343" s="161" t="str" cm="1">
        <f t="array" ref="AE343">_xlfn.IFS(AND(NOT(ISNUMBER(V343)),NOT(ISNUMBER(W343)),NOT(ISNUMBER(X343))),"",OR(AND(V343&lt;&gt;"",V343&gt;=40),AND(W343&lt;&gt;"",W343&gt;=40),AND(X343&lt;&gt;"",X343&gt;=40)),"Y",OR(V343&lt;40,W343&lt;40,X343&lt;40),"N")</f>
        <v/>
      </c>
      <c r="AF343" s="161" t="str" cm="1">
        <f t="array" ref="AF343">_xlfn.IFS(OR(Y343="Yes",Z343="Yes",AA343="Yes"),"Y",OR(Y343="No",Z343="No",AA343="No"),"N",AND(Y343="",Z343="",AA343=""),"")</f>
        <v/>
      </c>
      <c r="AG343" s="161" t="str" cm="1">
        <f t="array" ref="AG343">_xlfn.IFS(AND(NOT(ISNUMBER(AB343)),NOT(ISNUMBER(AC343)),NOT(ISNUMBER(AD343))),"",OR(AND(AB343&lt;&gt;"",AB343&gt;=40),AND(AC343&lt;&gt;"",AC343&gt;=40),AND(AD343&lt;&gt;"",AD343&gt;=40)),"Y",OR(AB343&lt;40,AC343&lt;40,AD343&lt;40),"N")</f>
        <v/>
      </c>
      <c r="AH343" s="162" t="str" cm="1">
        <f t="array" ref="AH343">_xlfn.IFS(OR(AE343="Y",AF343="Y",AG343="Y"),"Y",OR(AE343="N",AF343="N",AG343="N"),"N",OR(AE343="",AF343="",AG343=""),"")</f>
        <v/>
      </c>
    </row>
    <row r="344" spans="9:34" x14ac:dyDescent="0.25">
      <c r="I344" s="161" t="str">
        <f>IFERROR(IF(VLOOKUP(A344,'BOY to MOY-Math'!$P$2:$U$400,6,FALSE)="","",VLOOKUP(A344,'BOY to MOY-Math'!$P$2:$U$400,6,FALSE)),"")</f>
        <v/>
      </c>
      <c r="J344" s="162" t="str">
        <f>IFERROR(IF(VLOOKUP(A344,'BOY to MOY-Math'!$P$2:$AA$400,12,FALSE)="","",VLOOKUP(A344,'BOY to MOY-Math'!$P$2:$AA$400,12,FALSE)),"")</f>
        <v/>
      </c>
      <c r="K344" s="161" t="str">
        <f>IFERROR(IF(VLOOKUP(A344,'BOY to EOY-Math'!$P$2:$AA$400,12,FALSE)="","",VLOOKUP(A344,'BOY to EOY-Math'!$P$2:$AA$400,12,FALSE)),"")</f>
        <v/>
      </c>
      <c r="L344" s="163" t="str">
        <f>IFERROR(IF(VLOOKUP(A344,'BOY to MOY-Math'!$P$2:$AI$400,20,FALSE)="","",VLOOKUP(A344,'BOY to MOY-Math'!$P$2:$AI$400,20,FALSE)),"")</f>
        <v/>
      </c>
      <c r="M344" s="161" t="str">
        <f>IFERROR(IF(VLOOKUP(A344, 'MOY to EOY-Math'!$P$2:$AI$400,20,FALSE)="","",VLOOKUP(A344,'MOY to EOY-Math'!$P$2:$AI$400,20,FALSE)),"")</f>
        <v/>
      </c>
      <c r="N344" s="161" t="str">
        <f>IFERROR(IF(VLOOKUP(A344,'BOY to EOY-Math'!$P$2:$AI$400,20,FALSE)="","",VLOOKUP(A344,'BOY to EOY-Math'!$P$2:$AI$400,20,FALSE)),"")</f>
        <v/>
      </c>
      <c r="O344" s="161" t="str">
        <f>IFERROR(IF(VLOOKUP(A344,'BOY to MOY-Math'!$P$2:$AK$400,22,FALSE)="","",VLOOKUP(A344,'BOY to MOY-Math'!$P$2:$AK$400,22,FALSE)),"")</f>
        <v/>
      </c>
      <c r="P344" s="161" t="str">
        <f>IFERROR(IF(VLOOKUP(A344, 'MOY to EOY-Math'!$P$2:$AK$400,22,FALSE)="","",VLOOKUP(A344,'MOY to EOY-Math'!$P$2:$AK$400,22,FALSE)),"")</f>
        <v/>
      </c>
      <c r="Q344" s="161" t="str">
        <f>IFERROR(IF(VLOOKUP(A344,'BOY to EOY-Math'!$P$2:$AK$400,22,FALSE)="","",VLOOKUP(A344,'BOY to EOY-Math'!$P$2:$AK$400,22,FALSE)),"")</f>
        <v/>
      </c>
      <c r="R344" s="161" t="str" cm="1">
        <f t="array" ref="R344">_xlfn.IFS(AND(NOT(ISNUMBER(I344)),NOT(ISNUMBER(J344)),NOT(ISNUMBER(K344))),"",OR(AND(I344&lt;&gt;"",I344&gt;=40),AND(J344&lt;&gt;"",J344&gt;=40),AND(K344&lt;&gt;"",K344&gt;=40)),"Y",OR(I344&lt;40,J344&lt;40,K344&lt;40),"N")</f>
        <v/>
      </c>
      <c r="S344" s="161" t="str" cm="1">
        <f t="array" ref="S344">_xlfn.IFS(OR(L344="Yes",M344="Yes",N344="Yes"),"Y",OR(L344="No",M344="No",N344="No"),"N",AND(L344="",M344="",N344=""),"")</f>
        <v/>
      </c>
      <c r="T344" s="161" t="str" cm="1">
        <f t="array" ref="T344">_xlfn.IFS(AND(NOT(ISNUMBER(O344)),NOT(ISNUMBER(P344)),NOT(ISNUMBER(Q344))),"",OR(AND(O344&lt;&gt;"",O344&gt;=40),AND(P344&lt;&gt;"",P344&gt;=40),AND(Q344&lt;&gt;"",Q344&gt;=40)),"Y",OR(O344&lt;40,P344&lt;40,Q344&lt;40),"N")</f>
        <v/>
      </c>
      <c r="U344" s="162" t="str" cm="1">
        <f t="array" ref="U344">_xlfn.IFS(OR(R344="Y",S344="Y",T344="Y"),"Y",OR(R344="N",S344="N",T344="N"),"N",OR(R344="",S344="",T344=""),"")</f>
        <v/>
      </c>
      <c r="V344" s="161" t="str">
        <f>IFERROR(IF(VLOOKUP(A344,'BOY to MOY-Reading'!$P$2:$U$400,6,FALSE)="","",VLOOKUP(A344,'BOY to MOY-Reading'!$P$2:$U$400,6,FALSE)),"")</f>
        <v/>
      </c>
      <c r="W344" s="162" t="str">
        <f>IFERROR(IF(VLOOKUP(A344,'BOY to MOY-Reading'!$P$2:$AA$400,12,FALSE)="","",VLOOKUP(A344,'BOY to MOY-Reading'!$P$2:$AA$400,12,FALSE)),"")</f>
        <v/>
      </c>
      <c r="X344" s="161" t="str">
        <f>IFERROR(IF(VLOOKUP(A344,'BOY to EOY-Reading'!$P$2:$AA$400,12,FALSE)="","",VLOOKUP(A344,'BOY to EOY-Reading'!$P$2:$AA$400,12,FALSE)),"")</f>
        <v/>
      </c>
      <c r="Y344" s="163" t="str">
        <f>IFERROR(IF(VLOOKUP(A344,'BOY to MOY-Reading'!$P$2:$AI$400,20,FALSE)="","",VLOOKUP(A344,'BOY to MOY-Reading'!$P$2:$AI$400,20,FALSE)),"")</f>
        <v/>
      </c>
      <c r="Z344" s="161" t="str">
        <f>IFERROR(IF(VLOOKUP(A344, 'MOY to EOY-Reading'!$P$2:$AI$400,20,FALSE)="","",VLOOKUP(A344,'MOY to EOY-Reading'!$P$2:$AI$400,20,FALSE)),"")</f>
        <v/>
      </c>
      <c r="AA344" s="161" t="str">
        <f>IFERROR(IF(VLOOKUP(A344,'BOY to EOY-Reading'!$P$2:$AI$400,20,FALSE)="","",VLOOKUP(A344,'BOY to EOY-Reading'!$P$2:$AI$400,20,FALSE)),"")</f>
        <v/>
      </c>
      <c r="AB344" s="161" t="str">
        <f>IFERROR(IF(VLOOKUP(A344,'BOY to MOY-Reading'!$P$2:$AK$400,22,FALSE)="","",VLOOKUP(A344,'BOY to MOY-Reading'!$P$2:$AK$400,22,FALSE)),"")</f>
        <v/>
      </c>
      <c r="AC344" s="161" t="str">
        <f>IFERROR(IF(VLOOKUP(A344, 'MOY to EOY-Reading'!$P$2:$AK$400,22,FALSE)="","",VLOOKUP(A344,'MOY to EOY-Reading'!$P$2:$AK$400,22,FALSE)),"")</f>
        <v/>
      </c>
      <c r="AD344" s="161" t="str">
        <f>IFERROR(IF(VLOOKUP(A344,'BOY to EOY-Reading'!$P$2:$AK$400,22,FALSE)="","",VLOOKUP(A344,'BOY to EOY-Reading'!$P$2:$AK$400,22,FALSE)),"")</f>
        <v/>
      </c>
      <c r="AE344" s="161" t="str" cm="1">
        <f t="array" ref="AE344">_xlfn.IFS(AND(NOT(ISNUMBER(V344)),NOT(ISNUMBER(W344)),NOT(ISNUMBER(X344))),"",OR(AND(V344&lt;&gt;"",V344&gt;=40),AND(W344&lt;&gt;"",W344&gt;=40),AND(X344&lt;&gt;"",X344&gt;=40)),"Y",OR(V344&lt;40,W344&lt;40,X344&lt;40),"N")</f>
        <v/>
      </c>
      <c r="AF344" s="161" t="str" cm="1">
        <f t="array" ref="AF344">_xlfn.IFS(OR(Y344="Yes",Z344="Yes",AA344="Yes"),"Y",OR(Y344="No",Z344="No",AA344="No"),"N",AND(Y344="",Z344="",AA344=""),"")</f>
        <v/>
      </c>
      <c r="AG344" s="161" t="str" cm="1">
        <f t="array" ref="AG344">_xlfn.IFS(AND(NOT(ISNUMBER(AB344)),NOT(ISNUMBER(AC344)),NOT(ISNUMBER(AD344))),"",OR(AND(AB344&lt;&gt;"",AB344&gt;=40),AND(AC344&lt;&gt;"",AC344&gt;=40),AND(AD344&lt;&gt;"",AD344&gt;=40)),"Y",OR(AB344&lt;40,AC344&lt;40,AD344&lt;40),"N")</f>
        <v/>
      </c>
      <c r="AH344" s="162" t="str" cm="1">
        <f t="array" ref="AH344">_xlfn.IFS(OR(AE344="Y",AF344="Y",AG344="Y"),"Y",OR(AE344="N",AF344="N",AG344="N"),"N",OR(AE344="",AF344="",AG344=""),"")</f>
        <v/>
      </c>
    </row>
    <row r="345" spans="9:34" x14ac:dyDescent="0.25">
      <c r="I345" s="161" t="str">
        <f>IFERROR(IF(VLOOKUP(A345,'BOY to MOY-Math'!$P$2:$U$400,6,FALSE)="","",VLOOKUP(A345,'BOY to MOY-Math'!$P$2:$U$400,6,FALSE)),"")</f>
        <v/>
      </c>
      <c r="J345" s="162" t="str">
        <f>IFERROR(IF(VLOOKUP(A345,'BOY to MOY-Math'!$P$2:$AA$400,12,FALSE)="","",VLOOKUP(A345,'BOY to MOY-Math'!$P$2:$AA$400,12,FALSE)),"")</f>
        <v/>
      </c>
      <c r="K345" s="161" t="str">
        <f>IFERROR(IF(VLOOKUP(A345,'BOY to EOY-Math'!$P$2:$AA$400,12,FALSE)="","",VLOOKUP(A345,'BOY to EOY-Math'!$P$2:$AA$400,12,FALSE)),"")</f>
        <v/>
      </c>
      <c r="L345" s="163" t="str">
        <f>IFERROR(IF(VLOOKUP(A345,'BOY to MOY-Math'!$P$2:$AI$400,20,FALSE)="","",VLOOKUP(A345,'BOY to MOY-Math'!$P$2:$AI$400,20,FALSE)),"")</f>
        <v/>
      </c>
      <c r="M345" s="161" t="str">
        <f>IFERROR(IF(VLOOKUP(A345, 'MOY to EOY-Math'!$P$2:$AI$400,20,FALSE)="","",VLOOKUP(A345,'MOY to EOY-Math'!$P$2:$AI$400,20,FALSE)),"")</f>
        <v/>
      </c>
      <c r="N345" s="161" t="str">
        <f>IFERROR(IF(VLOOKUP(A345,'BOY to EOY-Math'!$P$2:$AI$400,20,FALSE)="","",VLOOKUP(A345,'BOY to EOY-Math'!$P$2:$AI$400,20,FALSE)),"")</f>
        <v/>
      </c>
      <c r="O345" s="161" t="str">
        <f>IFERROR(IF(VLOOKUP(A345,'BOY to MOY-Math'!$P$2:$AK$400,22,FALSE)="","",VLOOKUP(A345,'BOY to MOY-Math'!$P$2:$AK$400,22,FALSE)),"")</f>
        <v/>
      </c>
      <c r="P345" s="161" t="str">
        <f>IFERROR(IF(VLOOKUP(A345, 'MOY to EOY-Math'!$P$2:$AK$400,22,FALSE)="","",VLOOKUP(A345,'MOY to EOY-Math'!$P$2:$AK$400,22,FALSE)),"")</f>
        <v/>
      </c>
      <c r="Q345" s="161" t="str">
        <f>IFERROR(IF(VLOOKUP(A345,'BOY to EOY-Math'!$P$2:$AK$400,22,FALSE)="","",VLOOKUP(A345,'BOY to EOY-Math'!$P$2:$AK$400,22,FALSE)),"")</f>
        <v/>
      </c>
      <c r="R345" s="161" t="str" cm="1">
        <f t="array" ref="R345">_xlfn.IFS(AND(NOT(ISNUMBER(I345)),NOT(ISNUMBER(J345)),NOT(ISNUMBER(K345))),"",OR(AND(I345&lt;&gt;"",I345&gt;=40),AND(J345&lt;&gt;"",J345&gt;=40),AND(K345&lt;&gt;"",K345&gt;=40)),"Y",OR(I345&lt;40,J345&lt;40,K345&lt;40),"N")</f>
        <v/>
      </c>
      <c r="S345" s="161" t="str" cm="1">
        <f t="array" ref="S345">_xlfn.IFS(OR(L345="Yes",M345="Yes",N345="Yes"),"Y",OR(L345="No",M345="No",N345="No"),"N",AND(L345="",M345="",N345=""),"")</f>
        <v/>
      </c>
      <c r="T345" s="161" t="str" cm="1">
        <f t="array" ref="T345">_xlfn.IFS(AND(NOT(ISNUMBER(O345)),NOT(ISNUMBER(P345)),NOT(ISNUMBER(Q345))),"",OR(AND(O345&lt;&gt;"",O345&gt;=40),AND(P345&lt;&gt;"",P345&gt;=40),AND(Q345&lt;&gt;"",Q345&gt;=40)),"Y",OR(O345&lt;40,P345&lt;40,Q345&lt;40),"N")</f>
        <v/>
      </c>
      <c r="U345" s="162" t="str" cm="1">
        <f t="array" ref="U345">_xlfn.IFS(OR(R345="Y",S345="Y",T345="Y"),"Y",OR(R345="N",S345="N",T345="N"),"N",OR(R345="",S345="",T345=""),"")</f>
        <v/>
      </c>
      <c r="V345" s="161" t="str">
        <f>IFERROR(IF(VLOOKUP(A345,'BOY to MOY-Reading'!$P$2:$U$400,6,FALSE)="","",VLOOKUP(A345,'BOY to MOY-Reading'!$P$2:$U$400,6,FALSE)),"")</f>
        <v/>
      </c>
      <c r="W345" s="162" t="str">
        <f>IFERROR(IF(VLOOKUP(A345,'BOY to MOY-Reading'!$P$2:$AA$400,12,FALSE)="","",VLOOKUP(A345,'BOY to MOY-Reading'!$P$2:$AA$400,12,FALSE)),"")</f>
        <v/>
      </c>
      <c r="X345" s="161" t="str">
        <f>IFERROR(IF(VLOOKUP(A345,'BOY to EOY-Reading'!$P$2:$AA$400,12,FALSE)="","",VLOOKUP(A345,'BOY to EOY-Reading'!$P$2:$AA$400,12,FALSE)),"")</f>
        <v/>
      </c>
      <c r="Y345" s="163" t="str">
        <f>IFERROR(IF(VLOOKUP(A345,'BOY to MOY-Reading'!$P$2:$AI$400,20,FALSE)="","",VLOOKUP(A345,'BOY to MOY-Reading'!$P$2:$AI$400,20,FALSE)),"")</f>
        <v/>
      </c>
      <c r="Z345" s="161" t="str">
        <f>IFERROR(IF(VLOOKUP(A345, 'MOY to EOY-Reading'!$P$2:$AI$400,20,FALSE)="","",VLOOKUP(A345,'MOY to EOY-Reading'!$P$2:$AI$400,20,FALSE)),"")</f>
        <v/>
      </c>
      <c r="AA345" s="161" t="str">
        <f>IFERROR(IF(VLOOKUP(A345,'BOY to EOY-Reading'!$P$2:$AI$400,20,FALSE)="","",VLOOKUP(A345,'BOY to EOY-Reading'!$P$2:$AI$400,20,FALSE)),"")</f>
        <v/>
      </c>
      <c r="AB345" s="161" t="str">
        <f>IFERROR(IF(VLOOKUP(A345,'BOY to MOY-Reading'!$P$2:$AK$400,22,FALSE)="","",VLOOKUP(A345,'BOY to MOY-Reading'!$P$2:$AK$400,22,FALSE)),"")</f>
        <v/>
      </c>
      <c r="AC345" s="161" t="str">
        <f>IFERROR(IF(VLOOKUP(A345, 'MOY to EOY-Reading'!$P$2:$AK$400,22,FALSE)="","",VLOOKUP(A345,'MOY to EOY-Reading'!$P$2:$AK$400,22,FALSE)),"")</f>
        <v/>
      </c>
      <c r="AD345" s="161" t="str">
        <f>IFERROR(IF(VLOOKUP(A345,'BOY to EOY-Reading'!$P$2:$AK$400,22,FALSE)="","",VLOOKUP(A345,'BOY to EOY-Reading'!$P$2:$AK$400,22,FALSE)),"")</f>
        <v/>
      </c>
      <c r="AE345" s="161" t="str" cm="1">
        <f t="array" ref="AE345">_xlfn.IFS(AND(NOT(ISNUMBER(V345)),NOT(ISNUMBER(W345)),NOT(ISNUMBER(X345))),"",OR(AND(V345&lt;&gt;"",V345&gt;=40),AND(W345&lt;&gt;"",W345&gt;=40),AND(X345&lt;&gt;"",X345&gt;=40)),"Y",OR(V345&lt;40,W345&lt;40,X345&lt;40),"N")</f>
        <v/>
      </c>
      <c r="AF345" s="161" t="str" cm="1">
        <f t="array" ref="AF345">_xlfn.IFS(OR(Y345="Yes",Z345="Yes",AA345="Yes"),"Y",OR(Y345="No",Z345="No",AA345="No"),"N",AND(Y345="",Z345="",AA345=""),"")</f>
        <v/>
      </c>
      <c r="AG345" s="161" t="str" cm="1">
        <f t="array" ref="AG345">_xlfn.IFS(AND(NOT(ISNUMBER(AB345)),NOT(ISNUMBER(AC345)),NOT(ISNUMBER(AD345))),"",OR(AND(AB345&lt;&gt;"",AB345&gt;=40),AND(AC345&lt;&gt;"",AC345&gt;=40),AND(AD345&lt;&gt;"",AD345&gt;=40)),"Y",OR(AB345&lt;40,AC345&lt;40,AD345&lt;40),"N")</f>
        <v/>
      </c>
      <c r="AH345" s="162" t="str" cm="1">
        <f t="array" ref="AH345">_xlfn.IFS(OR(AE345="Y",AF345="Y",AG345="Y"),"Y",OR(AE345="N",AF345="N",AG345="N"),"N",OR(AE345="",AF345="",AG345=""),"")</f>
        <v/>
      </c>
    </row>
    <row r="346" spans="9:34" x14ac:dyDescent="0.25">
      <c r="I346" s="161" t="str">
        <f>IFERROR(IF(VLOOKUP(A346,'BOY to MOY-Math'!$P$2:$U$400,6,FALSE)="","",VLOOKUP(A346,'BOY to MOY-Math'!$P$2:$U$400,6,FALSE)),"")</f>
        <v/>
      </c>
      <c r="J346" s="162" t="str">
        <f>IFERROR(IF(VLOOKUP(A346,'BOY to MOY-Math'!$P$2:$AA$400,12,FALSE)="","",VLOOKUP(A346,'BOY to MOY-Math'!$P$2:$AA$400,12,FALSE)),"")</f>
        <v/>
      </c>
      <c r="K346" s="161" t="str">
        <f>IFERROR(IF(VLOOKUP(A346,'BOY to EOY-Math'!$P$2:$AA$400,12,FALSE)="","",VLOOKUP(A346,'BOY to EOY-Math'!$P$2:$AA$400,12,FALSE)),"")</f>
        <v/>
      </c>
      <c r="L346" s="163" t="str">
        <f>IFERROR(IF(VLOOKUP(A346,'BOY to MOY-Math'!$P$2:$AI$400,20,FALSE)="","",VLOOKUP(A346,'BOY to MOY-Math'!$P$2:$AI$400,20,FALSE)),"")</f>
        <v/>
      </c>
      <c r="M346" s="161" t="str">
        <f>IFERROR(IF(VLOOKUP(A346, 'MOY to EOY-Math'!$P$2:$AI$400,20,FALSE)="","",VLOOKUP(A346,'MOY to EOY-Math'!$P$2:$AI$400,20,FALSE)),"")</f>
        <v/>
      </c>
      <c r="N346" s="161" t="str">
        <f>IFERROR(IF(VLOOKUP(A346,'BOY to EOY-Math'!$P$2:$AI$400,20,FALSE)="","",VLOOKUP(A346,'BOY to EOY-Math'!$P$2:$AI$400,20,FALSE)),"")</f>
        <v/>
      </c>
      <c r="O346" s="161" t="str">
        <f>IFERROR(IF(VLOOKUP(A346,'BOY to MOY-Math'!$P$2:$AK$400,22,FALSE)="","",VLOOKUP(A346,'BOY to MOY-Math'!$P$2:$AK$400,22,FALSE)),"")</f>
        <v/>
      </c>
      <c r="P346" s="161" t="str">
        <f>IFERROR(IF(VLOOKUP(A346, 'MOY to EOY-Math'!$P$2:$AK$400,22,FALSE)="","",VLOOKUP(A346,'MOY to EOY-Math'!$P$2:$AK$400,22,FALSE)),"")</f>
        <v/>
      </c>
      <c r="Q346" s="161" t="str">
        <f>IFERROR(IF(VLOOKUP(A346,'BOY to EOY-Math'!$P$2:$AK$400,22,FALSE)="","",VLOOKUP(A346,'BOY to EOY-Math'!$P$2:$AK$400,22,FALSE)),"")</f>
        <v/>
      </c>
      <c r="R346" s="161" t="str" cm="1">
        <f t="array" ref="R346">_xlfn.IFS(AND(NOT(ISNUMBER(I346)),NOT(ISNUMBER(J346)),NOT(ISNUMBER(K346))),"",OR(AND(I346&lt;&gt;"",I346&gt;=40),AND(J346&lt;&gt;"",J346&gt;=40),AND(K346&lt;&gt;"",K346&gt;=40)),"Y",OR(I346&lt;40,J346&lt;40,K346&lt;40),"N")</f>
        <v/>
      </c>
      <c r="S346" s="161" t="str" cm="1">
        <f t="array" ref="S346">_xlfn.IFS(OR(L346="Yes",M346="Yes",N346="Yes"),"Y",OR(L346="No",M346="No",N346="No"),"N",AND(L346="",M346="",N346=""),"")</f>
        <v/>
      </c>
      <c r="T346" s="161" t="str" cm="1">
        <f t="array" ref="T346">_xlfn.IFS(AND(NOT(ISNUMBER(O346)),NOT(ISNUMBER(P346)),NOT(ISNUMBER(Q346))),"",OR(AND(O346&lt;&gt;"",O346&gt;=40),AND(P346&lt;&gt;"",P346&gt;=40),AND(Q346&lt;&gt;"",Q346&gt;=40)),"Y",OR(O346&lt;40,P346&lt;40,Q346&lt;40),"N")</f>
        <v/>
      </c>
      <c r="U346" s="162" t="str" cm="1">
        <f t="array" ref="U346">_xlfn.IFS(OR(R346="Y",S346="Y",T346="Y"),"Y",OR(R346="N",S346="N",T346="N"),"N",OR(R346="",S346="",T346=""),"")</f>
        <v/>
      </c>
      <c r="V346" s="161" t="str">
        <f>IFERROR(IF(VLOOKUP(A346,'BOY to MOY-Reading'!$P$2:$U$400,6,FALSE)="","",VLOOKUP(A346,'BOY to MOY-Reading'!$P$2:$U$400,6,FALSE)),"")</f>
        <v/>
      </c>
      <c r="W346" s="162" t="str">
        <f>IFERROR(IF(VLOOKUP(A346,'BOY to MOY-Reading'!$P$2:$AA$400,12,FALSE)="","",VLOOKUP(A346,'BOY to MOY-Reading'!$P$2:$AA$400,12,FALSE)),"")</f>
        <v/>
      </c>
      <c r="X346" s="161" t="str">
        <f>IFERROR(IF(VLOOKUP(A346,'BOY to EOY-Reading'!$P$2:$AA$400,12,FALSE)="","",VLOOKUP(A346,'BOY to EOY-Reading'!$P$2:$AA$400,12,FALSE)),"")</f>
        <v/>
      </c>
      <c r="Y346" s="163" t="str">
        <f>IFERROR(IF(VLOOKUP(A346,'BOY to MOY-Reading'!$P$2:$AI$400,20,FALSE)="","",VLOOKUP(A346,'BOY to MOY-Reading'!$P$2:$AI$400,20,FALSE)),"")</f>
        <v/>
      </c>
      <c r="Z346" s="161" t="str">
        <f>IFERROR(IF(VLOOKUP(A346, 'MOY to EOY-Reading'!$P$2:$AI$400,20,FALSE)="","",VLOOKUP(A346,'MOY to EOY-Reading'!$P$2:$AI$400,20,FALSE)),"")</f>
        <v/>
      </c>
      <c r="AA346" s="161" t="str">
        <f>IFERROR(IF(VLOOKUP(A346,'BOY to EOY-Reading'!$P$2:$AI$400,20,FALSE)="","",VLOOKUP(A346,'BOY to EOY-Reading'!$P$2:$AI$400,20,FALSE)),"")</f>
        <v/>
      </c>
      <c r="AB346" s="161" t="str">
        <f>IFERROR(IF(VLOOKUP(A346,'BOY to MOY-Reading'!$P$2:$AK$400,22,FALSE)="","",VLOOKUP(A346,'BOY to MOY-Reading'!$P$2:$AK$400,22,FALSE)),"")</f>
        <v/>
      </c>
      <c r="AC346" s="161" t="str">
        <f>IFERROR(IF(VLOOKUP(A346, 'MOY to EOY-Reading'!$P$2:$AK$400,22,FALSE)="","",VLOOKUP(A346,'MOY to EOY-Reading'!$P$2:$AK$400,22,FALSE)),"")</f>
        <v/>
      </c>
      <c r="AD346" s="161" t="str">
        <f>IFERROR(IF(VLOOKUP(A346,'BOY to EOY-Reading'!$P$2:$AK$400,22,FALSE)="","",VLOOKUP(A346,'BOY to EOY-Reading'!$P$2:$AK$400,22,FALSE)),"")</f>
        <v/>
      </c>
      <c r="AE346" s="161" t="str" cm="1">
        <f t="array" ref="AE346">_xlfn.IFS(AND(NOT(ISNUMBER(V346)),NOT(ISNUMBER(W346)),NOT(ISNUMBER(X346))),"",OR(AND(V346&lt;&gt;"",V346&gt;=40),AND(W346&lt;&gt;"",W346&gt;=40),AND(X346&lt;&gt;"",X346&gt;=40)),"Y",OR(V346&lt;40,W346&lt;40,X346&lt;40),"N")</f>
        <v/>
      </c>
      <c r="AF346" s="161" t="str" cm="1">
        <f t="array" ref="AF346">_xlfn.IFS(OR(Y346="Yes",Z346="Yes",AA346="Yes"),"Y",OR(Y346="No",Z346="No",AA346="No"),"N",AND(Y346="",Z346="",AA346=""),"")</f>
        <v/>
      </c>
      <c r="AG346" s="161" t="str" cm="1">
        <f t="array" ref="AG346">_xlfn.IFS(AND(NOT(ISNUMBER(AB346)),NOT(ISNUMBER(AC346)),NOT(ISNUMBER(AD346))),"",OR(AND(AB346&lt;&gt;"",AB346&gt;=40),AND(AC346&lt;&gt;"",AC346&gt;=40),AND(AD346&lt;&gt;"",AD346&gt;=40)),"Y",OR(AB346&lt;40,AC346&lt;40,AD346&lt;40),"N")</f>
        <v/>
      </c>
      <c r="AH346" s="162" t="str" cm="1">
        <f t="array" ref="AH346">_xlfn.IFS(OR(AE346="Y",AF346="Y",AG346="Y"),"Y",OR(AE346="N",AF346="N",AG346="N"),"N",OR(AE346="",AF346="",AG346=""),"")</f>
        <v/>
      </c>
    </row>
    <row r="347" spans="9:34" x14ac:dyDescent="0.25">
      <c r="I347" s="161" t="str">
        <f>IFERROR(IF(VLOOKUP(A347,'BOY to MOY-Math'!$P$2:$U$400,6,FALSE)="","",VLOOKUP(A347,'BOY to MOY-Math'!$P$2:$U$400,6,FALSE)),"")</f>
        <v/>
      </c>
      <c r="J347" s="162" t="str">
        <f>IFERROR(IF(VLOOKUP(A347,'BOY to MOY-Math'!$P$2:$AA$400,12,FALSE)="","",VLOOKUP(A347,'BOY to MOY-Math'!$P$2:$AA$400,12,FALSE)),"")</f>
        <v/>
      </c>
      <c r="K347" s="161" t="str">
        <f>IFERROR(IF(VLOOKUP(A347,'BOY to EOY-Math'!$P$2:$AA$400,12,FALSE)="","",VLOOKUP(A347,'BOY to EOY-Math'!$P$2:$AA$400,12,FALSE)),"")</f>
        <v/>
      </c>
      <c r="L347" s="163" t="str">
        <f>IFERROR(IF(VLOOKUP(A347,'BOY to MOY-Math'!$P$2:$AI$400,20,FALSE)="","",VLOOKUP(A347,'BOY to MOY-Math'!$P$2:$AI$400,20,FALSE)),"")</f>
        <v/>
      </c>
      <c r="M347" s="161" t="str">
        <f>IFERROR(IF(VLOOKUP(A347, 'MOY to EOY-Math'!$P$2:$AI$400,20,FALSE)="","",VLOOKUP(A347,'MOY to EOY-Math'!$P$2:$AI$400,20,FALSE)),"")</f>
        <v/>
      </c>
      <c r="N347" s="161" t="str">
        <f>IFERROR(IF(VLOOKUP(A347,'BOY to EOY-Math'!$P$2:$AI$400,20,FALSE)="","",VLOOKUP(A347,'BOY to EOY-Math'!$P$2:$AI$400,20,FALSE)),"")</f>
        <v/>
      </c>
      <c r="O347" s="161" t="str">
        <f>IFERROR(IF(VLOOKUP(A347,'BOY to MOY-Math'!$P$2:$AK$400,22,FALSE)="","",VLOOKUP(A347,'BOY to MOY-Math'!$P$2:$AK$400,22,FALSE)),"")</f>
        <v/>
      </c>
      <c r="P347" s="161" t="str">
        <f>IFERROR(IF(VLOOKUP(A347, 'MOY to EOY-Math'!$P$2:$AK$400,22,FALSE)="","",VLOOKUP(A347,'MOY to EOY-Math'!$P$2:$AK$400,22,FALSE)),"")</f>
        <v/>
      </c>
      <c r="Q347" s="161" t="str">
        <f>IFERROR(IF(VLOOKUP(A347,'BOY to EOY-Math'!$P$2:$AK$400,22,FALSE)="","",VLOOKUP(A347,'BOY to EOY-Math'!$P$2:$AK$400,22,FALSE)),"")</f>
        <v/>
      </c>
      <c r="R347" s="161" t="str" cm="1">
        <f t="array" ref="R347">_xlfn.IFS(AND(NOT(ISNUMBER(I347)),NOT(ISNUMBER(J347)),NOT(ISNUMBER(K347))),"",OR(AND(I347&lt;&gt;"",I347&gt;=40),AND(J347&lt;&gt;"",J347&gt;=40),AND(K347&lt;&gt;"",K347&gt;=40)),"Y",OR(I347&lt;40,J347&lt;40,K347&lt;40),"N")</f>
        <v/>
      </c>
      <c r="S347" s="161" t="str" cm="1">
        <f t="array" ref="S347">_xlfn.IFS(OR(L347="Yes",M347="Yes",N347="Yes"),"Y",OR(L347="No",M347="No",N347="No"),"N",AND(L347="",M347="",N347=""),"")</f>
        <v/>
      </c>
      <c r="T347" s="161" t="str" cm="1">
        <f t="array" ref="T347">_xlfn.IFS(AND(NOT(ISNUMBER(O347)),NOT(ISNUMBER(P347)),NOT(ISNUMBER(Q347))),"",OR(AND(O347&lt;&gt;"",O347&gt;=40),AND(P347&lt;&gt;"",P347&gt;=40),AND(Q347&lt;&gt;"",Q347&gt;=40)),"Y",OR(O347&lt;40,P347&lt;40,Q347&lt;40),"N")</f>
        <v/>
      </c>
      <c r="U347" s="162" t="str" cm="1">
        <f t="array" ref="U347">_xlfn.IFS(OR(R347="Y",S347="Y",T347="Y"),"Y",OR(R347="N",S347="N",T347="N"),"N",OR(R347="",S347="",T347=""),"")</f>
        <v/>
      </c>
      <c r="V347" s="161" t="str">
        <f>IFERROR(IF(VLOOKUP(A347,'BOY to MOY-Reading'!$P$2:$U$400,6,FALSE)="","",VLOOKUP(A347,'BOY to MOY-Reading'!$P$2:$U$400,6,FALSE)),"")</f>
        <v/>
      </c>
      <c r="W347" s="162" t="str">
        <f>IFERROR(IF(VLOOKUP(A347,'BOY to MOY-Reading'!$P$2:$AA$400,12,FALSE)="","",VLOOKUP(A347,'BOY to MOY-Reading'!$P$2:$AA$400,12,FALSE)),"")</f>
        <v/>
      </c>
      <c r="X347" s="161" t="str">
        <f>IFERROR(IF(VLOOKUP(A347,'BOY to EOY-Reading'!$P$2:$AA$400,12,FALSE)="","",VLOOKUP(A347,'BOY to EOY-Reading'!$P$2:$AA$400,12,FALSE)),"")</f>
        <v/>
      </c>
      <c r="Y347" s="163" t="str">
        <f>IFERROR(IF(VLOOKUP(A347,'BOY to MOY-Reading'!$P$2:$AI$400,20,FALSE)="","",VLOOKUP(A347,'BOY to MOY-Reading'!$P$2:$AI$400,20,FALSE)),"")</f>
        <v/>
      </c>
      <c r="Z347" s="161" t="str">
        <f>IFERROR(IF(VLOOKUP(A347, 'MOY to EOY-Reading'!$P$2:$AI$400,20,FALSE)="","",VLOOKUP(A347,'MOY to EOY-Reading'!$P$2:$AI$400,20,FALSE)),"")</f>
        <v/>
      </c>
      <c r="AA347" s="161" t="str">
        <f>IFERROR(IF(VLOOKUP(A347,'BOY to EOY-Reading'!$P$2:$AI$400,20,FALSE)="","",VLOOKUP(A347,'BOY to EOY-Reading'!$P$2:$AI$400,20,FALSE)),"")</f>
        <v/>
      </c>
      <c r="AB347" s="161" t="str">
        <f>IFERROR(IF(VLOOKUP(A347,'BOY to MOY-Reading'!$P$2:$AK$400,22,FALSE)="","",VLOOKUP(A347,'BOY to MOY-Reading'!$P$2:$AK$400,22,FALSE)),"")</f>
        <v/>
      </c>
      <c r="AC347" s="161" t="str">
        <f>IFERROR(IF(VLOOKUP(A347, 'MOY to EOY-Reading'!$P$2:$AK$400,22,FALSE)="","",VLOOKUP(A347,'MOY to EOY-Reading'!$P$2:$AK$400,22,FALSE)),"")</f>
        <v/>
      </c>
      <c r="AD347" s="161" t="str">
        <f>IFERROR(IF(VLOOKUP(A347,'BOY to EOY-Reading'!$P$2:$AK$400,22,FALSE)="","",VLOOKUP(A347,'BOY to EOY-Reading'!$P$2:$AK$400,22,FALSE)),"")</f>
        <v/>
      </c>
      <c r="AE347" s="161" t="str" cm="1">
        <f t="array" ref="AE347">_xlfn.IFS(AND(NOT(ISNUMBER(V347)),NOT(ISNUMBER(W347)),NOT(ISNUMBER(X347))),"",OR(AND(V347&lt;&gt;"",V347&gt;=40),AND(W347&lt;&gt;"",W347&gt;=40),AND(X347&lt;&gt;"",X347&gt;=40)),"Y",OR(V347&lt;40,W347&lt;40,X347&lt;40),"N")</f>
        <v/>
      </c>
      <c r="AF347" s="161" t="str" cm="1">
        <f t="array" ref="AF347">_xlfn.IFS(OR(Y347="Yes",Z347="Yes",AA347="Yes"),"Y",OR(Y347="No",Z347="No",AA347="No"),"N",AND(Y347="",Z347="",AA347=""),"")</f>
        <v/>
      </c>
      <c r="AG347" s="161" t="str" cm="1">
        <f t="array" ref="AG347">_xlfn.IFS(AND(NOT(ISNUMBER(AB347)),NOT(ISNUMBER(AC347)),NOT(ISNUMBER(AD347))),"",OR(AND(AB347&lt;&gt;"",AB347&gt;=40),AND(AC347&lt;&gt;"",AC347&gt;=40),AND(AD347&lt;&gt;"",AD347&gt;=40)),"Y",OR(AB347&lt;40,AC347&lt;40,AD347&lt;40),"N")</f>
        <v/>
      </c>
      <c r="AH347" s="162" t="str" cm="1">
        <f t="array" ref="AH347">_xlfn.IFS(OR(AE347="Y",AF347="Y",AG347="Y"),"Y",OR(AE347="N",AF347="N",AG347="N"),"N",OR(AE347="",AF347="",AG347=""),"")</f>
        <v/>
      </c>
    </row>
    <row r="348" spans="9:34" x14ac:dyDescent="0.25">
      <c r="I348" s="161" t="str">
        <f>IFERROR(IF(VLOOKUP(A348,'BOY to MOY-Math'!$P$2:$U$400,6,FALSE)="","",VLOOKUP(A348,'BOY to MOY-Math'!$P$2:$U$400,6,FALSE)),"")</f>
        <v/>
      </c>
      <c r="J348" s="162" t="str">
        <f>IFERROR(IF(VLOOKUP(A348,'BOY to MOY-Math'!$P$2:$AA$400,12,FALSE)="","",VLOOKUP(A348,'BOY to MOY-Math'!$P$2:$AA$400,12,FALSE)),"")</f>
        <v/>
      </c>
      <c r="K348" s="161" t="str">
        <f>IFERROR(IF(VLOOKUP(A348,'BOY to EOY-Math'!$P$2:$AA$400,12,FALSE)="","",VLOOKUP(A348,'BOY to EOY-Math'!$P$2:$AA$400,12,FALSE)),"")</f>
        <v/>
      </c>
      <c r="L348" s="163" t="str">
        <f>IFERROR(IF(VLOOKUP(A348,'BOY to MOY-Math'!$P$2:$AI$400,20,FALSE)="","",VLOOKUP(A348,'BOY to MOY-Math'!$P$2:$AI$400,20,FALSE)),"")</f>
        <v/>
      </c>
      <c r="M348" s="161" t="str">
        <f>IFERROR(IF(VLOOKUP(A348, 'MOY to EOY-Math'!$P$2:$AI$400,20,FALSE)="","",VLOOKUP(A348,'MOY to EOY-Math'!$P$2:$AI$400,20,FALSE)),"")</f>
        <v/>
      </c>
      <c r="N348" s="161" t="str">
        <f>IFERROR(IF(VLOOKUP(A348,'BOY to EOY-Math'!$P$2:$AI$400,20,FALSE)="","",VLOOKUP(A348,'BOY to EOY-Math'!$P$2:$AI$400,20,FALSE)),"")</f>
        <v/>
      </c>
      <c r="O348" s="161" t="str">
        <f>IFERROR(IF(VLOOKUP(A348,'BOY to MOY-Math'!$P$2:$AK$400,22,FALSE)="","",VLOOKUP(A348,'BOY to MOY-Math'!$P$2:$AK$400,22,FALSE)),"")</f>
        <v/>
      </c>
      <c r="P348" s="161" t="str">
        <f>IFERROR(IF(VLOOKUP(A348, 'MOY to EOY-Math'!$P$2:$AK$400,22,FALSE)="","",VLOOKUP(A348,'MOY to EOY-Math'!$P$2:$AK$400,22,FALSE)),"")</f>
        <v/>
      </c>
      <c r="Q348" s="161" t="str">
        <f>IFERROR(IF(VLOOKUP(A348,'BOY to EOY-Math'!$P$2:$AK$400,22,FALSE)="","",VLOOKUP(A348,'BOY to EOY-Math'!$P$2:$AK$400,22,FALSE)),"")</f>
        <v/>
      </c>
      <c r="R348" s="161" t="str" cm="1">
        <f t="array" ref="R348">_xlfn.IFS(AND(NOT(ISNUMBER(I348)),NOT(ISNUMBER(J348)),NOT(ISNUMBER(K348))),"",OR(AND(I348&lt;&gt;"",I348&gt;=40),AND(J348&lt;&gt;"",J348&gt;=40),AND(K348&lt;&gt;"",K348&gt;=40)),"Y",OR(I348&lt;40,J348&lt;40,K348&lt;40),"N")</f>
        <v/>
      </c>
      <c r="S348" s="161" t="str" cm="1">
        <f t="array" ref="S348">_xlfn.IFS(OR(L348="Yes",M348="Yes",N348="Yes"),"Y",OR(L348="No",M348="No",N348="No"),"N",AND(L348="",M348="",N348=""),"")</f>
        <v/>
      </c>
      <c r="T348" s="161" t="str" cm="1">
        <f t="array" ref="T348">_xlfn.IFS(AND(NOT(ISNUMBER(O348)),NOT(ISNUMBER(P348)),NOT(ISNUMBER(Q348))),"",OR(AND(O348&lt;&gt;"",O348&gt;=40),AND(P348&lt;&gt;"",P348&gt;=40),AND(Q348&lt;&gt;"",Q348&gt;=40)),"Y",OR(O348&lt;40,P348&lt;40,Q348&lt;40),"N")</f>
        <v/>
      </c>
      <c r="U348" s="162" t="str" cm="1">
        <f t="array" ref="U348">_xlfn.IFS(OR(R348="Y",S348="Y",T348="Y"),"Y",OR(R348="N",S348="N",T348="N"),"N",OR(R348="",S348="",T348=""),"")</f>
        <v/>
      </c>
      <c r="V348" s="161" t="str">
        <f>IFERROR(IF(VLOOKUP(A348,'BOY to MOY-Reading'!$P$2:$U$400,6,FALSE)="","",VLOOKUP(A348,'BOY to MOY-Reading'!$P$2:$U$400,6,FALSE)),"")</f>
        <v/>
      </c>
      <c r="W348" s="162" t="str">
        <f>IFERROR(IF(VLOOKUP(A348,'BOY to MOY-Reading'!$P$2:$AA$400,12,FALSE)="","",VLOOKUP(A348,'BOY to MOY-Reading'!$P$2:$AA$400,12,FALSE)),"")</f>
        <v/>
      </c>
      <c r="X348" s="161" t="str">
        <f>IFERROR(IF(VLOOKUP(A348,'BOY to EOY-Reading'!$P$2:$AA$400,12,FALSE)="","",VLOOKUP(A348,'BOY to EOY-Reading'!$P$2:$AA$400,12,FALSE)),"")</f>
        <v/>
      </c>
      <c r="Y348" s="163" t="str">
        <f>IFERROR(IF(VLOOKUP(A348,'BOY to MOY-Reading'!$P$2:$AI$400,20,FALSE)="","",VLOOKUP(A348,'BOY to MOY-Reading'!$P$2:$AI$400,20,FALSE)),"")</f>
        <v/>
      </c>
      <c r="Z348" s="161" t="str">
        <f>IFERROR(IF(VLOOKUP(A348, 'MOY to EOY-Reading'!$P$2:$AI$400,20,FALSE)="","",VLOOKUP(A348,'MOY to EOY-Reading'!$P$2:$AI$400,20,FALSE)),"")</f>
        <v/>
      </c>
      <c r="AA348" s="161" t="str">
        <f>IFERROR(IF(VLOOKUP(A348,'BOY to EOY-Reading'!$P$2:$AI$400,20,FALSE)="","",VLOOKUP(A348,'BOY to EOY-Reading'!$P$2:$AI$400,20,FALSE)),"")</f>
        <v/>
      </c>
      <c r="AB348" s="161" t="str">
        <f>IFERROR(IF(VLOOKUP(A348,'BOY to MOY-Reading'!$P$2:$AK$400,22,FALSE)="","",VLOOKUP(A348,'BOY to MOY-Reading'!$P$2:$AK$400,22,FALSE)),"")</f>
        <v/>
      </c>
      <c r="AC348" s="161" t="str">
        <f>IFERROR(IF(VLOOKUP(A348, 'MOY to EOY-Reading'!$P$2:$AK$400,22,FALSE)="","",VLOOKUP(A348,'MOY to EOY-Reading'!$P$2:$AK$400,22,FALSE)),"")</f>
        <v/>
      </c>
      <c r="AD348" s="161" t="str">
        <f>IFERROR(IF(VLOOKUP(A348,'BOY to EOY-Reading'!$P$2:$AK$400,22,FALSE)="","",VLOOKUP(A348,'BOY to EOY-Reading'!$P$2:$AK$400,22,FALSE)),"")</f>
        <v/>
      </c>
      <c r="AE348" s="161" t="str" cm="1">
        <f t="array" ref="AE348">_xlfn.IFS(AND(NOT(ISNUMBER(V348)),NOT(ISNUMBER(W348)),NOT(ISNUMBER(X348))),"",OR(AND(V348&lt;&gt;"",V348&gt;=40),AND(W348&lt;&gt;"",W348&gt;=40),AND(X348&lt;&gt;"",X348&gt;=40)),"Y",OR(V348&lt;40,W348&lt;40,X348&lt;40),"N")</f>
        <v/>
      </c>
      <c r="AF348" s="161" t="str" cm="1">
        <f t="array" ref="AF348">_xlfn.IFS(OR(Y348="Yes",Z348="Yes",AA348="Yes"),"Y",OR(Y348="No",Z348="No",AA348="No"),"N",AND(Y348="",Z348="",AA348=""),"")</f>
        <v/>
      </c>
      <c r="AG348" s="161" t="str" cm="1">
        <f t="array" ref="AG348">_xlfn.IFS(AND(NOT(ISNUMBER(AB348)),NOT(ISNUMBER(AC348)),NOT(ISNUMBER(AD348))),"",OR(AND(AB348&lt;&gt;"",AB348&gt;=40),AND(AC348&lt;&gt;"",AC348&gt;=40),AND(AD348&lt;&gt;"",AD348&gt;=40)),"Y",OR(AB348&lt;40,AC348&lt;40,AD348&lt;40),"N")</f>
        <v/>
      </c>
      <c r="AH348" s="162" t="str" cm="1">
        <f t="array" ref="AH348">_xlfn.IFS(OR(AE348="Y",AF348="Y",AG348="Y"),"Y",OR(AE348="N",AF348="N",AG348="N"),"N",OR(AE348="",AF348="",AG348=""),"")</f>
        <v/>
      </c>
    </row>
    <row r="349" spans="9:34" x14ac:dyDescent="0.25">
      <c r="I349" s="161" t="str">
        <f>IFERROR(IF(VLOOKUP(A349,'BOY to MOY-Math'!$P$2:$U$400,6,FALSE)="","",VLOOKUP(A349,'BOY to MOY-Math'!$P$2:$U$400,6,FALSE)),"")</f>
        <v/>
      </c>
      <c r="J349" s="162" t="str">
        <f>IFERROR(IF(VLOOKUP(A349,'BOY to MOY-Math'!$P$2:$AA$400,12,FALSE)="","",VLOOKUP(A349,'BOY to MOY-Math'!$P$2:$AA$400,12,FALSE)),"")</f>
        <v/>
      </c>
      <c r="K349" s="161" t="str">
        <f>IFERROR(IF(VLOOKUP(A349,'BOY to EOY-Math'!$P$2:$AA$400,12,FALSE)="","",VLOOKUP(A349,'BOY to EOY-Math'!$P$2:$AA$400,12,FALSE)),"")</f>
        <v/>
      </c>
      <c r="L349" s="163" t="str">
        <f>IFERROR(IF(VLOOKUP(A349,'BOY to MOY-Math'!$P$2:$AI$400,20,FALSE)="","",VLOOKUP(A349,'BOY to MOY-Math'!$P$2:$AI$400,20,FALSE)),"")</f>
        <v/>
      </c>
      <c r="M349" s="161" t="str">
        <f>IFERROR(IF(VLOOKUP(A349, 'MOY to EOY-Math'!$P$2:$AI$400,20,FALSE)="","",VLOOKUP(A349,'MOY to EOY-Math'!$P$2:$AI$400,20,FALSE)),"")</f>
        <v/>
      </c>
      <c r="N349" s="161" t="str">
        <f>IFERROR(IF(VLOOKUP(A349,'BOY to EOY-Math'!$P$2:$AI$400,20,FALSE)="","",VLOOKUP(A349,'BOY to EOY-Math'!$P$2:$AI$400,20,FALSE)),"")</f>
        <v/>
      </c>
      <c r="O349" s="161" t="str">
        <f>IFERROR(IF(VLOOKUP(A349,'BOY to MOY-Math'!$P$2:$AK$400,22,FALSE)="","",VLOOKUP(A349,'BOY to MOY-Math'!$P$2:$AK$400,22,FALSE)),"")</f>
        <v/>
      </c>
      <c r="P349" s="161" t="str">
        <f>IFERROR(IF(VLOOKUP(A349, 'MOY to EOY-Math'!$P$2:$AK$400,22,FALSE)="","",VLOOKUP(A349,'MOY to EOY-Math'!$P$2:$AK$400,22,FALSE)),"")</f>
        <v/>
      </c>
      <c r="Q349" s="161" t="str">
        <f>IFERROR(IF(VLOOKUP(A349,'BOY to EOY-Math'!$P$2:$AK$400,22,FALSE)="","",VLOOKUP(A349,'BOY to EOY-Math'!$P$2:$AK$400,22,FALSE)),"")</f>
        <v/>
      </c>
      <c r="R349" s="161" t="str" cm="1">
        <f t="array" ref="R349">_xlfn.IFS(AND(NOT(ISNUMBER(I349)),NOT(ISNUMBER(J349)),NOT(ISNUMBER(K349))),"",OR(AND(I349&lt;&gt;"",I349&gt;=40),AND(J349&lt;&gt;"",J349&gt;=40),AND(K349&lt;&gt;"",K349&gt;=40)),"Y",OR(I349&lt;40,J349&lt;40,K349&lt;40),"N")</f>
        <v/>
      </c>
      <c r="S349" s="161" t="str" cm="1">
        <f t="array" ref="S349">_xlfn.IFS(OR(L349="Yes",M349="Yes",N349="Yes"),"Y",OR(L349="No",M349="No",N349="No"),"N",AND(L349="",M349="",N349=""),"")</f>
        <v/>
      </c>
      <c r="T349" s="161" t="str" cm="1">
        <f t="array" ref="T349">_xlfn.IFS(AND(NOT(ISNUMBER(O349)),NOT(ISNUMBER(P349)),NOT(ISNUMBER(Q349))),"",OR(AND(O349&lt;&gt;"",O349&gt;=40),AND(P349&lt;&gt;"",P349&gt;=40),AND(Q349&lt;&gt;"",Q349&gt;=40)),"Y",OR(O349&lt;40,P349&lt;40,Q349&lt;40),"N")</f>
        <v/>
      </c>
      <c r="U349" s="162" t="str" cm="1">
        <f t="array" ref="U349">_xlfn.IFS(OR(R349="Y",S349="Y",T349="Y"),"Y",OR(R349="N",S349="N",T349="N"),"N",OR(R349="",S349="",T349=""),"")</f>
        <v/>
      </c>
      <c r="V349" s="161" t="str">
        <f>IFERROR(IF(VLOOKUP(A349,'BOY to MOY-Reading'!$P$2:$U$400,6,FALSE)="","",VLOOKUP(A349,'BOY to MOY-Reading'!$P$2:$U$400,6,FALSE)),"")</f>
        <v/>
      </c>
      <c r="W349" s="162" t="str">
        <f>IFERROR(IF(VLOOKUP(A349,'BOY to MOY-Reading'!$P$2:$AA$400,12,FALSE)="","",VLOOKUP(A349,'BOY to MOY-Reading'!$P$2:$AA$400,12,FALSE)),"")</f>
        <v/>
      </c>
      <c r="X349" s="161" t="str">
        <f>IFERROR(IF(VLOOKUP(A349,'BOY to EOY-Reading'!$P$2:$AA$400,12,FALSE)="","",VLOOKUP(A349,'BOY to EOY-Reading'!$P$2:$AA$400,12,FALSE)),"")</f>
        <v/>
      </c>
      <c r="Y349" s="163" t="str">
        <f>IFERROR(IF(VLOOKUP(A349,'BOY to MOY-Reading'!$P$2:$AI$400,20,FALSE)="","",VLOOKUP(A349,'BOY to MOY-Reading'!$P$2:$AI$400,20,FALSE)),"")</f>
        <v/>
      </c>
      <c r="Z349" s="161" t="str">
        <f>IFERROR(IF(VLOOKUP(A349, 'MOY to EOY-Reading'!$P$2:$AI$400,20,FALSE)="","",VLOOKUP(A349,'MOY to EOY-Reading'!$P$2:$AI$400,20,FALSE)),"")</f>
        <v/>
      </c>
      <c r="AA349" s="161" t="str">
        <f>IFERROR(IF(VLOOKUP(A349,'BOY to EOY-Reading'!$P$2:$AI$400,20,FALSE)="","",VLOOKUP(A349,'BOY to EOY-Reading'!$P$2:$AI$400,20,FALSE)),"")</f>
        <v/>
      </c>
      <c r="AB349" s="161" t="str">
        <f>IFERROR(IF(VLOOKUP(A349,'BOY to MOY-Reading'!$P$2:$AK$400,22,FALSE)="","",VLOOKUP(A349,'BOY to MOY-Reading'!$P$2:$AK$400,22,FALSE)),"")</f>
        <v/>
      </c>
      <c r="AC349" s="161" t="str">
        <f>IFERROR(IF(VLOOKUP(A349, 'MOY to EOY-Reading'!$P$2:$AK$400,22,FALSE)="","",VLOOKUP(A349,'MOY to EOY-Reading'!$P$2:$AK$400,22,FALSE)),"")</f>
        <v/>
      </c>
      <c r="AD349" s="161" t="str">
        <f>IFERROR(IF(VLOOKUP(A349,'BOY to EOY-Reading'!$P$2:$AK$400,22,FALSE)="","",VLOOKUP(A349,'BOY to EOY-Reading'!$P$2:$AK$400,22,FALSE)),"")</f>
        <v/>
      </c>
      <c r="AE349" s="161" t="str" cm="1">
        <f t="array" ref="AE349">_xlfn.IFS(AND(NOT(ISNUMBER(V349)),NOT(ISNUMBER(W349)),NOT(ISNUMBER(X349))),"",OR(AND(V349&lt;&gt;"",V349&gt;=40),AND(W349&lt;&gt;"",W349&gt;=40),AND(X349&lt;&gt;"",X349&gt;=40)),"Y",OR(V349&lt;40,W349&lt;40,X349&lt;40),"N")</f>
        <v/>
      </c>
      <c r="AF349" s="161" t="str" cm="1">
        <f t="array" ref="AF349">_xlfn.IFS(OR(Y349="Yes",Z349="Yes",AA349="Yes"),"Y",OR(Y349="No",Z349="No",AA349="No"),"N",AND(Y349="",Z349="",AA349=""),"")</f>
        <v/>
      </c>
      <c r="AG349" s="161" t="str" cm="1">
        <f t="array" ref="AG349">_xlfn.IFS(AND(NOT(ISNUMBER(AB349)),NOT(ISNUMBER(AC349)),NOT(ISNUMBER(AD349))),"",OR(AND(AB349&lt;&gt;"",AB349&gt;=40),AND(AC349&lt;&gt;"",AC349&gt;=40),AND(AD349&lt;&gt;"",AD349&gt;=40)),"Y",OR(AB349&lt;40,AC349&lt;40,AD349&lt;40),"N")</f>
        <v/>
      </c>
      <c r="AH349" s="162" t="str" cm="1">
        <f t="array" ref="AH349">_xlfn.IFS(OR(AE349="Y",AF349="Y",AG349="Y"),"Y",OR(AE349="N",AF349="N",AG349="N"),"N",OR(AE349="",AF349="",AG349=""),"")</f>
        <v/>
      </c>
    </row>
    <row r="350" spans="9:34" x14ac:dyDescent="0.25">
      <c r="I350" s="161" t="str">
        <f>IFERROR(IF(VLOOKUP(A350,'BOY to MOY-Math'!$P$2:$U$400,6,FALSE)="","",VLOOKUP(A350,'BOY to MOY-Math'!$P$2:$U$400,6,FALSE)),"")</f>
        <v/>
      </c>
      <c r="J350" s="162" t="str">
        <f>IFERROR(IF(VLOOKUP(A350,'BOY to MOY-Math'!$P$2:$AA$400,12,FALSE)="","",VLOOKUP(A350,'BOY to MOY-Math'!$P$2:$AA$400,12,FALSE)),"")</f>
        <v/>
      </c>
      <c r="K350" s="161" t="str">
        <f>IFERROR(IF(VLOOKUP(A350,'BOY to EOY-Math'!$P$2:$AA$400,12,FALSE)="","",VLOOKUP(A350,'BOY to EOY-Math'!$P$2:$AA$400,12,FALSE)),"")</f>
        <v/>
      </c>
      <c r="L350" s="163" t="str">
        <f>IFERROR(IF(VLOOKUP(A350,'BOY to MOY-Math'!$P$2:$AI$400,20,FALSE)="","",VLOOKUP(A350,'BOY to MOY-Math'!$P$2:$AI$400,20,FALSE)),"")</f>
        <v/>
      </c>
      <c r="M350" s="161" t="str">
        <f>IFERROR(IF(VLOOKUP(A350, 'MOY to EOY-Math'!$P$2:$AI$400,20,FALSE)="","",VLOOKUP(A350,'MOY to EOY-Math'!$P$2:$AI$400,20,FALSE)),"")</f>
        <v/>
      </c>
      <c r="N350" s="161" t="str">
        <f>IFERROR(IF(VLOOKUP(A350,'BOY to EOY-Math'!$P$2:$AI$400,20,FALSE)="","",VLOOKUP(A350,'BOY to EOY-Math'!$P$2:$AI$400,20,FALSE)),"")</f>
        <v/>
      </c>
      <c r="O350" s="161" t="str">
        <f>IFERROR(IF(VLOOKUP(A350,'BOY to MOY-Math'!$P$2:$AK$400,22,FALSE)="","",VLOOKUP(A350,'BOY to MOY-Math'!$P$2:$AK$400,22,FALSE)),"")</f>
        <v/>
      </c>
      <c r="P350" s="161" t="str">
        <f>IFERROR(IF(VLOOKUP(A350, 'MOY to EOY-Math'!$P$2:$AK$400,22,FALSE)="","",VLOOKUP(A350,'MOY to EOY-Math'!$P$2:$AK$400,22,FALSE)),"")</f>
        <v/>
      </c>
      <c r="Q350" s="161" t="str">
        <f>IFERROR(IF(VLOOKUP(A350,'BOY to EOY-Math'!$P$2:$AK$400,22,FALSE)="","",VLOOKUP(A350,'BOY to EOY-Math'!$P$2:$AK$400,22,FALSE)),"")</f>
        <v/>
      </c>
      <c r="R350" s="161" t="str" cm="1">
        <f t="array" ref="R350">_xlfn.IFS(AND(NOT(ISNUMBER(I350)),NOT(ISNUMBER(J350)),NOT(ISNUMBER(K350))),"",OR(AND(I350&lt;&gt;"",I350&gt;=40),AND(J350&lt;&gt;"",J350&gt;=40),AND(K350&lt;&gt;"",K350&gt;=40)),"Y",OR(I350&lt;40,J350&lt;40,K350&lt;40),"N")</f>
        <v/>
      </c>
      <c r="S350" s="161" t="str" cm="1">
        <f t="array" ref="S350">_xlfn.IFS(OR(L350="Yes",M350="Yes",N350="Yes"),"Y",OR(L350="No",M350="No",N350="No"),"N",AND(L350="",M350="",N350=""),"")</f>
        <v/>
      </c>
      <c r="T350" s="161" t="str" cm="1">
        <f t="array" ref="T350">_xlfn.IFS(AND(NOT(ISNUMBER(O350)),NOT(ISNUMBER(P350)),NOT(ISNUMBER(Q350))),"",OR(AND(O350&lt;&gt;"",O350&gt;=40),AND(P350&lt;&gt;"",P350&gt;=40),AND(Q350&lt;&gt;"",Q350&gt;=40)),"Y",OR(O350&lt;40,P350&lt;40,Q350&lt;40),"N")</f>
        <v/>
      </c>
      <c r="U350" s="162" t="str" cm="1">
        <f t="array" ref="U350">_xlfn.IFS(OR(R350="Y",S350="Y",T350="Y"),"Y",OR(R350="N",S350="N",T350="N"),"N",OR(R350="",S350="",T350=""),"")</f>
        <v/>
      </c>
      <c r="V350" s="161" t="str">
        <f>IFERROR(IF(VLOOKUP(A350,'BOY to MOY-Reading'!$P$2:$U$400,6,FALSE)="","",VLOOKUP(A350,'BOY to MOY-Reading'!$P$2:$U$400,6,FALSE)),"")</f>
        <v/>
      </c>
      <c r="W350" s="162" t="str">
        <f>IFERROR(IF(VLOOKUP(A350,'BOY to MOY-Reading'!$P$2:$AA$400,12,FALSE)="","",VLOOKUP(A350,'BOY to MOY-Reading'!$P$2:$AA$400,12,FALSE)),"")</f>
        <v/>
      </c>
      <c r="X350" s="161" t="str">
        <f>IFERROR(IF(VLOOKUP(A350,'BOY to EOY-Reading'!$P$2:$AA$400,12,FALSE)="","",VLOOKUP(A350,'BOY to EOY-Reading'!$P$2:$AA$400,12,FALSE)),"")</f>
        <v/>
      </c>
      <c r="Y350" s="163" t="str">
        <f>IFERROR(IF(VLOOKUP(A350,'BOY to MOY-Reading'!$P$2:$AI$400,20,FALSE)="","",VLOOKUP(A350,'BOY to MOY-Reading'!$P$2:$AI$400,20,FALSE)),"")</f>
        <v/>
      </c>
      <c r="Z350" s="161" t="str">
        <f>IFERROR(IF(VLOOKUP(A350, 'MOY to EOY-Reading'!$P$2:$AI$400,20,FALSE)="","",VLOOKUP(A350,'MOY to EOY-Reading'!$P$2:$AI$400,20,FALSE)),"")</f>
        <v/>
      </c>
      <c r="AA350" s="161" t="str">
        <f>IFERROR(IF(VLOOKUP(A350,'BOY to EOY-Reading'!$P$2:$AI$400,20,FALSE)="","",VLOOKUP(A350,'BOY to EOY-Reading'!$P$2:$AI$400,20,FALSE)),"")</f>
        <v/>
      </c>
      <c r="AB350" s="161" t="str">
        <f>IFERROR(IF(VLOOKUP(A350,'BOY to MOY-Reading'!$P$2:$AK$400,22,FALSE)="","",VLOOKUP(A350,'BOY to MOY-Reading'!$P$2:$AK$400,22,FALSE)),"")</f>
        <v/>
      </c>
      <c r="AC350" s="161" t="str">
        <f>IFERROR(IF(VLOOKUP(A350, 'MOY to EOY-Reading'!$P$2:$AK$400,22,FALSE)="","",VLOOKUP(A350,'MOY to EOY-Reading'!$P$2:$AK$400,22,FALSE)),"")</f>
        <v/>
      </c>
      <c r="AD350" s="161" t="str">
        <f>IFERROR(IF(VLOOKUP(A350,'BOY to EOY-Reading'!$P$2:$AK$400,22,FALSE)="","",VLOOKUP(A350,'BOY to EOY-Reading'!$P$2:$AK$400,22,FALSE)),"")</f>
        <v/>
      </c>
      <c r="AE350" s="161" t="str" cm="1">
        <f t="array" ref="AE350">_xlfn.IFS(AND(NOT(ISNUMBER(V350)),NOT(ISNUMBER(W350)),NOT(ISNUMBER(X350))),"",OR(AND(V350&lt;&gt;"",V350&gt;=40),AND(W350&lt;&gt;"",W350&gt;=40),AND(X350&lt;&gt;"",X350&gt;=40)),"Y",OR(V350&lt;40,W350&lt;40,X350&lt;40),"N")</f>
        <v/>
      </c>
      <c r="AF350" s="161" t="str" cm="1">
        <f t="array" ref="AF350">_xlfn.IFS(OR(Y350="Yes",Z350="Yes",AA350="Yes"),"Y",OR(Y350="No",Z350="No",AA350="No"),"N",AND(Y350="",Z350="",AA350=""),"")</f>
        <v/>
      </c>
      <c r="AG350" s="161" t="str" cm="1">
        <f t="array" ref="AG350">_xlfn.IFS(AND(NOT(ISNUMBER(AB350)),NOT(ISNUMBER(AC350)),NOT(ISNUMBER(AD350))),"",OR(AND(AB350&lt;&gt;"",AB350&gt;=40),AND(AC350&lt;&gt;"",AC350&gt;=40),AND(AD350&lt;&gt;"",AD350&gt;=40)),"Y",OR(AB350&lt;40,AC350&lt;40,AD350&lt;40),"N")</f>
        <v/>
      </c>
      <c r="AH350" s="162" t="str" cm="1">
        <f t="array" ref="AH350">_xlfn.IFS(OR(AE350="Y",AF350="Y",AG350="Y"),"Y",OR(AE350="N",AF350="N",AG350="N"),"N",OR(AE350="",AF350="",AG350=""),"")</f>
        <v/>
      </c>
    </row>
    <row r="351" spans="9:34" x14ac:dyDescent="0.25">
      <c r="I351" s="161" t="str">
        <f>IFERROR(IF(VLOOKUP(A351,'BOY to MOY-Math'!$P$2:$U$400,6,FALSE)="","",VLOOKUP(A351,'BOY to MOY-Math'!$P$2:$U$400,6,FALSE)),"")</f>
        <v/>
      </c>
      <c r="J351" s="162" t="str">
        <f>IFERROR(IF(VLOOKUP(A351,'BOY to MOY-Math'!$P$2:$AA$400,12,FALSE)="","",VLOOKUP(A351,'BOY to MOY-Math'!$P$2:$AA$400,12,FALSE)),"")</f>
        <v/>
      </c>
      <c r="K351" s="161" t="str">
        <f>IFERROR(IF(VLOOKUP(A351,'BOY to EOY-Math'!$P$2:$AA$400,12,FALSE)="","",VLOOKUP(A351,'BOY to EOY-Math'!$P$2:$AA$400,12,FALSE)),"")</f>
        <v/>
      </c>
      <c r="L351" s="163" t="str">
        <f>IFERROR(IF(VLOOKUP(A351,'BOY to MOY-Math'!$P$2:$AI$400,20,FALSE)="","",VLOOKUP(A351,'BOY to MOY-Math'!$P$2:$AI$400,20,FALSE)),"")</f>
        <v/>
      </c>
      <c r="M351" s="161" t="str">
        <f>IFERROR(IF(VLOOKUP(A351, 'MOY to EOY-Math'!$P$2:$AI$400,20,FALSE)="","",VLOOKUP(A351,'MOY to EOY-Math'!$P$2:$AI$400,20,FALSE)),"")</f>
        <v/>
      </c>
      <c r="N351" s="161" t="str">
        <f>IFERROR(IF(VLOOKUP(A351,'BOY to EOY-Math'!$P$2:$AI$400,20,FALSE)="","",VLOOKUP(A351,'BOY to EOY-Math'!$P$2:$AI$400,20,FALSE)),"")</f>
        <v/>
      </c>
      <c r="O351" s="161" t="str">
        <f>IFERROR(IF(VLOOKUP(A351,'BOY to MOY-Math'!$P$2:$AK$400,22,FALSE)="","",VLOOKUP(A351,'BOY to MOY-Math'!$P$2:$AK$400,22,FALSE)),"")</f>
        <v/>
      </c>
      <c r="P351" s="161" t="str">
        <f>IFERROR(IF(VLOOKUP(A351, 'MOY to EOY-Math'!$P$2:$AK$400,22,FALSE)="","",VLOOKUP(A351,'MOY to EOY-Math'!$P$2:$AK$400,22,FALSE)),"")</f>
        <v/>
      </c>
      <c r="Q351" s="161" t="str">
        <f>IFERROR(IF(VLOOKUP(A351,'BOY to EOY-Math'!$P$2:$AK$400,22,FALSE)="","",VLOOKUP(A351,'BOY to EOY-Math'!$P$2:$AK$400,22,FALSE)),"")</f>
        <v/>
      </c>
      <c r="R351" s="161" t="str" cm="1">
        <f t="array" ref="R351">_xlfn.IFS(AND(NOT(ISNUMBER(I351)),NOT(ISNUMBER(J351)),NOT(ISNUMBER(K351))),"",OR(AND(I351&lt;&gt;"",I351&gt;=40),AND(J351&lt;&gt;"",J351&gt;=40),AND(K351&lt;&gt;"",K351&gt;=40)),"Y",OR(I351&lt;40,J351&lt;40,K351&lt;40),"N")</f>
        <v/>
      </c>
      <c r="S351" s="161" t="str" cm="1">
        <f t="array" ref="S351">_xlfn.IFS(OR(L351="Yes",M351="Yes",N351="Yes"),"Y",OR(L351="No",M351="No",N351="No"),"N",AND(L351="",M351="",N351=""),"")</f>
        <v/>
      </c>
      <c r="T351" s="161" t="str" cm="1">
        <f t="array" ref="T351">_xlfn.IFS(AND(NOT(ISNUMBER(O351)),NOT(ISNUMBER(P351)),NOT(ISNUMBER(Q351))),"",OR(AND(O351&lt;&gt;"",O351&gt;=40),AND(P351&lt;&gt;"",P351&gt;=40),AND(Q351&lt;&gt;"",Q351&gt;=40)),"Y",OR(O351&lt;40,P351&lt;40,Q351&lt;40),"N")</f>
        <v/>
      </c>
      <c r="U351" s="162" t="str" cm="1">
        <f t="array" ref="U351">_xlfn.IFS(OR(R351="Y",S351="Y",T351="Y"),"Y",OR(R351="N",S351="N",T351="N"),"N",OR(R351="",S351="",T351=""),"")</f>
        <v/>
      </c>
      <c r="V351" s="161" t="str">
        <f>IFERROR(IF(VLOOKUP(A351,'BOY to MOY-Reading'!$P$2:$U$400,6,FALSE)="","",VLOOKUP(A351,'BOY to MOY-Reading'!$P$2:$U$400,6,FALSE)),"")</f>
        <v/>
      </c>
      <c r="W351" s="162" t="str">
        <f>IFERROR(IF(VLOOKUP(A351,'BOY to MOY-Reading'!$P$2:$AA$400,12,FALSE)="","",VLOOKUP(A351,'BOY to MOY-Reading'!$P$2:$AA$400,12,FALSE)),"")</f>
        <v/>
      </c>
      <c r="X351" s="161" t="str">
        <f>IFERROR(IF(VLOOKUP(A351,'BOY to EOY-Reading'!$P$2:$AA$400,12,FALSE)="","",VLOOKUP(A351,'BOY to EOY-Reading'!$P$2:$AA$400,12,FALSE)),"")</f>
        <v/>
      </c>
      <c r="Y351" s="163" t="str">
        <f>IFERROR(IF(VLOOKUP(A351,'BOY to MOY-Reading'!$P$2:$AI$400,20,FALSE)="","",VLOOKUP(A351,'BOY to MOY-Reading'!$P$2:$AI$400,20,FALSE)),"")</f>
        <v/>
      </c>
      <c r="Z351" s="161" t="str">
        <f>IFERROR(IF(VLOOKUP(A351, 'MOY to EOY-Reading'!$P$2:$AI$400,20,FALSE)="","",VLOOKUP(A351,'MOY to EOY-Reading'!$P$2:$AI$400,20,FALSE)),"")</f>
        <v/>
      </c>
      <c r="AA351" s="161" t="str">
        <f>IFERROR(IF(VLOOKUP(A351,'BOY to EOY-Reading'!$P$2:$AI$400,20,FALSE)="","",VLOOKUP(A351,'BOY to EOY-Reading'!$P$2:$AI$400,20,FALSE)),"")</f>
        <v/>
      </c>
      <c r="AB351" s="161" t="str">
        <f>IFERROR(IF(VLOOKUP(A351,'BOY to MOY-Reading'!$P$2:$AK$400,22,FALSE)="","",VLOOKUP(A351,'BOY to MOY-Reading'!$P$2:$AK$400,22,FALSE)),"")</f>
        <v/>
      </c>
      <c r="AC351" s="161" t="str">
        <f>IFERROR(IF(VLOOKUP(A351, 'MOY to EOY-Reading'!$P$2:$AK$400,22,FALSE)="","",VLOOKUP(A351,'MOY to EOY-Reading'!$P$2:$AK$400,22,FALSE)),"")</f>
        <v/>
      </c>
      <c r="AD351" s="161" t="str">
        <f>IFERROR(IF(VLOOKUP(A351,'BOY to EOY-Reading'!$P$2:$AK$400,22,FALSE)="","",VLOOKUP(A351,'BOY to EOY-Reading'!$P$2:$AK$400,22,FALSE)),"")</f>
        <v/>
      </c>
      <c r="AE351" s="161" t="str" cm="1">
        <f t="array" ref="AE351">_xlfn.IFS(AND(NOT(ISNUMBER(V351)),NOT(ISNUMBER(W351)),NOT(ISNUMBER(X351))),"",OR(AND(V351&lt;&gt;"",V351&gt;=40),AND(W351&lt;&gt;"",W351&gt;=40),AND(X351&lt;&gt;"",X351&gt;=40)),"Y",OR(V351&lt;40,W351&lt;40,X351&lt;40),"N")</f>
        <v/>
      </c>
      <c r="AF351" s="161" t="str" cm="1">
        <f t="array" ref="AF351">_xlfn.IFS(OR(Y351="Yes",Z351="Yes",AA351="Yes"),"Y",OR(Y351="No",Z351="No",AA351="No"),"N",AND(Y351="",Z351="",AA351=""),"")</f>
        <v/>
      </c>
      <c r="AG351" s="161" t="str" cm="1">
        <f t="array" ref="AG351">_xlfn.IFS(AND(NOT(ISNUMBER(AB351)),NOT(ISNUMBER(AC351)),NOT(ISNUMBER(AD351))),"",OR(AND(AB351&lt;&gt;"",AB351&gt;=40),AND(AC351&lt;&gt;"",AC351&gt;=40),AND(AD351&lt;&gt;"",AD351&gt;=40)),"Y",OR(AB351&lt;40,AC351&lt;40,AD351&lt;40),"N")</f>
        <v/>
      </c>
      <c r="AH351" s="162" t="str" cm="1">
        <f t="array" ref="AH351">_xlfn.IFS(OR(AE351="Y",AF351="Y",AG351="Y"),"Y",OR(AE351="N",AF351="N",AG351="N"),"N",OR(AE351="",AF351="",AG351=""),"")</f>
        <v/>
      </c>
    </row>
    <row r="352" spans="9:34" x14ac:dyDescent="0.25">
      <c r="I352" s="161" t="str">
        <f>IFERROR(IF(VLOOKUP(A352,'BOY to MOY-Math'!$P$2:$U$400,6,FALSE)="","",VLOOKUP(A352,'BOY to MOY-Math'!$P$2:$U$400,6,FALSE)),"")</f>
        <v/>
      </c>
      <c r="J352" s="162" t="str">
        <f>IFERROR(IF(VLOOKUP(A352,'BOY to MOY-Math'!$P$2:$AA$400,12,FALSE)="","",VLOOKUP(A352,'BOY to MOY-Math'!$P$2:$AA$400,12,FALSE)),"")</f>
        <v/>
      </c>
      <c r="K352" s="161" t="str">
        <f>IFERROR(IF(VLOOKUP(A352,'BOY to EOY-Math'!$P$2:$AA$400,12,FALSE)="","",VLOOKUP(A352,'BOY to EOY-Math'!$P$2:$AA$400,12,FALSE)),"")</f>
        <v/>
      </c>
      <c r="L352" s="163" t="str">
        <f>IFERROR(IF(VLOOKUP(A352,'BOY to MOY-Math'!$P$2:$AI$400,20,FALSE)="","",VLOOKUP(A352,'BOY to MOY-Math'!$P$2:$AI$400,20,FALSE)),"")</f>
        <v/>
      </c>
      <c r="M352" s="161" t="str">
        <f>IFERROR(IF(VLOOKUP(A352, 'MOY to EOY-Math'!$P$2:$AI$400,20,FALSE)="","",VLOOKUP(A352,'MOY to EOY-Math'!$P$2:$AI$400,20,FALSE)),"")</f>
        <v/>
      </c>
      <c r="N352" s="161" t="str">
        <f>IFERROR(IF(VLOOKUP(A352,'BOY to EOY-Math'!$P$2:$AI$400,20,FALSE)="","",VLOOKUP(A352,'BOY to EOY-Math'!$P$2:$AI$400,20,FALSE)),"")</f>
        <v/>
      </c>
      <c r="O352" s="161" t="str">
        <f>IFERROR(IF(VLOOKUP(A352,'BOY to MOY-Math'!$P$2:$AK$400,22,FALSE)="","",VLOOKUP(A352,'BOY to MOY-Math'!$P$2:$AK$400,22,FALSE)),"")</f>
        <v/>
      </c>
      <c r="P352" s="161" t="str">
        <f>IFERROR(IF(VLOOKUP(A352, 'MOY to EOY-Math'!$P$2:$AK$400,22,FALSE)="","",VLOOKUP(A352,'MOY to EOY-Math'!$P$2:$AK$400,22,FALSE)),"")</f>
        <v/>
      </c>
      <c r="Q352" s="161" t="str">
        <f>IFERROR(IF(VLOOKUP(A352,'BOY to EOY-Math'!$P$2:$AK$400,22,FALSE)="","",VLOOKUP(A352,'BOY to EOY-Math'!$P$2:$AK$400,22,FALSE)),"")</f>
        <v/>
      </c>
      <c r="R352" s="161" t="str" cm="1">
        <f t="array" ref="R352">_xlfn.IFS(AND(NOT(ISNUMBER(I352)),NOT(ISNUMBER(J352)),NOT(ISNUMBER(K352))),"",OR(AND(I352&lt;&gt;"",I352&gt;=40),AND(J352&lt;&gt;"",J352&gt;=40),AND(K352&lt;&gt;"",K352&gt;=40)),"Y",OR(I352&lt;40,J352&lt;40,K352&lt;40),"N")</f>
        <v/>
      </c>
      <c r="S352" s="161" t="str" cm="1">
        <f t="array" ref="S352">_xlfn.IFS(OR(L352="Yes",M352="Yes",N352="Yes"),"Y",OR(L352="No",M352="No",N352="No"),"N",AND(L352="",M352="",N352=""),"")</f>
        <v/>
      </c>
      <c r="T352" s="161" t="str" cm="1">
        <f t="array" ref="T352">_xlfn.IFS(AND(NOT(ISNUMBER(O352)),NOT(ISNUMBER(P352)),NOT(ISNUMBER(Q352))),"",OR(AND(O352&lt;&gt;"",O352&gt;=40),AND(P352&lt;&gt;"",P352&gt;=40),AND(Q352&lt;&gt;"",Q352&gt;=40)),"Y",OR(O352&lt;40,P352&lt;40,Q352&lt;40),"N")</f>
        <v/>
      </c>
      <c r="U352" s="162" t="str" cm="1">
        <f t="array" ref="U352">_xlfn.IFS(OR(R352="Y",S352="Y",T352="Y"),"Y",OR(R352="N",S352="N",T352="N"),"N",OR(R352="",S352="",T352=""),"")</f>
        <v/>
      </c>
      <c r="V352" s="161" t="str">
        <f>IFERROR(IF(VLOOKUP(A352,'BOY to MOY-Reading'!$P$2:$U$400,6,FALSE)="","",VLOOKUP(A352,'BOY to MOY-Reading'!$P$2:$U$400,6,FALSE)),"")</f>
        <v/>
      </c>
      <c r="W352" s="162" t="str">
        <f>IFERROR(IF(VLOOKUP(A352,'BOY to MOY-Reading'!$P$2:$AA$400,12,FALSE)="","",VLOOKUP(A352,'BOY to MOY-Reading'!$P$2:$AA$400,12,FALSE)),"")</f>
        <v/>
      </c>
      <c r="X352" s="161" t="str">
        <f>IFERROR(IF(VLOOKUP(A352,'BOY to EOY-Reading'!$P$2:$AA$400,12,FALSE)="","",VLOOKUP(A352,'BOY to EOY-Reading'!$P$2:$AA$400,12,FALSE)),"")</f>
        <v/>
      </c>
      <c r="Y352" s="163" t="str">
        <f>IFERROR(IF(VLOOKUP(A352,'BOY to MOY-Reading'!$P$2:$AI$400,20,FALSE)="","",VLOOKUP(A352,'BOY to MOY-Reading'!$P$2:$AI$400,20,FALSE)),"")</f>
        <v/>
      </c>
      <c r="Z352" s="161" t="str">
        <f>IFERROR(IF(VLOOKUP(A352, 'MOY to EOY-Reading'!$P$2:$AI$400,20,FALSE)="","",VLOOKUP(A352,'MOY to EOY-Reading'!$P$2:$AI$400,20,FALSE)),"")</f>
        <v/>
      </c>
      <c r="AA352" s="161" t="str">
        <f>IFERROR(IF(VLOOKUP(A352,'BOY to EOY-Reading'!$P$2:$AI$400,20,FALSE)="","",VLOOKUP(A352,'BOY to EOY-Reading'!$P$2:$AI$400,20,FALSE)),"")</f>
        <v/>
      </c>
      <c r="AB352" s="161" t="str">
        <f>IFERROR(IF(VLOOKUP(A352,'BOY to MOY-Reading'!$P$2:$AK$400,22,FALSE)="","",VLOOKUP(A352,'BOY to MOY-Reading'!$P$2:$AK$400,22,FALSE)),"")</f>
        <v/>
      </c>
      <c r="AC352" s="161" t="str">
        <f>IFERROR(IF(VLOOKUP(A352, 'MOY to EOY-Reading'!$P$2:$AK$400,22,FALSE)="","",VLOOKUP(A352,'MOY to EOY-Reading'!$P$2:$AK$400,22,FALSE)),"")</f>
        <v/>
      </c>
      <c r="AD352" s="161" t="str">
        <f>IFERROR(IF(VLOOKUP(A352,'BOY to EOY-Reading'!$P$2:$AK$400,22,FALSE)="","",VLOOKUP(A352,'BOY to EOY-Reading'!$P$2:$AK$400,22,FALSE)),"")</f>
        <v/>
      </c>
      <c r="AE352" s="161" t="str" cm="1">
        <f t="array" ref="AE352">_xlfn.IFS(AND(NOT(ISNUMBER(V352)),NOT(ISNUMBER(W352)),NOT(ISNUMBER(X352))),"",OR(AND(V352&lt;&gt;"",V352&gt;=40),AND(W352&lt;&gt;"",W352&gt;=40),AND(X352&lt;&gt;"",X352&gt;=40)),"Y",OR(V352&lt;40,W352&lt;40,X352&lt;40),"N")</f>
        <v/>
      </c>
      <c r="AF352" s="161" t="str" cm="1">
        <f t="array" ref="AF352">_xlfn.IFS(OR(Y352="Yes",Z352="Yes",AA352="Yes"),"Y",OR(Y352="No",Z352="No",AA352="No"),"N",AND(Y352="",Z352="",AA352=""),"")</f>
        <v/>
      </c>
      <c r="AG352" s="161" t="str" cm="1">
        <f t="array" ref="AG352">_xlfn.IFS(AND(NOT(ISNUMBER(AB352)),NOT(ISNUMBER(AC352)),NOT(ISNUMBER(AD352))),"",OR(AND(AB352&lt;&gt;"",AB352&gt;=40),AND(AC352&lt;&gt;"",AC352&gt;=40),AND(AD352&lt;&gt;"",AD352&gt;=40)),"Y",OR(AB352&lt;40,AC352&lt;40,AD352&lt;40),"N")</f>
        <v/>
      </c>
      <c r="AH352" s="162" t="str" cm="1">
        <f t="array" ref="AH352">_xlfn.IFS(OR(AE352="Y",AF352="Y",AG352="Y"),"Y",OR(AE352="N",AF352="N",AG352="N"),"N",OR(AE352="",AF352="",AG352=""),"")</f>
        <v/>
      </c>
    </row>
    <row r="353" spans="9:34" x14ac:dyDescent="0.25">
      <c r="I353" s="161" t="str">
        <f>IFERROR(IF(VLOOKUP(A353,'BOY to MOY-Math'!$P$2:$U$400,6,FALSE)="","",VLOOKUP(A353,'BOY to MOY-Math'!$P$2:$U$400,6,FALSE)),"")</f>
        <v/>
      </c>
      <c r="J353" s="162" t="str">
        <f>IFERROR(IF(VLOOKUP(A353,'BOY to MOY-Math'!$P$2:$AA$400,12,FALSE)="","",VLOOKUP(A353,'BOY to MOY-Math'!$P$2:$AA$400,12,FALSE)),"")</f>
        <v/>
      </c>
      <c r="K353" s="161" t="str">
        <f>IFERROR(IF(VLOOKUP(A353,'BOY to EOY-Math'!$P$2:$AA$400,12,FALSE)="","",VLOOKUP(A353,'BOY to EOY-Math'!$P$2:$AA$400,12,FALSE)),"")</f>
        <v/>
      </c>
      <c r="L353" s="163" t="str">
        <f>IFERROR(IF(VLOOKUP(A353,'BOY to MOY-Math'!$P$2:$AI$400,20,FALSE)="","",VLOOKUP(A353,'BOY to MOY-Math'!$P$2:$AI$400,20,FALSE)),"")</f>
        <v/>
      </c>
      <c r="M353" s="161" t="str">
        <f>IFERROR(IF(VLOOKUP(A353, 'MOY to EOY-Math'!$P$2:$AI$400,20,FALSE)="","",VLOOKUP(A353,'MOY to EOY-Math'!$P$2:$AI$400,20,FALSE)),"")</f>
        <v/>
      </c>
      <c r="N353" s="161" t="str">
        <f>IFERROR(IF(VLOOKUP(A353,'BOY to EOY-Math'!$P$2:$AI$400,20,FALSE)="","",VLOOKUP(A353,'BOY to EOY-Math'!$P$2:$AI$400,20,FALSE)),"")</f>
        <v/>
      </c>
      <c r="O353" s="161" t="str">
        <f>IFERROR(IF(VLOOKUP(A353,'BOY to MOY-Math'!$P$2:$AK$400,22,FALSE)="","",VLOOKUP(A353,'BOY to MOY-Math'!$P$2:$AK$400,22,FALSE)),"")</f>
        <v/>
      </c>
      <c r="P353" s="161" t="str">
        <f>IFERROR(IF(VLOOKUP(A353, 'MOY to EOY-Math'!$P$2:$AK$400,22,FALSE)="","",VLOOKUP(A353,'MOY to EOY-Math'!$P$2:$AK$400,22,FALSE)),"")</f>
        <v/>
      </c>
      <c r="Q353" s="161" t="str">
        <f>IFERROR(IF(VLOOKUP(A353,'BOY to EOY-Math'!$P$2:$AK$400,22,FALSE)="","",VLOOKUP(A353,'BOY to EOY-Math'!$P$2:$AK$400,22,FALSE)),"")</f>
        <v/>
      </c>
      <c r="R353" s="161" t="str" cm="1">
        <f t="array" ref="R353">_xlfn.IFS(AND(NOT(ISNUMBER(I353)),NOT(ISNUMBER(J353)),NOT(ISNUMBER(K353))),"",OR(AND(I353&lt;&gt;"",I353&gt;=40),AND(J353&lt;&gt;"",J353&gt;=40),AND(K353&lt;&gt;"",K353&gt;=40)),"Y",OR(I353&lt;40,J353&lt;40,K353&lt;40),"N")</f>
        <v/>
      </c>
      <c r="S353" s="161" t="str" cm="1">
        <f t="array" ref="S353">_xlfn.IFS(OR(L353="Yes",M353="Yes",N353="Yes"),"Y",OR(L353="No",M353="No",N353="No"),"N",AND(L353="",M353="",N353=""),"")</f>
        <v/>
      </c>
      <c r="T353" s="161" t="str" cm="1">
        <f t="array" ref="T353">_xlfn.IFS(AND(NOT(ISNUMBER(O353)),NOT(ISNUMBER(P353)),NOT(ISNUMBER(Q353))),"",OR(AND(O353&lt;&gt;"",O353&gt;=40),AND(P353&lt;&gt;"",P353&gt;=40),AND(Q353&lt;&gt;"",Q353&gt;=40)),"Y",OR(O353&lt;40,P353&lt;40,Q353&lt;40),"N")</f>
        <v/>
      </c>
      <c r="U353" s="162" t="str" cm="1">
        <f t="array" ref="U353">_xlfn.IFS(OR(R353="Y",S353="Y",T353="Y"),"Y",OR(R353="N",S353="N",T353="N"),"N",OR(R353="",S353="",T353=""),"")</f>
        <v/>
      </c>
      <c r="V353" s="161" t="str">
        <f>IFERROR(IF(VLOOKUP(A353,'BOY to MOY-Reading'!$P$2:$U$400,6,FALSE)="","",VLOOKUP(A353,'BOY to MOY-Reading'!$P$2:$U$400,6,FALSE)),"")</f>
        <v/>
      </c>
      <c r="W353" s="162" t="str">
        <f>IFERROR(IF(VLOOKUP(A353,'BOY to MOY-Reading'!$P$2:$AA$400,12,FALSE)="","",VLOOKUP(A353,'BOY to MOY-Reading'!$P$2:$AA$400,12,FALSE)),"")</f>
        <v/>
      </c>
      <c r="X353" s="161" t="str">
        <f>IFERROR(IF(VLOOKUP(A353,'BOY to EOY-Reading'!$P$2:$AA$400,12,FALSE)="","",VLOOKUP(A353,'BOY to EOY-Reading'!$P$2:$AA$400,12,FALSE)),"")</f>
        <v/>
      </c>
      <c r="Y353" s="163" t="str">
        <f>IFERROR(IF(VLOOKUP(A353,'BOY to MOY-Reading'!$P$2:$AI$400,20,FALSE)="","",VLOOKUP(A353,'BOY to MOY-Reading'!$P$2:$AI$400,20,FALSE)),"")</f>
        <v/>
      </c>
      <c r="Z353" s="161" t="str">
        <f>IFERROR(IF(VLOOKUP(A353, 'MOY to EOY-Reading'!$P$2:$AI$400,20,FALSE)="","",VLOOKUP(A353,'MOY to EOY-Reading'!$P$2:$AI$400,20,FALSE)),"")</f>
        <v/>
      </c>
      <c r="AA353" s="161" t="str">
        <f>IFERROR(IF(VLOOKUP(A353,'BOY to EOY-Reading'!$P$2:$AI$400,20,FALSE)="","",VLOOKUP(A353,'BOY to EOY-Reading'!$P$2:$AI$400,20,FALSE)),"")</f>
        <v/>
      </c>
      <c r="AB353" s="161" t="str">
        <f>IFERROR(IF(VLOOKUP(A353,'BOY to MOY-Reading'!$P$2:$AK$400,22,FALSE)="","",VLOOKUP(A353,'BOY to MOY-Reading'!$P$2:$AK$400,22,FALSE)),"")</f>
        <v/>
      </c>
      <c r="AC353" s="161" t="str">
        <f>IFERROR(IF(VLOOKUP(A353, 'MOY to EOY-Reading'!$P$2:$AK$400,22,FALSE)="","",VLOOKUP(A353,'MOY to EOY-Reading'!$P$2:$AK$400,22,FALSE)),"")</f>
        <v/>
      </c>
      <c r="AD353" s="161" t="str">
        <f>IFERROR(IF(VLOOKUP(A353,'BOY to EOY-Reading'!$P$2:$AK$400,22,FALSE)="","",VLOOKUP(A353,'BOY to EOY-Reading'!$P$2:$AK$400,22,FALSE)),"")</f>
        <v/>
      </c>
      <c r="AE353" s="161" t="str" cm="1">
        <f t="array" ref="AE353">_xlfn.IFS(AND(NOT(ISNUMBER(V353)),NOT(ISNUMBER(W353)),NOT(ISNUMBER(X353))),"",OR(AND(V353&lt;&gt;"",V353&gt;=40),AND(W353&lt;&gt;"",W353&gt;=40),AND(X353&lt;&gt;"",X353&gt;=40)),"Y",OR(V353&lt;40,W353&lt;40,X353&lt;40),"N")</f>
        <v/>
      </c>
      <c r="AF353" s="161" t="str" cm="1">
        <f t="array" ref="AF353">_xlfn.IFS(OR(Y353="Yes",Z353="Yes",AA353="Yes"),"Y",OR(Y353="No",Z353="No",AA353="No"),"N",AND(Y353="",Z353="",AA353=""),"")</f>
        <v/>
      </c>
      <c r="AG353" s="161" t="str" cm="1">
        <f t="array" ref="AG353">_xlfn.IFS(AND(NOT(ISNUMBER(AB353)),NOT(ISNUMBER(AC353)),NOT(ISNUMBER(AD353))),"",OR(AND(AB353&lt;&gt;"",AB353&gt;=40),AND(AC353&lt;&gt;"",AC353&gt;=40),AND(AD353&lt;&gt;"",AD353&gt;=40)),"Y",OR(AB353&lt;40,AC353&lt;40,AD353&lt;40),"N")</f>
        <v/>
      </c>
      <c r="AH353" s="162" t="str" cm="1">
        <f t="array" ref="AH353">_xlfn.IFS(OR(AE353="Y",AF353="Y",AG353="Y"),"Y",OR(AE353="N",AF353="N",AG353="N"),"N",OR(AE353="",AF353="",AG353=""),"")</f>
        <v/>
      </c>
    </row>
    <row r="354" spans="9:34" x14ac:dyDescent="0.25">
      <c r="I354" s="161" t="str">
        <f>IFERROR(IF(VLOOKUP(A354,'BOY to MOY-Math'!$P$2:$U$400,6,FALSE)="","",VLOOKUP(A354,'BOY to MOY-Math'!$P$2:$U$400,6,FALSE)),"")</f>
        <v/>
      </c>
      <c r="J354" s="162" t="str">
        <f>IFERROR(IF(VLOOKUP(A354,'BOY to MOY-Math'!$P$2:$AA$400,12,FALSE)="","",VLOOKUP(A354,'BOY to MOY-Math'!$P$2:$AA$400,12,FALSE)),"")</f>
        <v/>
      </c>
      <c r="K354" s="161" t="str">
        <f>IFERROR(IF(VLOOKUP(A354,'BOY to EOY-Math'!$P$2:$AA$400,12,FALSE)="","",VLOOKUP(A354,'BOY to EOY-Math'!$P$2:$AA$400,12,FALSE)),"")</f>
        <v/>
      </c>
      <c r="L354" s="163" t="str">
        <f>IFERROR(IF(VLOOKUP(A354,'BOY to MOY-Math'!$P$2:$AI$400,20,FALSE)="","",VLOOKUP(A354,'BOY to MOY-Math'!$P$2:$AI$400,20,FALSE)),"")</f>
        <v/>
      </c>
      <c r="M354" s="161" t="str">
        <f>IFERROR(IF(VLOOKUP(A354, 'MOY to EOY-Math'!$P$2:$AI$400,20,FALSE)="","",VLOOKUP(A354,'MOY to EOY-Math'!$P$2:$AI$400,20,FALSE)),"")</f>
        <v/>
      </c>
      <c r="N354" s="161" t="str">
        <f>IFERROR(IF(VLOOKUP(A354,'BOY to EOY-Math'!$P$2:$AI$400,20,FALSE)="","",VLOOKUP(A354,'BOY to EOY-Math'!$P$2:$AI$400,20,FALSE)),"")</f>
        <v/>
      </c>
      <c r="O354" s="161" t="str">
        <f>IFERROR(IF(VLOOKUP(A354,'BOY to MOY-Math'!$P$2:$AK$400,22,FALSE)="","",VLOOKUP(A354,'BOY to MOY-Math'!$P$2:$AK$400,22,FALSE)),"")</f>
        <v/>
      </c>
      <c r="P354" s="161" t="str">
        <f>IFERROR(IF(VLOOKUP(A354, 'MOY to EOY-Math'!$P$2:$AK$400,22,FALSE)="","",VLOOKUP(A354,'MOY to EOY-Math'!$P$2:$AK$400,22,FALSE)),"")</f>
        <v/>
      </c>
      <c r="Q354" s="161" t="str">
        <f>IFERROR(IF(VLOOKUP(A354,'BOY to EOY-Math'!$P$2:$AK$400,22,FALSE)="","",VLOOKUP(A354,'BOY to EOY-Math'!$P$2:$AK$400,22,FALSE)),"")</f>
        <v/>
      </c>
      <c r="R354" s="161" t="str" cm="1">
        <f t="array" ref="R354">_xlfn.IFS(AND(NOT(ISNUMBER(I354)),NOT(ISNUMBER(J354)),NOT(ISNUMBER(K354))),"",OR(AND(I354&lt;&gt;"",I354&gt;=40),AND(J354&lt;&gt;"",J354&gt;=40),AND(K354&lt;&gt;"",K354&gt;=40)),"Y",OR(I354&lt;40,J354&lt;40,K354&lt;40),"N")</f>
        <v/>
      </c>
      <c r="S354" s="161" t="str" cm="1">
        <f t="array" ref="S354">_xlfn.IFS(OR(L354="Yes",M354="Yes",N354="Yes"),"Y",OR(L354="No",M354="No",N354="No"),"N",AND(L354="",M354="",N354=""),"")</f>
        <v/>
      </c>
      <c r="T354" s="161" t="str" cm="1">
        <f t="array" ref="T354">_xlfn.IFS(AND(NOT(ISNUMBER(O354)),NOT(ISNUMBER(P354)),NOT(ISNUMBER(Q354))),"",OR(AND(O354&lt;&gt;"",O354&gt;=40),AND(P354&lt;&gt;"",P354&gt;=40),AND(Q354&lt;&gt;"",Q354&gt;=40)),"Y",OR(O354&lt;40,P354&lt;40,Q354&lt;40),"N")</f>
        <v/>
      </c>
      <c r="U354" s="162" t="str" cm="1">
        <f t="array" ref="U354">_xlfn.IFS(OR(R354="Y",S354="Y",T354="Y"),"Y",OR(R354="N",S354="N",T354="N"),"N",OR(R354="",S354="",T354=""),"")</f>
        <v/>
      </c>
      <c r="V354" s="161" t="str">
        <f>IFERROR(IF(VLOOKUP(A354,'BOY to MOY-Reading'!$P$2:$U$400,6,FALSE)="","",VLOOKUP(A354,'BOY to MOY-Reading'!$P$2:$U$400,6,FALSE)),"")</f>
        <v/>
      </c>
      <c r="W354" s="162" t="str">
        <f>IFERROR(IF(VLOOKUP(A354,'BOY to MOY-Reading'!$P$2:$AA$400,12,FALSE)="","",VLOOKUP(A354,'BOY to MOY-Reading'!$P$2:$AA$400,12,FALSE)),"")</f>
        <v/>
      </c>
      <c r="X354" s="161" t="str">
        <f>IFERROR(IF(VLOOKUP(A354,'BOY to EOY-Reading'!$P$2:$AA$400,12,FALSE)="","",VLOOKUP(A354,'BOY to EOY-Reading'!$P$2:$AA$400,12,FALSE)),"")</f>
        <v/>
      </c>
      <c r="Y354" s="163" t="str">
        <f>IFERROR(IF(VLOOKUP(A354,'BOY to MOY-Reading'!$P$2:$AI$400,20,FALSE)="","",VLOOKUP(A354,'BOY to MOY-Reading'!$P$2:$AI$400,20,FALSE)),"")</f>
        <v/>
      </c>
      <c r="Z354" s="161" t="str">
        <f>IFERROR(IF(VLOOKUP(A354, 'MOY to EOY-Reading'!$P$2:$AI$400,20,FALSE)="","",VLOOKUP(A354,'MOY to EOY-Reading'!$P$2:$AI$400,20,FALSE)),"")</f>
        <v/>
      </c>
      <c r="AA354" s="161" t="str">
        <f>IFERROR(IF(VLOOKUP(A354,'BOY to EOY-Reading'!$P$2:$AI$400,20,FALSE)="","",VLOOKUP(A354,'BOY to EOY-Reading'!$P$2:$AI$400,20,FALSE)),"")</f>
        <v/>
      </c>
      <c r="AB354" s="161" t="str">
        <f>IFERROR(IF(VLOOKUP(A354,'BOY to MOY-Reading'!$P$2:$AK$400,22,FALSE)="","",VLOOKUP(A354,'BOY to MOY-Reading'!$P$2:$AK$400,22,FALSE)),"")</f>
        <v/>
      </c>
      <c r="AC354" s="161" t="str">
        <f>IFERROR(IF(VLOOKUP(A354, 'MOY to EOY-Reading'!$P$2:$AK$400,22,FALSE)="","",VLOOKUP(A354,'MOY to EOY-Reading'!$P$2:$AK$400,22,FALSE)),"")</f>
        <v/>
      </c>
      <c r="AD354" s="161" t="str">
        <f>IFERROR(IF(VLOOKUP(A354,'BOY to EOY-Reading'!$P$2:$AK$400,22,FALSE)="","",VLOOKUP(A354,'BOY to EOY-Reading'!$P$2:$AK$400,22,FALSE)),"")</f>
        <v/>
      </c>
      <c r="AE354" s="161" t="str" cm="1">
        <f t="array" ref="AE354">_xlfn.IFS(AND(NOT(ISNUMBER(V354)),NOT(ISNUMBER(W354)),NOT(ISNUMBER(X354))),"",OR(AND(V354&lt;&gt;"",V354&gt;=40),AND(W354&lt;&gt;"",W354&gt;=40),AND(X354&lt;&gt;"",X354&gt;=40)),"Y",OR(V354&lt;40,W354&lt;40,X354&lt;40),"N")</f>
        <v/>
      </c>
      <c r="AF354" s="161" t="str" cm="1">
        <f t="array" ref="AF354">_xlfn.IFS(OR(Y354="Yes",Z354="Yes",AA354="Yes"),"Y",OR(Y354="No",Z354="No",AA354="No"),"N",AND(Y354="",Z354="",AA354=""),"")</f>
        <v/>
      </c>
      <c r="AG354" s="161" t="str" cm="1">
        <f t="array" ref="AG354">_xlfn.IFS(AND(NOT(ISNUMBER(AB354)),NOT(ISNUMBER(AC354)),NOT(ISNUMBER(AD354))),"",OR(AND(AB354&lt;&gt;"",AB354&gt;=40),AND(AC354&lt;&gt;"",AC354&gt;=40),AND(AD354&lt;&gt;"",AD354&gt;=40)),"Y",OR(AB354&lt;40,AC354&lt;40,AD354&lt;40),"N")</f>
        <v/>
      </c>
      <c r="AH354" s="162" t="str" cm="1">
        <f t="array" ref="AH354">_xlfn.IFS(OR(AE354="Y",AF354="Y",AG354="Y"),"Y",OR(AE354="N",AF354="N",AG354="N"),"N",OR(AE354="",AF354="",AG354=""),"")</f>
        <v/>
      </c>
    </row>
    <row r="355" spans="9:34" x14ac:dyDescent="0.25">
      <c r="I355" s="161" t="str">
        <f>IFERROR(IF(VLOOKUP(A355,'BOY to MOY-Math'!$P$2:$U$400,6,FALSE)="","",VLOOKUP(A355,'BOY to MOY-Math'!$P$2:$U$400,6,FALSE)),"")</f>
        <v/>
      </c>
      <c r="J355" s="162" t="str">
        <f>IFERROR(IF(VLOOKUP(A355,'BOY to MOY-Math'!$P$2:$AA$400,12,FALSE)="","",VLOOKUP(A355,'BOY to MOY-Math'!$P$2:$AA$400,12,FALSE)),"")</f>
        <v/>
      </c>
      <c r="K355" s="161" t="str">
        <f>IFERROR(IF(VLOOKUP(A355,'BOY to EOY-Math'!$P$2:$AA$400,12,FALSE)="","",VLOOKUP(A355,'BOY to EOY-Math'!$P$2:$AA$400,12,FALSE)),"")</f>
        <v/>
      </c>
      <c r="L355" s="163" t="str">
        <f>IFERROR(IF(VLOOKUP(A355,'BOY to MOY-Math'!$P$2:$AI$400,20,FALSE)="","",VLOOKUP(A355,'BOY to MOY-Math'!$P$2:$AI$400,20,FALSE)),"")</f>
        <v/>
      </c>
      <c r="M355" s="161" t="str">
        <f>IFERROR(IF(VLOOKUP(A355, 'MOY to EOY-Math'!$P$2:$AI$400,20,FALSE)="","",VLOOKUP(A355,'MOY to EOY-Math'!$P$2:$AI$400,20,FALSE)),"")</f>
        <v/>
      </c>
      <c r="N355" s="161" t="str">
        <f>IFERROR(IF(VLOOKUP(A355,'BOY to EOY-Math'!$P$2:$AI$400,20,FALSE)="","",VLOOKUP(A355,'BOY to EOY-Math'!$P$2:$AI$400,20,FALSE)),"")</f>
        <v/>
      </c>
      <c r="O355" s="161" t="str">
        <f>IFERROR(IF(VLOOKUP(A355,'BOY to MOY-Math'!$P$2:$AK$400,22,FALSE)="","",VLOOKUP(A355,'BOY to MOY-Math'!$P$2:$AK$400,22,FALSE)),"")</f>
        <v/>
      </c>
      <c r="P355" s="161" t="str">
        <f>IFERROR(IF(VLOOKUP(A355, 'MOY to EOY-Math'!$P$2:$AK$400,22,FALSE)="","",VLOOKUP(A355,'MOY to EOY-Math'!$P$2:$AK$400,22,FALSE)),"")</f>
        <v/>
      </c>
      <c r="Q355" s="161" t="str">
        <f>IFERROR(IF(VLOOKUP(A355,'BOY to EOY-Math'!$P$2:$AK$400,22,FALSE)="","",VLOOKUP(A355,'BOY to EOY-Math'!$P$2:$AK$400,22,FALSE)),"")</f>
        <v/>
      </c>
      <c r="R355" s="161" t="str" cm="1">
        <f t="array" ref="R355">_xlfn.IFS(AND(NOT(ISNUMBER(I355)),NOT(ISNUMBER(J355)),NOT(ISNUMBER(K355))),"",OR(AND(I355&lt;&gt;"",I355&gt;=40),AND(J355&lt;&gt;"",J355&gt;=40),AND(K355&lt;&gt;"",K355&gt;=40)),"Y",OR(I355&lt;40,J355&lt;40,K355&lt;40),"N")</f>
        <v/>
      </c>
      <c r="S355" s="161" t="str" cm="1">
        <f t="array" ref="S355">_xlfn.IFS(OR(L355="Yes",M355="Yes",N355="Yes"),"Y",OR(L355="No",M355="No",N355="No"),"N",AND(L355="",M355="",N355=""),"")</f>
        <v/>
      </c>
      <c r="T355" s="161" t="str" cm="1">
        <f t="array" ref="T355">_xlfn.IFS(AND(NOT(ISNUMBER(O355)),NOT(ISNUMBER(P355)),NOT(ISNUMBER(Q355))),"",OR(AND(O355&lt;&gt;"",O355&gt;=40),AND(P355&lt;&gt;"",P355&gt;=40),AND(Q355&lt;&gt;"",Q355&gt;=40)),"Y",OR(O355&lt;40,P355&lt;40,Q355&lt;40),"N")</f>
        <v/>
      </c>
      <c r="U355" s="162" t="str" cm="1">
        <f t="array" ref="U355">_xlfn.IFS(OR(R355="Y",S355="Y",T355="Y"),"Y",OR(R355="N",S355="N",T355="N"),"N",OR(R355="",S355="",T355=""),"")</f>
        <v/>
      </c>
      <c r="V355" s="161" t="str">
        <f>IFERROR(IF(VLOOKUP(A355,'BOY to MOY-Reading'!$P$2:$U$400,6,FALSE)="","",VLOOKUP(A355,'BOY to MOY-Reading'!$P$2:$U$400,6,FALSE)),"")</f>
        <v/>
      </c>
      <c r="W355" s="162" t="str">
        <f>IFERROR(IF(VLOOKUP(A355,'BOY to MOY-Reading'!$P$2:$AA$400,12,FALSE)="","",VLOOKUP(A355,'BOY to MOY-Reading'!$P$2:$AA$400,12,FALSE)),"")</f>
        <v/>
      </c>
      <c r="X355" s="161" t="str">
        <f>IFERROR(IF(VLOOKUP(A355,'BOY to EOY-Reading'!$P$2:$AA$400,12,FALSE)="","",VLOOKUP(A355,'BOY to EOY-Reading'!$P$2:$AA$400,12,FALSE)),"")</f>
        <v/>
      </c>
      <c r="Y355" s="163" t="str">
        <f>IFERROR(IF(VLOOKUP(A355,'BOY to MOY-Reading'!$P$2:$AI$400,20,FALSE)="","",VLOOKUP(A355,'BOY to MOY-Reading'!$P$2:$AI$400,20,FALSE)),"")</f>
        <v/>
      </c>
      <c r="Z355" s="161" t="str">
        <f>IFERROR(IF(VLOOKUP(A355, 'MOY to EOY-Reading'!$P$2:$AI$400,20,FALSE)="","",VLOOKUP(A355,'MOY to EOY-Reading'!$P$2:$AI$400,20,FALSE)),"")</f>
        <v/>
      </c>
      <c r="AA355" s="161" t="str">
        <f>IFERROR(IF(VLOOKUP(A355,'BOY to EOY-Reading'!$P$2:$AI$400,20,FALSE)="","",VLOOKUP(A355,'BOY to EOY-Reading'!$P$2:$AI$400,20,FALSE)),"")</f>
        <v/>
      </c>
      <c r="AB355" s="161" t="str">
        <f>IFERROR(IF(VLOOKUP(A355,'BOY to MOY-Reading'!$P$2:$AK$400,22,FALSE)="","",VLOOKUP(A355,'BOY to MOY-Reading'!$P$2:$AK$400,22,FALSE)),"")</f>
        <v/>
      </c>
      <c r="AC355" s="161" t="str">
        <f>IFERROR(IF(VLOOKUP(A355, 'MOY to EOY-Reading'!$P$2:$AK$400,22,FALSE)="","",VLOOKUP(A355,'MOY to EOY-Reading'!$P$2:$AK$400,22,FALSE)),"")</f>
        <v/>
      </c>
      <c r="AD355" s="161" t="str">
        <f>IFERROR(IF(VLOOKUP(A355,'BOY to EOY-Reading'!$P$2:$AK$400,22,FALSE)="","",VLOOKUP(A355,'BOY to EOY-Reading'!$P$2:$AK$400,22,FALSE)),"")</f>
        <v/>
      </c>
      <c r="AE355" s="161" t="str" cm="1">
        <f t="array" ref="AE355">_xlfn.IFS(AND(NOT(ISNUMBER(V355)),NOT(ISNUMBER(W355)),NOT(ISNUMBER(X355))),"",OR(AND(V355&lt;&gt;"",V355&gt;=40),AND(W355&lt;&gt;"",W355&gt;=40),AND(X355&lt;&gt;"",X355&gt;=40)),"Y",OR(V355&lt;40,W355&lt;40,X355&lt;40),"N")</f>
        <v/>
      </c>
      <c r="AF355" s="161" t="str" cm="1">
        <f t="array" ref="AF355">_xlfn.IFS(OR(Y355="Yes",Z355="Yes",AA355="Yes"),"Y",OR(Y355="No",Z355="No",AA355="No"),"N",AND(Y355="",Z355="",AA355=""),"")</f>
        <v/>
      </c>
      <c r="AG355" s="161" t="str" cm="1">
        <f t="array" ref="AG355">_xlfn.IFS(AND(NOT(ISNUMBER(AB355)),NOT(ISNUMBER(AC355)),NOT(ISNUMBER(AD355))),"",OR(AND(AB355&lt;&gt;"",AB355&gt;=40),AND(AC355&lt;&gt;"",AC355&gt;=40),AND(AD355&lt;&gt;"",AD355&gt;=40)),"Y",OR(AB355&lt;40,AC355&lt;40,AD355&lt;40),"N")</f>
        <v/>
      </c>
      <c r="AH355" s="162" t="str" cm="1">
        <f t="array" ref="AH355">_xlfn.IFS(OR(AE355="Y",AF355="Y",AG355="Y"),"Y",OR(AE355="N",AF355="N",AG355="N"),"N",OR(AE355="",AF355="",AG355=""),"")</f>
        <v/>
      </c>
    </row>
    <row r="356" spans="9:34" x14ac:dyDescent="0.25">
      <c r="I356" s="161" t="str">
        <f>IFERROR(IF(VLOOKUP(A356,'BOY to MOY-Math'!$P$2:$U$400,6,FALSE)="","",VLOOKUP(A356,'BOY to MOY-Math'!$P$2:$U$400,6,FALSE)),"")</f>
        <v/>
      </c>
      <c r="J356" s="162" t="str">
        <f>IFERROR(IF(VLOOKUP(A356,'BOY to MOY-Math'!$P$2:$AA$400,12,FALSE)="","",VLOOKUP(A356,'BOY to MOY-Math'!$P$2:$AA$400,12,FALSE)),"")</f>
        <v/>
      </c>
      <c r="K356" s="161" t="str">
        <f>IFERROR(IF(VLOOKUP(A356,'BOY to EOY-Math'!$P$2:$AA$400,12,FALSE)="","",VLOOKUP(A356,'BOY to EOY-Math'!$P$2:$AA$400,12,FALSE)),"")</f>
        <v/>
      </c>
      <c r="L356" s="163" t="str">
        <f>IFERROR(IF(VLOOKUP(A356,'BOY to MOY-Math'!$P$2:$AI$400,20,FALSE)="","",VLOOKUP(A356,'BOY to MOY-Math'!$P$2:$AI$400,20,FALSE)),"")</f>
        <v/>
      </c>
      <c r="M356" s="161" t="str">
        <f>IFERROR(IF(VLOOKUP(A356, 'MOY to EOY-Math'!$P$2:$AI$400,20,FALSE)="","",VLOOKUP(A356,'MOY to EOY-Math'!$P$2:$AI$400,20,FALSE)),"")</f>
        <v/>
      </c>
      <c r="N356" s="161" t="str">
        <f>IFERROR(IF(VLOOKUP(A356,'BOY to EOY-Math'!$P$2:$AI$400,20,FALSE)="","",VLOOKUP(A356,'BOY to EOY-Math'!$P$2:$AI$400,20,FALSE)),"")</f>
        <v/>
      </c>
      <c r="O356" s="161" t="str">
        <f>IFERROR(IF(VLOOKUP(A356,'BOY to MOY-Math'!$P$2:$AK$400,22,FALSE)="","",VLOOKUP(A356,'BOY to MOY-Math'!$P$2:$AK$400,22,FALSE)),"")</f>
        <v/>
      </c>
      <c r="P356" s="161" t="str">
        <f>IFERROR(IF(VLOOKUP(A356, 'MOY to EOY-Math'!$P$2:$AK$400,22,FALSE)="","",VLOOKUP(A356,'MOY to EOY-Math'!$P$2:$AK$400,22,FALSE)),"")</f>
        <v/>
      </c>
      <c r="Q356" s="161" t="str">
        <f>IFERROR(IF(VLOOKUP(A356,'BOY to EOY-Math'!$P$2:$AK$400,22,FALSE)="","",VLOOKUP(A356,'BOY to EOY-Math'!$P$2:$AK$400,22,FALSE)),"")</f>
        <v/>
      </c>
      <c r="R356" s="161" t="str" cm="1">
        <f t="array" ref="R356">_xlfn.IFS(AND(NOT(ISNUMBER(I356)),NOT(ISNUMBER(J356)),NOT(ISNUMBER(K356))),"",OR(AND(I356&lt;&gt;"",I356&gt;=40),AND(J356&lt;&gt;"",J356&gt;=40),AND(K356&lt;&gt;"",K356&gt;=40)),"Y",OR(I356&lt;40,J356&lt;40,K356&lt;40),"N")</f>
        <v/>
      </c>
      <c r="S356" s="161" t="str" cm="1">
        <f t="array" ref="S356">_xlfn.IFS(OR(L356="Yes",M356="Yes",N356="Yes"),"Y",OR(L356="No",M356="No",N356="No"),"N",AND(L356="",M356="",N356=""),"")</f>
        <v/>
      </c>
      <c r="T356" s="161" t="str" cm="1">
        <f t="array" ref="T356">_xlfn.IFS(AND(NOT(ISNUMBER(O356)),NOT(ISNUMBER(P356)),NOT(ISNUMBER(Q356))),"",OR(AND(O356&lt;&gt;"",O356&gt;=40),AND(P356&lt;&gt;"",P356&gt;=40),AND(Q356&lt;&gt;"",Q356&gt;=40)),"Y",OR(O356&lt;40,P356&lt;40,Q356&lt;40),"N")</f>
        <v/>
      </c>
      <c r="U356" s="162" t="str" cm="1">
        <f t="array" ref="U356">_xlfn.IFS(OR(R356="Y",S356="Y",T356="Y"),"Y",OR(R356="N",S356="N",T356="N"),"N",OR(R356="",S356="",T356=""),"")</f>
        <v/>
      </c>
      <c r="V356" s="161" t="str">
        <f>IFERROR(IF(VLOOKUP(A356,'BOY to MOY-Reading'!$P$2:$U$400,6,FALSE)="","",VLOOKUP(A356,'BOY to MOY-Reading'!$P$2:$U$400,6,FALSE)),"")</f>
        <v/>
      </c>
      <c r="W356" s="162" t="str">
        <f>IFERROR(IF(VLOOKUP(A356,'BOY to MOY-Reading'!$P$2:$AA$400,12,FALSE)="","",VLOOKUP(A356,'BOY to MOY-Reading'!$P$2:$AA$400,12,FALSE)),"")</f>
        <v/>
      </c>
      <c r="X356" s="161" t="str">
        <f>IFERROR(IF(VLOOKUP(A356,'BOY to EOY-Reading'!$P$2:$AA$400,12,FALSE)="","",VLOOKUP(A356,'BOY to EOY-Reading'!$P$2:$AA$400,12,FALSE)),"")</f>
        <v/>
      </c>
      <c r="Y356" s="163" t="str">
        <f>IFERROR(IF(VLOOKUP(A356,'BOY to MOY-Reading'!$P$2:$AI$400,20,FALSE)="","",VLOOKUP(A356,'BOY to MOY-Reading'!$P$2:$AI$400,20,FALSE)),"")</f>
        <v/>
      </c>
      <c r="Z356" s="161" t="str">
        <f>IFERROR(IF(VLOOKUP(A356, 'MOY to EOY-Reading'!$P$2:$AI$400,20,FALSE)="","",VLOOKUP(A356,'MOY to EOY-Reading'!$P$2:$AI$400,20,FALSE)),"")</f>
        <v/>
      </c>
      <c r="AA356" s="161" t="str">
        <f>IFERROR(IF(VLOOKUP(A356,'BOY to EOY-Reading'!$P$2:$AI$400,20,FALSE)="","",VLOOKUP(A356,'BOY to EOY-Reading'!$P$2:$AI$400,20,FALSE)),"")</f>
        <v/>
      </c>
      <c r="AB356" s="161" t="str">
        <f>IFERROR(IF(VLOOKUP(A356,'BOY to MOY-Reading'!$P$2:$AK$400,22,FALSE)="","",VLOOKUP(A356,'BOY to MOY-Reading'!$P$2:$AK$400,22,FALSE)),"")</f>
        <v/>
      </c>
      <c r="AC356" s="161" t="str">
        <f>IFERROR(IF(VLOOKUP(A356, 'MOY to EOY-Reading'!$P$2:$AK$400,22,FALSE)="","",VLOOKUP(A356,'MOY to EOY-Reading'!$P$2:$AK$400,22,FALSE)),"")</f>
        <v/>
      </c>
      <c r="AD356" s="161" t="str">
        <f>IFERROR(IF(VLOOKUP(A356,'BOY to EOY-Reading'!$P$2:$AK$400,22,FALSE)="","",VLOOKUP(A356,'BOY to EOY-Reading'!$P$2:$AK$400,22,FALSE)),"")</f>
        <v/>
      </c>
      <c r="AE356" s="161" t="str" cm="1">
        <f t="array" ref="AE356">_xlfn.IFS(AND(NOT(ISNUMBER(V356)),NOT(ISNUMBER(W356)),NOT(ISNUMBER(X356))),"",OR(AND(V356&lt;&gt;"",V356&gt;=40),AND(W356&lt;&gt;"",W356&gt;=40),AND(X356&lt;&gt;"",X356&gt;=40)),"Y",OR(V356&lt;40,W356&lt;40,X356&lt;40),"N")</f>
        <v/>
      </c>
      <c r="AF356" s="161" t="str" cm="1">
        <f t="array" ref="AF356">_xlfn.IFS(OR(Y356="Yes",Z356="Yes",AA356="Yes"),"Y",OR(Y356="No",Z356="No",AA356="No"),"N",AND(Y356="",Z356="",AA356=""),"")</f>
        <v/>
      </c>
      <c r="AG356" s="161" t="str" cm="1">
        <f t="array" ref="AG356">_xlfn.IFS(AND(NOT(ISNUMBER(AB356)),NOT(ISNUMBER(AC356)),NOT(ISNUMBER(AD356))),"",OR(AND(AB356&lt;&gt;"",AB356&gt;=40),AND(AC356&lt;&gt;"",AC356&gt;=40),AND(AD356&lt;&gt;"",AD356&gt;=40)),"Y",OR(AB356&lt;40,AC356&lt;40,AD356&lt;40),"N")</f>
        <v/>
      </c>
      <c r="AH356" s="162" t="str" cm="1">
        <f t="array" ref="AH356">_xlfn.IFS(OR(AE356="Y",AF356="Y",AG356="Y"),"Y",OR(AE356="N",AF356="N",AG356="N"),"N",OR(AE356="",AF356="",AG356=""),"")</f>
        <v/>
      </c>
    </row>
    <row r="357" spans="9:34" x14ac:dyDescent="0.25">
      <c r="I357" s="161" t="str">
        <f>IFERROR(IF(VLOOKUP(A357,'BOY to MOY-Math'!$P$2:$U$400,6,FALSE)="","",VLOOKUP(A357,'BOY to MOY-Math'!$P$2:$U$400,6,FALSE)),"")</f>
        <v/>
      </c>
      <c r="J357" s="162" t="str">
        <f>IFERROR(IF(VLOOKUP(A357,'BOY to MOY-Math'!$P$2:$AA$400,12,FALSE)="","",VLOOKUP(A357,'BOY to MOY-Math'!$P$2:$AA$400,12,FALSE)),"")</f>
        <v/>
      </c>
      <c r="K357" s="161" t="str">
        <f>IFERROR(IF(VLOOKUP(A357,'BOY to EOY-Math'!$P$2:$AA$400,12,FALSE)="","",VLOOKUP(A357,'BOY to EOY-Math'!$P$2:$AA$400,12,FALSE)),"")</f>
        <v/>
      </c>
      <c r="L357" s="163" t="str">
        <f>IFERROR(IF(VLOOKUP(A357,'BOY to MOY-Math'!$P$2:$AI$400,20,FALSE)="","",VLOOKUP(A357,'BOY to MOY-Math'!$P$2:$AI$400,20,FALSE)),"")</f>
        <v/>
      </c>
      <c r="M357" s="161" t="str">
        <f>IFERROR(IF(VLOOKUP(A357, 'MOY to EOY-Math'!$P$2:$AI$400,20,FALSE)="","",VLOOKUP(A357,'MOY to EOY-Math'!$P$2:$AI$400,20,FALSE)),"")</f>
        <v/>
      </c>
      <c r="N357" s="161" t="str">
        <f>IFERROR(IF(VLOOKUP(A357,'BOY to EOY-Math'!$P$2:$AI$400,20,FALSE)="","",VLOOKUP(A357,'BOY to EOY-Math'!$P$2:$AI$400,20,FALSE)),"")</f>
        <v/>
      </c>
      <c r="O357" s="161" t="str">
        <f>IFERROR(IF(VLOOKUP(A357,'BOY to MOY-Math'!$P$2:$AK$400,22,FALSE)="","",VLOOKUP(A357,'BOY to MOY-Math'!$P$2:$AK$400,22,FALSE)),"")</f>
        <v/>
      </c>
      <c r="P357" s="161" t="str">
        <f>IFERROR(IF(VLOOKUP(A357, 'MOY to EOY-Math'!$P$2:$AK$400,22,FALSE)="","",VLOOKUP(A357,'MOY to EOY-Math'!$P$2:$AK$400,22,FALSE)),"")</f>
        <v/>
      </c>
      <c r="Q357" s="161" t="str">
        <f>IFERROR(IF(VLOOKUP(A357,'BOY to EOY-Math'!$P$2:$AK$400,22,FALSE)="","",VLOOKUP(A357,'BOY to EOY-Math'!$P$2:$AK$400,22,FALSE)),"")</f>
        <v/>
      </c>
      <c r="R357" s="161" t="str" cm="1">
        <f t="array" ref="R357">_xlfn.IFS(AND(NOT(ISNUMBER(I357)),NOT(ISNUMBER(J357)),NOT(ISNUMBER(K357))),"",OR(AND(I357&lt;&gt;"",I357&gt;=40),AND(J357&lt;&gt;"",J357&gt;=40),AND(K357&lt;&gt;"",K357&gt;=40)),"Y",OR(I357&lt;40,J357&lt;40,K357&lt;40),"N")</f>
        <v/>
      </c>
      <c r="S357" s="161" t="str" cm="1">
        <f t="array" ref="S357">_xlfn.IFS(OR(L357="Yes",M357="Yes",N357="Yes"),"Y",OR(L357="No",M357="No",N357="No"),"N",AND(L357="",M357="",N357=""),"")</f>
        <v/>
      </c>
      <c r="T357" s="161" t="str" cm="1">
        <f t="array" ref="T357">_xlfn.IFS(AND(NOT(ISNUMBER(O357)),NOT(ISNUMBER(P357)),NOT(ISNUMBER(Q357))),"",OR(AND(O357&lt;&gt;"",O357&gt;=40),AND(P357&lt;&gt;"",P357&gt;=40),AND(Q357&lt;&gt;"",Q357&gt;=40)),"Y",OR(O357&lt;40,P357&lt;40,Q357&lt;40),"N")</f>
        <v/>
      </c>
      <c r="U357" s="162" t="str" cm="1">
        <f t="array" ref="U357">_xlfn.IFS(OR(R357="Y",S357="Y",T357="Y"),"Y",OR(R357="N",S357="N",T357="N"),"N",OR(R357="",S357="",T357=""),"")</f>
        <v/>
      </c>
      <c r="V357" s="161" t="str">
        <f>IFERROR(IF(VLOOKUP(A357,'BOY to MOY-Reading'!$P$2:$U$400,6,FALSE)="","",VLOOKUP(A357,'BOY to MOY-Reading'!$P$2:$U$400,6,FALSE)),"")</f>
        <v/>
      </c>
      <c r="W357" s="162" t="str">
        <f>IFERROR(IF(VLOOKUP(A357,'BOY to MOY-Reading'!$P$2:$AA$400,12,FALSE)="","",VLOOKUP(A357,'BOY to MOY-Reading'!$P$2:$AA$400,12,FALSE)),"")</f>
        <v/>
      </c>
      <c r="X357" s="161" t="str">
        <f>IFERROR(IF(VLOOKUP(A357,'BOY to EOY-Reading'!$P$2:$AA$400,12,FALSE)="","",VLOOKUP(A357,'BOY to EOY-Reading'!$P$2:$AA$400,12,FALSE)),"")</f>
        <v/>
      </c>
      <c r="Y357" s="163" t="str">
        <f>IFERROR(IF(VLOOKUP(A357,'BOY to MOY-Reading'!$P$2:$AI$400,20,FALSE)="","",VLOOKUP(A357,'BOY to MOY-Reading'!$P$2:$AI$400,20,FALSE)),"")</f>
        <v/>
      </c>
      <c r="Z357" s="161" t="str">
        <f>IFERROR(IF(VLOOKUP(A357, 'MOY to EOY-Reading'!$P$2:$AI$400,20,FALSE)="","",VLOOKUP(A357,'MOY to EOY-Reading'!$P$2:$AI$400,20,FALSE)),"")</f>
        <v/>
      </c>
      <c r="AA357" s="161" t="str">
        <f>IFERROR(IF(VLOOKUP(A357,'BOY to EOY-Reading'!$P$2:$AI$400,20,FALSE)="","",VLOOKUP(A357,'BOY to EOY-Reading'!$P$2:$AI$400,20,FALSE)),"")</f>
        <v/>
      </c>
      <c r="AB357" s="161" t="str">
        <f>IFERROR(IF(VLOOKUP(A357,'BOY to MOY-Reading'!$P$2:$AK$400,22,FALSE)="","",VLOOKUP(A357,'BOY to MOY-Reading'!$P$2:$AK$400,22,FALSE)),"")</f>
        <v/>
      </c>
      <c r="AC357" s="161" t="str">
        <f>IFERROR(IF(VLOOKUP(A357, 'MOY to EOY-Reading'!$P$2:$AK$400,22,FALSE)="","",VLOOKUP(A357,'MOY to EOY-Reading'!$P$2:$AK$400,22,FALSE)),"")</f>
        <v/>
      </c>
      <c r="AD357" s="161" t="str">
        <f>IFERROR(IF(VLOOKUP(A357,'BOY to EOY-Reading'!$P$2:$AK$400,22,FALSE)="","",VLOOKUP(A357,'BOY to EOY-Reading'!$P$2:$AK$400,22,FALSE)),"")</f>
        <v/>
      </c>
      <c r="AE357" s="161" t="str" cm="1">
        <f t="array" ref="AE357">_xlfn.IFS(AND(NOT(ISNUMBER(V357)),NOT(ISNUMBER(W357)),NOT(ISNUMBER(X357))),"",OR(AND(V357&lt;&gt;"",V357&gt;=40),AND(W357&lt;&gt;"",W357&gt;=40),AND(X357&lt;&gt;"",X357&gt;=40)),"Y",OR(V357&lt;40,W357&lt;40,X357&lt;40),"N")</f>
        <v/>
      </c>
      <c r="AF357" s="161" t="str" cm="1">
        <f t="array" ref="AF357">_xlfn.IFS(OR(Y357="Yes",Z357="Yes",AA357="Yes"),"Y",OR(Y357="No",Z357="No",AA357="No"),"N",AND(Y357="",Z357="",AA357=""),"")</f>
        <v/>
      </c>
      <c r="AG357" s="161" t="str" cm="1">
        <f t="array" ref="AG357">_xlfn.IFS(AND(NOT(ISNUMBER(AB357)),NOT(ISNUMBER(AC357)),NOT(ISNUMBER(AD357))),"",OR(AND(AB357&lt;&gt;"",AB357&gt;=40),AND(AC357&lt;&gt;"",AC357&gt;=40),AND(AD357&lt;&gt;"",AD357&gt;=40)),"Y",OR(AB357&lt;40,AC357&lt;40,AD357&lt;40),"N")</f>
        <v/>
      </c>
      <c r="AH357" s="162" t="str" cm="1">
        <f t="array" ref="AH357">_xlfn.IFS(OR(AE357="Y",AF357="Y",AG357="Y"),"Y",OR(AE357="N",AF357="N",AG357="N"),"N",OR(AE357="",AF357="",AG357=""),"")</f>
        <v/>
      </c>
    </row>
    <row r="358" spans="9:34" x14ac:dyDescent="0.25">
      <c r="I358" s="161" t="str">
        <f>IFERROR(IF(VLOOKUP(A358,'BOY to MOY-Math'!$P$2:$U$400,6,FALSE)="","",VLOOKUP(A358,'BOY to MOY-Math'!$P$2:$U$400,6,FALSE)),"")</f>
        <v/>
      </c>
      <c r="J358" s="162" t="str">
        <f>IFERROR(IF(VLOOKUP(A358,'BOY to MOY-Math'!$P$2:$AA$400,12,FALSE)="","",VLOOKUP(A358,'BOY to MOY-Math'!$P$2:$AA$400,12,FALSE)),"")</f>
        <v/>
      </c>
      <c r="K358" s="161" t="str">
        <f>IFERROR(IF(VLOOKUP(A358,'BOY to EOY-Math'!$P$2:$AA$400,12,FALSE)="","",VLOOKUP(A358,'BOY to EOY-Math'!$P$2:$AA$400,12,FALSE)),"")</f>
        <v/>
      </c>
      <c r="L358" s="163" t="str">
        <f>IFERROR(IF(VLOOKUP(A358,'BOY to MOY-Math'!$P$2:$AI$400,20,FALSE)="","",VLOOKUP(A358,'BOY to MOY-Math'!$P$2:$AI$400,20,FALSE)),"")</f>
        <v/>
      </c>
      <c r="M358" s="161" t="str">
        <f>IFERROR(IF(VLOOKUP(A358, 'MOY to EOY-Math'!$P$2:$AI$400,20,FALSE)="","",VLOOKUP(A358,'MOY to EOY-Math'!$P$2:$AI$400,20,FALSE)),"")</f>
        <v/>
      </c>
      <c r="N358" s="161" t="str">
        <f>IFERROR(IF(VLOOKUP(A358,'BOY to EOY-Math'!$P$2:$AI$400,20,FALSE)="","",VLOOKUP(A358,'BOY to EOY-Math'!$P$2:$AI$400,20,FALSE)),"")</f>
        <v/>
      </c>
      <c r="O358" s="161" t="str">
        <f>IFERROR(IF(VLOOKUP(A358,'BOY to MOY-Math'!$P$2:$AK$400,22,FALSE)="","",VLOOKUP(A358,'BOY to MOY-Math'!$P$2:$AK$400,22,FALSE)),"")</f>
        <v/>
      </c>
      <c r="P358" s="161" t="str">
        <f>IFERROR(IF(VLOOKUP(A358, 'MOY to EOY-Math'!$P$2:$AK$400,22,FALSE)="","",VLOOKUP(A358,'MOY to EOY-Math'!$P$2:$AK$400,22,FALSE)),"")</f>
        <v/>
      </c>
      <c r="Q358" s="161" t="str">
        <f>IFERROR(IF(VLOOKUP(A358,'BOY to EOY-Math'!$P$2:$AK$400,22,FALSE)="","",VLOOKUP(A358,'BOY to EOY-Math'!$P$2:$AK$400,22,FALSE)),"")</f>
        <v/>
      </c>
      <c r="R358" s="161" t="str" cm="1">
        <f t="array" ref="R358">_xlfn.IFS(AND(NOT(ISNUMBER(I358)),NOT(ISNUMBER(J358)),NOT(ISNUMBER(K358))),"",OR(AND(I358&lt;&gt;"",I358&gt;=40),AND(J358&lt;&gt;"",J358&gt;=40),AND(K358&lt;&gt;"",K358&gt;=40)),"Y",OR(I358&lt;40,J358&lt;40,K358&lt;40),"N")</f>
        <v/>
      </c>
      <c r="S358" s="161" t="str" cm="1">
        <f t="array" ref="S358">_xlfn.IFS(OR(L358="Yes",M358="Yes",N358="Yes"),"Y",OR(L358="No",M358="No",N358="No"),"N",AND(L358="",M358="",N358=""),"")</f>
        <v/>
      </c>
      <c r="T358" s="161" t="str" cm="1">
        <f t="array" ref="T358">_xlfn.IFS(AND(NOT(ISNUMBER(O358)),NOT(ISNUMBER(P358)),NOT(ISNUMBER(Q358))),"",OR(AND(O358&lt;&gt;"",O358&gt;=40),AND(P358&lt;&gt;"",P358&gt;=40),AND(Q358&lt;&gt;"",Q358&gt;=40)),"Y",OR(O358&lt;40,P358&lt;40,Q358&lt;40),"N")</f>
        <v/>
      </c>
      <c r="U358" s="162" t="str" cm="1">
        <f t="array" ref="U358">_xlfn.IFS(OR(R358="Y",S358="Y",T358="Y"),"Y",OR(R358="N",S358="N",T358="N"),"N",OR(R358="",S358="",T358=""),"")</f>
        <v/>
      </c>
      <c r="V358" s="161" t="str">
        <f>IFERROR(IF(VLOOKUP(A358,'BOY to MOY-Reading'!$P$2:$U$400,6,FALSE)="","",VLOOKUP(A358,'BOY to MOY-Reading'!$P$2:$U$400,6,FALSE)),"")</f>
        <v/>
      </c>
      <c r="W358" s="162" t="str">
        <f>IFERROR(IF(VLOOKUP(A358,'BOY to MOY-Reading'!$P$2:$AA$400,12,FALSE)="","",VLOOKUP(A358,'BOY to MOY-Reading'!$P$2:$AA$400,12,FALSE)),"")</f>
        <v/>
      </c>
      <c r="X358" s="161" t="str">
        <f>IFERROR(IF(VLOOKUP(A358,'BOY to EOY-Reading'!$P$2:$AA$400,12,FALSE)="","",VLOOKUP(A358,'BOY to EOY-Reading'!$P$2:$AA$400,12,FALSE)),"")</f>
        <v/>
      </c>
      <c r="Y358" s="163" t="str">
        <f>IFERROR(IF(VLOOKUP(A358,'BOY to MOY-Reading'!$P$2:$AI$400,20,FALSE)="","",VLOOKUP(A358,'BOY to MOY-Reading'!$P$2:$AI$400,20,FALSE)),"")</f>
        <v/>
      </c>
      <c r="Z358" s="161" t="str">
        <f>IFERROR(IF(VLOOKUP(A358, 'MOY to EOY-Reading'!$P$2:$AI$400,20,FALSE)="","",VLOOKUP(A358,'MOY to EOY-Reading'!$P$2:$AI$400,20,FALSE)),"")</f>
        <v/>
      </c>
      <c r="AA358" s="161" t="str">
        <f>IFERROR(IF(VLOOKUP(A358,'BOY to EOY-Reading'!$P$2:$AI$400,20,FALSE)="","",VLOOKUP(A358,'BOY to EOY-Reading'!$P$2:$AI$400,20,FALSE)),"")</f>
        <v/>
      </c>
      <c r="AB358" s="161" t="str">
        <f>IFERROR(IF(VLOOKUP(A358,'BOY to MOY-Reading'!$P$2:$AK$400,22,FALSE)="","",VLOOKUP(A358,'BOY to MOY-Reading'!$P$2:$AK$400,22,FALSE)),"")</f>
        <v/>
      </c>
      <c r="AC358" s="161" t="str">
        <f>IFERROR(IF(VLOOKUP(A358, 'MOY to EOY-Reading'!$P$2:$AK$400,22,FALSE)="","",VLOOKUP(A358,'MOY to EOY-Reading'!$P$2:$AK$400,22,FALSE)),"")</f>
        <v/>
      </c>
      <c r="AD358" s="161" t="str">
        <f>IFERROR(IF(VLOOKUP(A358,'BOY to EOY-Reading'!$P$2:$AK$400,22,FALSE)="","",VLOOKUP(A358,'BOY to EOY-Reading'!$P$2:$AK$400,22,FALSE)),"")</f>
        <v/>
      </c>
      <c r="AE358" s="161" t="str" cm="1">
        <f t="array" ref="AE358">_xlfn.IFS(AND(NOT(ISNUMBER(V358)),NOT(ISNUMBER(W358)),NOT(ISNUMBER(X358))),"",OR(AND(V358&lt;&gt;"",V358&gt;=40),AND(W358&lt;&gt;"",W358&gt;=40),AND(X358&lt;&gt;"",X358&gt;=40)),"Y",OR(V358&lt;40,W358&lt;40,X358&lt;40),"N")</f>
        <v/>
      </c>
      <c r="AF358" s="161" t="str" cm="1">
        <f t="array" ref="AF358">_xlfn.IFS(OR(Y358="Yes",Z358="Yes",AA358="Yes"),"Y",OR(Y358="No",Z358="No",AA358="No"),"N",AND(Y358="",Z358="",AA358=""),"")</f>
        <v/>
      </c>
      <c r="AG358" s="161" t="str" cm="1">
        <f t="array" ref="AG358">_xlfn.IFS(AND(NOT(ISNUMBER(AB358)),NOT(ISNUMBER(AC358)),NOT(ISNUMBER(AD358))),"",OR(AND(AB358&lt;&gt;"",AB358&gt;=40),AND(AC358&lt;&gt;"",AC358&gt;=40),AND(AD358&lt;&gt;"",AD358&gt;=40)),"Y",OR(AB358&lt;40,AC358&lt;40,AD358&lt;40),"N")</f>
        <v/>
      </c>
      <c r="AH358" s="162" t="str" cm="1">
        <f t="array" ref="AH358">_xlfn.IFS(OR(AE358="Y",AF358="Y",AG358="Y"),"Y",OR(AE358="N",AF358="N",AG358="N"),"N",OR(AE358="",AF358="",AG358=""),"")</f>
        <v/>
      </c>
    </row>
    <row r="359" spans="9:34" x14ac:dyDescent="0.25">
      <c r="I359" s="161" t="str">
        <f>IFERROR(IF(VLOOKUP(A359,'BOY to MOY-Math'!$P$2:$U$400,6,FALSE)="","",VLOOKUP(A359,'BOY to MOY-Math'!$P$2:$U$400,6,FALSE)),"")</f>
        <v/>
      </c>
      <c r="J359" s="162" t="str">
        <f>IFERROR(IF(VLOOKUP(A359,'BOY to MOY-Math'!$P$2:$AA$400,12,FALSE)="","",VLOOKUP(A359,'BOY to MOY-Math'!$P$2:$AA$400,12,FALSE)),"")</f>
        <v/>
      </c>
      <c r="K359" s="161" t="str">
        <f>IFERROR(IF(VLOOKUP(A359,'BOY to EOY-Math'!$P$2:$AA$400,12,FALSE)="","",VLOOKUP(A359,'BOY to EOY-Math'!$P$2:$AA$400,12,FALSE)),"")</f>
        <v/>
      </c>
      <c r="L359" s="163" t="str">
        <f>IFERROR(IF(VLOOKUP(A359,'BOY to MOY-Math'!$P$2:$AI$400,20,FALSE)="","",VLOOKUP(A359,'BOY to MOY-Math'!$P$2:$AI$400,20,FALSE)),"")</f>
        <v/>
      </c>
      <c r="M359" s="161" t="str">
        <f>IFERROR(IF(VLOOKUP(A359, 'MOY to EOY-Math'!$P$2:$AI$400,20,FALSE)="","",VLOOKUP(A359,'MOY to EOY-Math'!$P$2:$AI$400,20,FALSE)),"")</f>
        <v/>
      </c>
      <c r="N359" s="161" t="str">
        <f>IFERROR(IF(VLOOKUP(A359,'BOY to EOY-Math'!$P$2:$AI$400,20,FALSE)="","",VLOOKUP(A359,'BOY to EOY-Math'!$P$2:$AI$400,20,FALSE)),"")</f>
        <v/>
      </c>
      <c r="O359" s="161" t="str">
        <f>IFERROR(IF(VLOOKUP(A359,'BOY to MOY-Math'!$P$2:$AK$400,22,FALSE)="","",VLOOKUP(A359,'BOY to MOY-Math'!$P$2:$AK$400,22,FALSE)),"")</f>
        <v/>
      </c>
      <c r="P359" s="161" t="str">
        <f>IFERROR(IF(VLOOKUP(A359, 'MOY to EOY-Math'!$P$2:$AK$400,22,FALSE)="","",VLOOKUP(A359,'MOY to EOY-Math'!$P$2:$AK$400,22,FALSE)),"")</f>
        <v/>
      </c>
      <c r="Q359" s="161" t="str">
        <f>IFERROR(IF(VLOOKUP(A359,'BOY to EOY-Math'!$P$2:$AK$400,22,FALSE)="","",VLOOKUP(A359,'BOY to EOY-Math'!$P$2:$AK$400,22,FALSE)),"")</f>
        <v/>
      </c>
      <c r="R359" s="161" t="str" cm="1">
        <f t="array" ref="R359">_xlfn.IFS(AND(NOT(ISNUMBER(I359)),NOT(ISNUMBER(J359)),NOT(ISNUMBER(K359))),"",OR(AND(I359&lt;&gt;"",I359&gt;=40),AND(J359&lt;&gt;"",J359&gt;=40),AND(K359&lt;&gt;"",K359&gt;=40)),"Y",OR(I359&lt;40,J359&lt;40,K359&lt;40),"N")</f>
        <v/>
      </c>
      <c r="S359" s="161" t="str" cm="1">
        <f t="array" ref="S359">_xlfn.IFS(OR(L359="Yes",M359="Yes",N359="Yes"),"Y",OR(L359="No",M359="No",N359="No"),"N",AND(L359="",M359="",N359=""),"")</f>
        <v/>
      </c>
      <c r="T359" s="161" t="str" cm="1">
        <f t="array" ref="T359">_xlfn.IFS(AND(NOT(ISNUMBER(O359)),NOT(ISNUMBER(P359)),NOT(ISNUMBER(Q359))),"",OR(AND(O359&lt;&gt;"",O359&gt;=40),AND(P359&lt;&gt;"",P359&gt;=40),AND(Q359&lt;&gt;"",Q359&gt;=40)),"Y",OR(O359&lt;40,P359&lt;40,Q359&lt;40),"N")</f>
        <v/>
      </c>
      <c r="U359" s="162" t="str" cm="1">
        <f t="array" ref="U359">_xlfn.IFS(OR(R359="Y",S359="Y",T359="Y"),"Y",OR(R359="N",S359="N",T359="N"),"N",OR(R359="",S359="",T359=""),"")</f>
        <v/>
      </c>
      <c r="V359" s="161" t="str">
        <f>IFERROR(IF(VLOOKUP(A359,'BOY to MOY-Reading'!$P$2:$U$400,6,FALSE)="","",VLOOKUP(A359,'BOY to MOY-Reading'!$P$2:$U$400,6,FALSE)),"")</f>
        <v/>
      </c>
      <c r="W359" s="162" t="str">
        <f>IFERROR(IF(VLOOKUP(A359,'BOY to MOY-Reading'!$P$2:$AA$400,12,FALSE)="","",VLOOKUP(A359,'BOY to MOY-Reading'!$P$2:$AA$400,12,FALSE)),"")</f>
        <v/>
      </c>
      <c r="X359" s="161" t="str">
        <f>IFERROR(IF(VLOOKUP(A359,'BOY to EOY-Reading'!$P$2:$AA$400,12,FALSE)="","",VLOOKUP(A359,'BOY to EOY-Reading'!$P$2:$AA$400,12,FALSE)),"")</f>
        <v/>
      </c>
      <c r="Y359" s="163" t="str">
        <f>IFERROR(IF(VLOOKUP(A359,'BOY to MOY-Reading'!$P$2:$AI$400,20,FALSE)="","",VLOOKUP(A359,'BOY to MOY-Reading'!$P$2:$AI$400,20,FALSE)),"")</f>
        <v/>
      </c>
      <c r="Z359" s="161" t="str">
        <f>IFERROR(IF(VLOOKUP(A359, 'MOY to EOY-Reading'!$P$2:$AI$400,20,FALSE)="","",VLOOKUP(A359,'MOY to EOY-Reading'!$P$2:$AI$400,20,FALSE)),"")</f>
        <v/>
      </c>
      <c r="AA359" s="161" t="str">
        <f>IFERROR(IF(VLOOKUP(A359,'BOY to EOY-Reading'!$P$2:$AI$400,20,FALSE)="","",VLOOKUP(A359,'BOY to EOY-Reading'!$P$2:$AI$400,20,FALSE)),"")</f>
        <v/>
      </c>
      <c r="AB359" s="161" t="str">
        <f>IFERROR(IF(VLOOKUP(A359,'BOY to MOY-Reading'!$P$2:$AK$400,22,FALSE)="","",VLOOKUP(A359,'BOY to MOY-Reading'!$P$2:$AK$400,22,FALSE)),"")</f>
        <v/>
      </c>
      <c r="AC359" s="161" t="str">
        <f>IFERROR(IF(VLOOKUP(A359, 'MOY to EOY-Reading'!$P$2:$AK$400,22,FALSE)="","",VLOOKUP(A359,'MOY to EOY-Reading'!$P$2:$AK$400,22,FALSE)),"")</f>
        <v/>
      </c>
      <c r="AD359" s="161" t="str">
        <f>IFERROR(IF(VLOOKUP(A359,'BOY to EOY-Reading'!$P$2:$AK$400,22,FALSE)="","",VLOOKUP(A359,'BOY to EOY-Reading'!$P$2:$AK$400,22,FALSE)),"")</f>
        <v/>
      </c>
      <c r="AE359" s="161" t="str" cm="1">
        <f t="array" ref="AE359">_xlfn.IFS(AND(NOT(ISNUMBER(V359)),NOT(ISNUMBER(W359)),NOT(ISNUMBER(X359))),"",OR(AND(V359&lt;&gt;"",V359&gt;=40),AND(W359&lt;&gt;"",W359&gt;=40),AND(X359&lt;&gt;"",X359&gt;=40)),"Y",OR(V359&lt;40,W359&lt;40,X359&lt;40),"N")</f>
        <v/>
      </c>
      <c r="AF359" s="161" t="str" cm="1">
        <f t="array" ref="AF359">_xlfn.IFS(OR(Y359="Yes",Z359="Yes",AA359="Yes"),"Y",OR(Y359="No",Z359="No",AA359="No"),"N",AND(Y359="",Z359="",AA359=""),"")</f>
        <v/>
      </c>
      <c r="AG359" s="161" t="str" cm="1">
        <f t="array" ref="AG359">_xlfn.IFS(AND(NOT(ISNUMBER(AB359)),NOT(ISNUMBER(AC359)),NOT(ISNUMBER(AD359))),"",OR(AND(AB359&lt;&gt;"",AB359&gt;=40),AND(AC359&lt;&gt;"",AC359&gt;=40),AND(AD359&lt;&gt;"",AD359&gt;=40)),"Y",OR(AB359&lt;40,AC359&lt;40,AD359&lt;40),"N")</f>
        <v/>
      </c>
      <c r="AH359" s="162" t="str" cm="1">
        <f t="array" ref="AH359">_xlfn.IFS(OR(AE359="Y",AF359="Y",AG359="Y"),"Y",OR(AE359="N",AF359="N",AG359="N"),"N",OR(AE359="",AF359="",AG359=""),"")</f>
        <v/>
      </c>
    </row>
    <row r="360" spans="9:34" x14ac:dyDescent="0.25">
      <c r="I360" s="161" t="str">
        <f>IFERROR(IF(VLOOKUP(A360,'BOY to MOY-Math'!$P$2:$U$400,6,FALSE)="","",VLOOKUP(A360,'BOY to MOY-Math'!$P$2:$U$400,6,FALSE)),"")</f>
        <v/>
      </c>
      <c r="J360" s="162" t="str">
        <f>IFERROR(IF(VLOOKUP(A360,'BOY to MOY-Math'!$P$2:$AA$400,12,FALSE)="","",VLOOKUP(A360,'BOY to MOY-Math'!$P$2:$AA$400,12,FALSE)),"")</f>
        <v/>
      </c>
      <c r="K360" s="161" t="str">
        <f>IFERROR(IF(VLOOKUP(A360,'BOY to EOY-Math'!$P$2:$AA$400,12,FALSE)="","",VLOOKUP(A360,'BOY to EOY-Math'!$P$2:$AA$400,12,FALSE)),"")</f>
        <v/>
      </c>
      <c r="L360" s="163" t="str">
        <f>IFERROR(IF(VLOOKUP(A360,'BOY to MOY-Math'!$P$2:$AI$400,20,FALSE)="","",VLOOKUP(A360,'BOY to MOY-Math'!$P$2:$AI$400,20,FALSE)),"")</f>
        <v/>
      </c>
      <c r="M360" s="161" t="str">
        <f>IFERROR(IF(VLOOKUP(A360, 'MOY to EOY-Math'!$P$2:$AI$400,20,FALSE)="","",VLOOKUP(A360,'MOY to EOY-Math'!$P$2:$AI$400,20,FALSE)),"")</f>
        <v/>
      </c>
      <c r="N360" s="161" t="str">
        <f>IFERROR(IF(VLOOKUP(A360,'BOY to EOY-Math'!$P$2:$AI$400,20,FALSE)="","",VLOOKUP(A360,'BOY to EOY-Math'!$P$2:$AI$400,20,FALSE)),"")</f>
        <v/>
      </c>
      <c r="O360" s="161" t="str">
        <f>IFERROR(IF(VLOOKUP(A360,'BOY to MOY-Math'!$P$2:$AK$400,22,FALSE)="","",VLOOKUP(A360,'BOY to MOY-Math'!$P$2:$AK$400,22,FALSE)),"")</f>
        <v/>
      </c>
      <c r="P360" s="161" t="str">
        <f>IFERROR(IF(VLOOKUP(A360, 'MOY to EOY-Math'!$P$2:$AK$400,22,FALSE)="","",VLOOKUP(A360,'MOY to EOY-Math'!$P$2:$AK$400,22,FALSE)),"")</f>
        <v/>
      </c>
      <c r="Q360" s="161" t="str">
        <f>IFERROR(IF(VLOOKUP(A360,'BOY to EOY-Math'!$P$2:$AK$400,22,FALSE)="","",VLOOKUP(A360,'BOY to EOY-Math'!$P$2:$AK$400,22,FALSE)),"")</f>
        <v/>
      </c>
      <c r="R360" s="161" t="str" cm="1">
        <f t="array" ref="R360">_xlfn.IFS(AND(NOT(ISNUMBER(I360)),NOT(ISNUMBER(J360)),NOT(ISNUMBER(K360))),"",OR(AND(I360&lt;&gt;"",I360&gt;=40),AND(J360&lt;&gt;"",J360&gt;=40),AND(K360&lt;&gt;"",K360&gt;=40)),"Y",OR(I360&lt;40,J360&lt;40,K360&lt;40),"N")</f>
        <v/>
      </c>
      <c r="S360" s="161" t="str" cm="1">
        <f t="array" ref="S360">_xlfn.IFS(OR(L360="Yes",M360="Yes",N360="Yes"),"Y",OR(L360="No",M360="No",N360="No"),"N",AND(L360="",M360="",N360=""),"")</f>
        <v/>
      </c>
      <c r="T360" s="161" t="str" cm="1">
        <f t="array" ref="T360">_xlfn.IFS(AND(NOT(ISNUMBER(O360)),NOT(ISNUMBER(P360)),NOT(ISNUMBER(Q360))),"",OR(AND(O360&lt;&gt;"",O360&gt;=40),AND(P360&lt;&gt;"",P360&gt;=40),AND(Q360&lt;&gt;"",Q360&gt;=40)),"Y",OR(O360&lt;40,P360&lt;40,Q360&lt;40),"N")</f>
        <v/>
      </c>
      <c r="U360" s="162" t="str" cm="1">
        <f t="array" ref="U360">_xlfn.IFS(OR(R360="Y",S360="Y",T360="Y"),"Y",OR(R360="N",S360="N",T360="N"),"N",OR(R360="",S360="",T360=""),"")</f>
        <v/>
      </c>
      <c r="V360" s="161" t="str">
        <f>IFERROR(IF(VLOOKUP(A360,'BOY to MOY-Reading'!$P$2:$U$400,6,FALSE)="","",VLOOKUP(A360,'BOY to MOY-Reading'!$P$2:$U$400,6,FALSE)),"")</f>
        <v/>
      </c>
      <c r="W360" s="162" t="str">
        <f>IFERROR(IF(VLOOKUP(A360,'BOY to MOY-Reading'!$P$2:$AA$400,12,FALSE)="","",VLOOKUP(A360,'BOY to MOY-Reading'!$P$2:$AA$400,12,FALSE)),"")</f>
        <v/>
      </c>
      <c r="X360" s="161" t="str">
        <f>IFERROR(IF(VLOOKUP(A360,'BOY to EOY-Reading'!$P$2:$AA$400,12,FALSE)="","",VLOOKUP(A360,'BOY to EOY-Reading'!$P$2:$AA$400,12,FALSE)),"")</f>
        <v/>
      </c>
      <c r="Y360" s="163" t="str">
        <f>IFERROR(IF(VLOOKUP(A360,'BOY to MOY-Reading'!$P$2:$AI$400,20,FALSE)="","",VLOOKUP(A360,'BOY to MOY-Reading'!$P$2:$AI$400,20,FALSE)),"")</f>
        <v/>
      </c>
      <c r="Z360" s="161" t="str">
        <f>IFERROR(IF(VLOOKUP(A360, 'MOY to EOY-Reading'!$P$2:$AI$400,20,FALSE)="","",VLOOKUP(A360,'MOY to EOY-Reading'!$P$2:$AI$400,20,FALSE)),"")</f>
        <v/>
      </c>
      <c r="AA360" s="161" t="str">
        <f>IFERROR(IF(VLOOKUP(A360,'BOY to EOY-Reading'!$P$2:$AI$400,20,FALSE)="","",VLOOKUP(A360,'BOY to EOY-Reading'!$P$2:$AI$400,20,FALSE)),"")</f>
        <v/>
      </c>
      <c r="AB360" s="161" t="str">
        <f>IFERROR(IF(VLOOKUP(A360,'BOY to MOY-Reading'!$P$2:$AK$400,22,FALSE)="","",VLOOKUP(A360,'BOY to MOY-Reading'!$P$2:$AK$400,22,FALSE)),"")</f>
        <v/>
      </c>
      <c r="AC360" s="161" t="str">
        <f>IFERROR(IF(VLOOKUP(A360, 'MOY to EOY-Reading'!$P$2:$AK$400,22,FALSE)="","",VLOOKUP(A360,'MOY to EOY-Reading'!$P$2:$AK$400,22,FALSE)),"")</f>
        <v/>
      </c>
      <c r="AD360" s="161" t="str">
        <f>IFERROR(IF(VLOOKUP(A360,'BOY to EOY-Reading'!$P$2:$AK$400,22,FALSE)="","",VLOOKUP(A360,'BOY to EOY-Reading'!$P$2:$AK$400,22,FALSE)),"")</f>
        <v/>
      </c>
      <c r="AE360" s="161" t="str" cm="1">
        <f t="array" ref="AE360">_xlfn.IFS(AND(NOT(ISNUMBER(V360)),NOT(ISNUMBER(W360)),NOT(ISNUMBER(X360))),"",OR(AND(V360&lt;&gt;"",V360&gt;=40),AND(W360&lt;&gt;"",W360&gt;=40),AND(X360&lt;&gt;"",X360&gt;=40)),"Y",OR(V360&lt;40,W360&lt;40,X360&lt;40),"N")</f>
        <v/>
      </c>
      <c r="AF360" s="161" t="str" cm="1">
        <f t="array" ref="AF360">_xlfn.IFS(OR(Y360="Yes",Z360="Yes",AA360="Yes"),"Y",OR(Y360="No",Z360="No",AA360="No"),"N",AND(Y360="",Z360="",AA360=""),"")</f>
        <v/>
      </c>
      <c r="AG360" s="161" t="str" cm="1">
        <f t="array" ref="AG360">_xlfn.IFS(AND(NOT(ISNUMBER(AB360)),NOT(ISNUMBER(AC360)),NOT(ISNUMBER(AD360))),"",OR(AND(AB360&lt;&gt;"",AB360&gt;=40),AND(AC360&lt;&gt;"",AC360&gt;=40),AND(AD360&lt;&gt;"",AD360&gt;=40)),"Y",OR(AB360&lt;40,AC360&lt;40,AD360&lt;40),"N")</f>
        <v/>
      </c>
      <c r="AH360" s="162" t="str" cm="1">
        <f t="array" ref="AH360">_xlfn.IFS(OR(AE360="Y",AF360="Y",AG360="Y"),"Y",OR(AE360="N",AF360="N",AG360="N"),"N",OR(AE360="",AF360="",AG360=""),"")</f>
        <v/>
      </c>
    </row>
    <row r="361" spans="9:34" x14ac:dyDescent="0.25">
      <c r="I361" s="161" t="str">
        <f>IFERROR(IF(VLOOKUP(A361,'BOY to MOY-Math'!$P$2:$U$400,6,FALSE)="","",VLOOKUP(A361,'BOY to MOY-Math'!$P$2:$U$400,6,FALSE)),"")</f>
        <v/>
      </c>
      <c r="J361" s="162" t="str">
        <f>IFERROR(IF(VLOOKUP(A361,'BOY to MOY-Math'!$P$2:$AA$400,12,FALSE)="","",VLOOKUP(A361,'BOY to MOY-Math'!$P$2:$AA$400,12,FALSE)),"")</f>
        <v/>
      </c>
      <c r="K361" s="161" t="str">
        <f>IFERROR(IF(VLOOKUP(A361,'BOY to EOY-Math'!$P$2:$AA$400,12,FALSE)="","",VLOOKUP(A361,'BOY to EOY-Math'!$P$2:$AA$400,12,FALSE)),"")</f>
        <v/>
      </c>
      <c r="L361" s="163" t="str">
        <f>IFERROR(IF(VLOOKUP(A361,'BOY to MOY-Math'!$P$2:$AI$400,20,FALSE)="","",VLOOKUP(A361,'BOY to MOY-Math'!$P$2:$AI$400,20,FALSE)),"")</f>
        <v/>
      </c>
      <c r="M361" s="161" t="str">
        <f>IFERROR(IF(VLOOKUP(A361, 'MOY to EOY-Math'!$P$2:$AI$400,20,FALSE)="","",VLOOKUP(A361,'MOY to EOY-Math'!$P$2:$AI$400,20,FALSE)),"")</f>
        <v/>
      </c>
      <c r="N361" s="161" t="str">
        <f>IFERROR(IF(VLOOKUP(A361,'BOY to EOY-Math'!$P$2:$AI$400,20,FALSE)="","",VLOOKUP(A361,'BOY to EOY-Math'!$P$2:$AI$400,20,FALSE)),"")</f>
        <v/>
      </c>
      <c r="O361" s="161" t="str">
        <f>IFERROR(IF(VLOOKUP(A361,'BOY to MOY-Math'!$P$2:$AK$400,22,FALSE)="","",VLOOKUP(A361,'BOY to MOY-Math'!$P$2:$AK$400,22,FALSE)),"")</f>
        <v/>
      </c>
      <c r="P361" s="161" t="str">
        <f>IFERROR(IF(VLOOKUP(A361, 'MOY to EOY-Math'!$P$2:$AK$400,22,FALSE)="","",VLOOKUP(A361,'MOY to EOY-Math'!$P$2:$AK$400,22,FALSE)),"")</f>
        <v/>
      </c>
      <c r="Q361" s="161" t="str">
        <f>IFERROR(IF(VLOOKUP(A361,'BOY to EOY-Math'!$P$2:$AK$400,22,FALSE)="","",VLOOKUP(A361,'BOY to EOY-Math'!$P$2:$AK$400,22,FALSE)),"")</f>
        <v/>
      </c>
      <c r="R361" s="161" t="str" cm="1">
        <f t="array" ref="R361">_xlfn.IFS(AND(NOT(ISNUMBER(I361)),NOT(ISNUMBER(J361)),NOT(ISNUMBER(K361))),"",OR(AND(I361&lt;&gt;"",I361&gt;=40),AND(J361&lt;&gt;"",J361&gt;=40),AND(K361&lt;&gt;"",K361&gt;=40)),"Y",OR(I361&lt;40,J361&lt;40,K361&lt;40),"N")</f>
        <v/>
      </c>
      <c r="S361" s="161" t="str" cm="1">
        <f t="array" ref="S361">_xlfn.IFS(OR(L361="Yes",M361="Yes",N361="Yes"),"Y",OR(L361="No",M361="No",N361="No"),"N",AND(L361="",M361="",N361=""),"")</f>
        <v/>
      </c>
      <c r="T361" s="161" t="str" cm="1">
        <f t="array" ref="T361">_xlfn.IFS(AND(NOT(ISNUMBER(O361)),NOT(ISNUMBER(P361)),NOT(ISNUMBER(Q361))),"",OR(AND(O361&lt;&gt;"",O361&gt;=40),AND(P361&lt;&gt;"",P361&gt;=40),AND(Q361&lt;&gt;"",Q361&gt;=40)),"Y",OR(O361&lt;40,P361&lt;40,Q361&lt;40),"N")</f>
        <v/>
      </c>
      <c r="U361" s="162" t="str" cm="1">
        <f t="array" ref="U361">_xlfn.IFS(OR(R361="Y",S361="Y",T361="Y"),"Y",OR(R361="N",S361="N",T361="N"),"N",OR(R361="",S361="",T361=""),"")</f>
        <v/>
      </c>
      <c r="V361" s="161" t="str">
        <f>IFERROR(IF(VLOOKUP(A361,'BOY to MOY-Reading'!$P$2:$U$400,6,FALSE)="","",VLOOKUP(A361,'BOY to MOY-Reading'!$P$2:$U$400,6,FALSE)),"")</f>
        <v/>
      </c>
      <c r="W361" s="162" t="str">
        <f>IFERROR(IF(VLOOKUP(A361,'BOY to MOY-Reading'!$P$2:$AA$400,12,FALSE)="","",VLOOKUP(A361,'BOY to MOY-Reading'!$P$2:$AA$400,12,FALSE)),"")</f>
        <v/>
      </c>
      <c r="X361" s="161" t="str">
        <f>IFERROR(IF(VLOOKUP(A361,'BOY to EOY-Reading'!$P$2:$AA$400,12,FALSE)="","",VLOOKUP(A361,'BOY to EOY-Reading'!$P$2:$AA$400,12,FALSE)),"")</f>
        <v/>
      </c>
      <c r="Y361" s="163" t="str">
        <f>IFERROR(IF(VLOOKUP(A361,'BOY to MOY-Reading'!$P$2:$AI$400,20,FALSE)="","",VLOOKUP(A361,'BOY to MOY-Reading'!$P$2:$AI$400,20,FALSE)),"")</f>
        <v/>
      </c>
      <c r="Z361" s="161" t="str">
        <f>IFERROR(IF(VLOOKUP(A361, 'MOY to EOY-Reading'!$P$2:$AI$400,20,FALSE)="","",VLOOKUP(A361,'MOY to EOY-Reading'!$P$2:$AI$400,20,FALSE)),"")</f>
        <v/>
      </c>
      <c r="AA361" s="161" t="str">
        <f>IFERROR(IF(VLOOKUP(A361,'BOY to EOY-Reading'!$P$2:$AI$400,20,FALSE)="","",VLOOKUP(A361,'BOY to EOY-Reading'!$P$2:$AI$400,20,FALSE)),"")</f>
        <v/>
      </c>
      <c r="AB361" s="161" t="str">
        <f>IFERROR(IF(VLOOKUP(A361,'BOY to MOY-Reading'!$P$2:$AK$400,22,FALSE)="","",VLOOKUP(A361,'BOY to MOY-Reading'!$P$2:$AK$400,22,FALSE)),"")</f>
        <v/>
      </c>
      <c r="AC361" s="161" t="str">
        <f>IFERROR(IF(VLOOKUP(A361, 'MOY to EOY-Reading'!$P$2:$AK$400,22,FALSE)="","",VLOOKUP(A361,'MOY to EOY-Reading'!$P$2:$AK$400,22,FALSE)),"")</f>
        <v/>
      </c>
      <c r="AD361" s="161" t="str">
        <f>IFERROR(IF(VLOOKUP(A361,'BOY to EOY-Reading'!$P$2:$AK$400,22,FALSE)="","",VLOOKUP(A361,'BOY to EOY-Reading'!$P$2:$AK$400,22,FALSE)),"")</f>
        <v/>
      </c>
      <c r="AE361" s="161" t="str" cm="1">
        <f t="array" ref="AE361">_xlfn.IFS(AND(NOT(ISNUMBER(V361)),NOT(ISNUMBER(W361)),NOT(ISNUMBER(X361))),"",OR(AND(V361&lt;&gt;"",V361&gt;=40),AND(W361&lt;&gt;"",W361&gt;=40),AND(X361&lt;&gt;"",X361&gt;=40)),"Y",OR(V361&lt;40,W361&lt;40,X361&lt;40),"N")</f>
        <v/>
      </c>
      <c r="AF361" s="161" t="str" cm="1">
        <f t="array" ref="AF361">_xlfn.IFS(OR(Y361="Yes",Z361="Yes",AA361="Yes"),"Y",OR(Y361="No",Z361="No",AA361="No"),"N",AND(Y361="",Z361="",AA361=""),"")</f>
        <v/>
      </c>
      <c r="AG361" s="161" t="str" cm="1">
        <f t="array" ref="AG361">_xlfn.IFS(AND(NOT(ISNUMBER(AB361)),NOT(ISNUMBER(AC361)),NOT(ISNUMBER(AD361))),"",OR(AND(AB361&lt;&gt;"",AB361&gt;=40),AND(AC361&lt;&gt;"",AC361&gt;=40),AND(AD361&lt;&gt;"",AD361&gt;=40)),"Y",OR(AB361&lt;40,AC361&lt;40,AD361&lt;40),"N")</f>
        <v/>
      </c>
      <c r="AH361" s="162" t="str" cm="1">
        <f t="array" ref="AH361">_xlfn.IFS(OR(AE361="Y",AF361="Y",AG361="Y"),"Y",OR(AE361="N",AF361="N",AG361="N"),"N",OR(AE361="",AF361="",AG361=""),"")</f>
        <v/>
      </c>
    </row>
    <row r="362" spans="9:34" x14ac:dyDescent="0.25">
      <c r="I362" s="161" t="str">
        <f>IFERROR(IF(VLOOKUP(A362,'BOY to MOY-Math'!$P$2:$U$400,6,FALSE)="","",VLOOKUP(A362,'BOY to MOY-Math'!$P$2:$U$400,6,FALSE)),"")</f>
        <v/>
      </c>
      <c r="J362" s="162" t="str">
        <f>IFERROR(IF(VLOOKUP(A362,'BOY to MOY-Math'!$P$2:$AA$400,12,FALSE)="","",VLOOKUP(A362,'BOY to MOY-Math'!$P$2:$AA$400,12,FALSE)),"")</f>
        <v/>
      </c>
      <c r="K362" s="161" t="str">
        <f>IFERROR(IF(VLOOKUP(A362,'BOY to EOY-Math'!$P$2:$AA$400,12,FALSE)="","",VLOOKUP(A362,'BOY to EOY-Math'!$P$2:$AA$400,12,FALSE)),"")</f>
        <v/>
      </c>
      <c r="L362" s="163" t="str">
        <f>IFERROR(IF(VLOOKUP(A362,'BOY to MOY-Math'!$P$2:$AI$400,20,FALSE)="","",VLOOKUP(A362,'BOY to MOY-Math'!$P$2:$AI$400,20,FALSE)),"")</f>
        <v/>
      </c>
      <c r="M362" s="161" t="str">
        <f>IFERROR(IF(VLOOKUP(A362, 'MOY to EOY-Math'!$P$2:$AI$400,20,FALSE)="","",VLOOKUP(A362,'MOY to EOY-Math'!$P$2:$AI$400,20,FALSE)),"")</f>
        <v/>
      </c>
      <c r="N362" s="161" t="str">
        <f>IFERROR(IF(VLOOKUP(A362,'BOY to EOY-Math'!$P$2:$AI$400,20,FALSE)="","",VLOOKUP(A362,'BOY to EOY-Math'!$P$2:$AI$400,20,FALSE)),"")</f>
        <v/>
      </c>
      <c r="O362" s="161" t="str">
        <f>IFERROR(IF(VLOOKUP(A362,'BOY to MOY-Math'!$P$2:$AK$400,22,FALSE)="","",VLOOKUP(A362,'BOY to MOY-Math'!$P$2:$AK$400,22,FALSE)),"")</f>
        <v/>
      </c>
      <c r="P362" s="161" t="str">
        <f>IFERROR(IF(VLOOKUP(A362, 'MOY to EOY-Math'!$P$2:$AK$400,22,FALSE)="","",VLOOKUP(A362,'MOY to EOY-Math'!$P$2:$AK$400,22,FALSE)),"")</f>
        <v/>
      </c>
      <c r="Q362" s="161" t="str">
        <f>IFERROR(IF(VLOOKUP(A362,'BOY to EOY-Math'!$P$2:$AK$400,22,FALSE)="","",VLOOKUP(A362,'BOY to EOY-Math'!$P$2:$AK$400,22,FALSE)),"")</f>
        <v/>
      </c>
      <c r="R362" s="161" t="str" cm="1">
        <f t="array" ref="R362">_xlfn.IFS(AND(NOT(ISNUMBER(I362)),NOT(ISNUMBER(J362)),NOT(ISNUMBER(K362))),"",OR(AND(I362&lt;&gt;"",I362&gt;=40),AND(J362&lt;&gt;"",J362&gt;=40),AND(K362&lt;&gt;"",K362&gt;=40)),"Y",OR(I362&lt;40,J362&lt;40,K362&lt;40),"N")</f>
        <v/>
      </c>
      <c r="S362" s="161" t="str" cm="1">
        <f t="array" ref="S362">_xlfn.IFS(OR(L362="Yes",M362="Yes",N362="Yes"),"Y",OR(L362="No",M362="No",N362="No"),"N",AND(L362="",M362="",N362=""),"")</f>
        <v/>
      </c>
      <c r="T362" s="161" t="str" cm="1">
        <f t="array" ref="T362">_xlfn.IFS(AND(NOT(ISNUMBER(O362)),NOT(ISNUMBER(P362)),NOT(ISNUMBER(Q362))),"",OR(AND(O362&lt;&gt;"",O362&gt;=40),AND(P362&lt;&gt;"",P362&gt;=40),AND(Q362&lt;&gt;"",Q362&gt;=40)),"Y",OR(O362&lt;40,P362&lt;40,Q362&lt;40),"N")</f>
        <v/>
      </c>
      <c r="U362" s="162" t="str" cm="1">
        <f t="array" ref="U362">_xlfn.IFS(OR(R362="Y",S362="Y",T362="Y"),"Y",OR(R362="N",S362="N",T362="N"),"N",OR(R362="",S362="",T362=""),"")</f>
        <v/>
      </c>
      <c r="V362" s="161" t="str">
        <f>IFERROR(IF(VLOOKUP(A362,'BOY to MOY-Reading'!$P$2:$U$400,6,FALSE)="","",VLOOKUP(A362,'BOY to MOY-Reading'!$P$2:$U$400,6,FALSE)),"")</f>
        <v/>
      </c>
      <c r="W362" s="162" t="str">
        <f>IFERROR(IF(VLOOKUP(A362,'BOY to MOY-Reading'!$P$2:$AA$400,12,FALSE)="","",VLOOKUP(A362,'BOY to MOY-Reading'!$P$2:$AA$400,12,FALSE)),"")</f>
        <v/>
      </c>
      <c r="X362" s="161" t="str">
        <f>IFERROR(IF(VLOOKUP(A362,'BOY to EOY-Reading'!$P$2:$AA$400,12,FALSE)="","",VLOOKUP(A362,'BOY to EOY-Reading'!$P$2:$AA$400,12,FALSE)),"")</f>
        <v/>
      </c>
      <c r="Y362" s="163" t="str">
        <f>IFERROR(IF(VLOOKUP(A362,'BOY to MOY-Reading'!$P$2:$AI$400,20,FALSE)="","",VLOOKUP(A362,'BOY to MOY-Reading'!$P$2:$AI$400,20,FALSE)),"")</f>
        <v/>
      </c>
      <c r="Z362" s="161" t="str">
        <f>IFERROR(IF(VLOOKUP(A362, 'MOY to EOY-Reading'!$P$2:$AI$400,20,FALSE)="","",VLOOKUP(A362,'MOY to EOY-Reading'!$P$2:$AI$400,20,FALSE)),"")</f>
        <v/>
      </c>
      <c r="AA362" s="161" t="str">
        <f>IFERROR(IF(VLOOKUP(A362,'BOY to EOY-Reading'!$P$2:$AI$400,20,FALSE)="","",VLOOKUP(A362,'BOY to EOY-Reading'!$P$2:$AI$400,20,FALSE)),"")</f>
        <v/>
      </c>
      <c r="AB362" s="161" t="str">
        <f>IFERROR(IF(VLOOKUP(A362,'BOY to MOY-Reading'!$P$2:$AK$400,22,FALSE)="","",VLOOKUP(A362,'BOY to MOY-Reading'!$P$2:$AK$400,22,FALSE)),"")</f>
        <v/>
      </c>
      <c r="AC362" s="161" t="str">
        <f>IFERROR(IF(VLOOKUP(A362, 'MOY to EOY-Reading'!$P$2:$AK$400,22,FALSE)="","",VLOOKUP(A362,'MOY to EOY-Reading'!$P$2:$AK$400,22,FALSE)),"")</f>
        <v/>
      </c>
      <c r="AD362" s="161" t="str">
        <f>IFERROR(IF(VLOOKUP(A362,'BOY to EOY-Reading'!$P$2:$AK$400,22,FALSE)="","",VLOOKUP(A362,'BOY to EOY-Reading'!$P$2:$AK$400,22,FALSE)),"")</f>
        <v/>
      </c>
      <c r="AE362" s="161" t="str" cm="1">
        <f t="array" ref="AE362">_xlfn.IFS(AND(NOT(ISNUMBER(V362)),NOT(ISNUMBER(W362)),NOT(ISNUMBER(X362))),"",OR(AND(V362&lt;&gt;"",V362&gt;=40),AND(W362&lt;&gt;"",W362&gt;=40),AND(X362&lt;&gt;"",X362&gt;=40)),"Y",OR(V362&lt;40,W362&lt;40,X362&lt;40),"N")</f>
        <v/>
      </c>
      <c r="AF362" s="161" t="str" cm="1">
        <f t="array" ref="AF362">_xlfn.IFS(OR(Y362="Yes",Z362="Yes",AA362="Yes"),"Y",OR(Y362="No",Z362="No",AA362="No"),"N",AND(Y362="",Z362="",AA362=""),"")</f>
        <v/>
      </c>
      <c r="AG362" s="161" t="str" cm="1">
        <f t="array" ref="AG362">_xlfn.IFS(AND(NOT(ISNUMBER(AB362)),NOT(ISNUMBER(AC362)),NOT(ISNUMBER(AD362))),"",OR(AND(AB362&lt;&gt;"",AB362&gt;=40),AND(AC362&lt;&gt;"",AC362&gt;=40),AND(AD362&lt;&gt;"",AD362&gt;=40)),"Y",OR(AB362&lt;40,AC362&lt;40,AD362&lt;40),"N")</f>
        <v/>
      </c>
      <c r="AH362" s="162" t="str" cm="1">
        <f t="array" ref="AH362">_xlfn.IFS(OR(AE362="Y",AF362="Y",AG362="Y"),"Y",OR(AE362="N",AF362="N",AG362="N"),"N",OR(AE362="",AF362="",AG362=""),"")</f>
        <v/>
      </c>
    </row>
    <row r="363" spans="9:34" x14ac:dyDescent="0.25">
      <c r="I363" s="161" t="str">
        <f>IFERROR(IF(VLOOKUP(A363,'BOY to MOY-Math'!$P$2:$U$400,6,FALSE)="","",VLOOKUP(A363,'BOY to MOY-Math'!$P$2:$U$400,6,FALSE)),"")</f>
        <v/>
      </c>
      <c r="J363" s="162" t="str">
        <f>IFERROR(IF(VLOOKUP(A363,'BOY to MOY-Math'!$P$2:$AA$400,12,FALSE)="","",VLOOKUP(A363,'BOY to MOY-Math'!$P$2:$AA$400,12,FALSE)),"")</f>
        <v/>
      </c>
      <c r="K363" s="161" t="str">
        <f>IFERROR(IF(VLOOKUP(A363,'BOY to EOY-Math'!$P$2:$AA$400,12,FALSE)="","",VLOOKUP(A363,'BOY to EOY-Math'!$P$2:$AA$400,12,FALSE)),"")</f>
        <v/>
      </c>
      <c r="L363" s="163" t="str">
        <f>IFERROR(IF(VLOOKUP(A363,'BOY to MOY-Math'!$P$2:$AI$400,20,FALSE)="","",VLOOKUP(A363,'BOY to MOY-Math'!$P$2:$AI$400,20,FALSE)),"")</f>
        <v/>
      </c>
      <c r="M363" s="161" t="str">
        <f>IFERROR(IF(VLOOKUP(A363, 'MOY to EOY-Math'!$P$2:$AI$400,20,FALSE)="","",VLOOKUP(A363,'MOY to EOY-Math'!$P$2:$AI$400,20,FALSE)),"")</f>
        <v/>
      </c>
      <c r="N363" s="161" t="str">
        <f>IFERROR(IF(VLOOKUP(A363,'BOY to EOY-Math'!$P$2:$AI$400,20,FALSE)="","",VLOOKUP(A363,'BOY to EOY-Math'!$P$2:$AI$400,20,FALSE)),"")</f>
        <v/>
      </c>
      <c r="O363" s="161" t="str">
        <f>IFERROR(IF(VLOOKUP(A363,'BOY to MOY-Math'!$P$2:$AK$400,22,FALSE)="","",VLOOKUP(A363,'BOY to MOY-Math'!$P$2:$AK$400,22,FALSE)),"")</f>
        <v/>
      </c>
      <c r="P363" s="161" t="str">
        <f>IFERROR(IF(VLOOKUP(A363, 'MOY to EOY-Math'!$P$2:$AK$400,22,FALSE)="","",VLOOKUP(A363,'MOY to EOY-Math'!$P$2:$AK$400,22,FALSE)),"")</f>
        <v/>
      </c>
      <c r="Q363" s="161" t="str">
        <f>IFERROR(IF(VLOOKUP(A363,'BOY to EOY-Math'!$P$2:$AK$400,22,FALSE)="","",VLOOKUP(A363,'BOY to EOY-Math'!$P$2:$AK$400,22,FALSE)),"")</f>
        <v/>
      </c>
      <c r="R363" s="161" t="str" cm="1">
        <f t="array" ref="R363">_xlfn.IFS(AND(NOT(ISNUMBER(I363)),NOT(ISNUMBER(J363)),NOT(ISNUMBER(K363))),"",OR(AND(I363&lt;&gt;"",I363&gt;=40),AND(J363&lt;&gt;"",J363&gt;=40),AND(K363&lt;&gt;"",K363&gt;=40)),"Y",OR(I363&lt;40,J363&lt;40,K363&lt;40),"N")</f>
        <v/>
      </c>
      <c r="S363" s="161" t="str" cm="1">
        <f t="array" ref="S363">_xlfn.IFS(OR(L363="Yes",M363="Yes",N363="Yes"),"Y",OR(L363="No",M363="No",N363="No"),"N",AND(L363="",M363="",N363=""),"")</f>
        <v/>
      </c>
      <c r="T363" s="161" t="str" cm="1">
        <f t="array" ref="T363">_xlfn.IFS(AND(NOT(ISNUMBER(O363)),NOT(ISNUMBER(P363)),NOT(ISNUMBER(Q363))),"",OR(AND(O363&lt;&gt;"",O363&gt;=40),AND(P363&lt;&gt;"",P363&gt;=40),AND(Q363&lt;&gt;"",Q363&gt;=40)),"Y",OR(O363&lt;40,P363&lt;40,Q363&lt;40),"N")</f>
        <v/>
      </c>
      <c r="U363" s="162" t="str" cm="1">
        <f t="array" ref="U363">_xlfn.IFS(OR(R363="Y",S363="Y",T363="Y"),"Y",OR(R363="N",S363="N",T363="N"),"N",OR(R363="",S363="",T363=""),"")</f>
        <v/>
      </c>
      <c r="V363" s="161" t="str">
        <f>IFERROR(IF(VLOOKUP(A363,'BOY to MOY-Reading'!$P$2:$U$400,6,FALSE)="","",VLOOKUP(A363,'BOY to MOY-Reading'!$P$2:$U$400,6,FALSE)),"")</f>
        <v/>
      </c>
      <c r="W363" s="162" t="str">
        <f>IFERROR(IF(VLOOKUP(A363,'BOY to MOY-Reading'!$P$2:$AA$400,12,FALSE)="","",VLOOKUP(A363,'BOY to MOY-Reading'!$P$2:$AA$400,12,FALSE)),"")</f>
        <v/>
      </c>
      <c r="X363" s="161" t="str">
        <f>IFERROR(IF(VLOOKUP(A363,'BOY to EOY-Reading'!$P$2:$AA$400,12,FALSE)="","",VLOOKUP(A363,'BOY to EOY-Reading'!$P$2:$AA$400,12,FALSE)),"")</f>
        <v/>
      </c>
      <c r="Y363" s="163" t="str">
        <f>IFERROR(IF(VLOOKUP(A363,'BOY to MOY-Reading'!$P$2:$AI$400,20,FALSE)="","",VLOOKUP(A363,'BOY to MOY-Reading'!$P$2:$AI$400,20,FALSE)),"")</f>
        <v/>
      </c>
      <c r="Z363" s="161" t="str">
        <f>IFERROR(IF(VLOOKUP(A363, 'MOY to EOY-Reading'!$P$2:$AI$400,20,FALSE)="","",VLOOKUP(A363,'MOY to EOY-Reading'!$P$2:$AI$400,20,FALSE)),"")</f>
        <v/>
      </c>
      <c r="AA363" s="161" t="str">
        <f>IFERROR(IF(VLOOKUP(A363,'BOY to EOY-Reading'!$P$2:$AI$400,20,FALSE)="","",VLOOKUP(A363,'BOY to EOY-Reading'!$P$2:$AI$400,20,FALSE)),"")</f>
        <v/>
      </c>
      <c r="AB363" s="161" t="str">
        <f>IFERROR(IF(VLOOKUP(A363,'BOY to MOY-Reading'!$P$2:$AK$400,22,FALSE)="","",VLOOKUP(A363,'BOY to MOY-Reading'!$P$2:$AK$400,22,FALSE)),"")</f>
        <v/>
      </c>
      <c r="AC363" s="161" t="str">
        <f>IFERROR(IF(VLOOKUP(A363, 'MOY to EOY-Reading'!$P$2:$AK$400,22,FALSE)="","",VLOOKUP(A363,'MOY to EOY-Reading'!$P$2:$AK$400,22,FALSE)),"")</f>
        <v/>
      </c>
      <c r="AD363" s="161" t="str">
        <f>IFERROR(IF(VLOOKUP(A363,'BOY to EOY-Reading'!$P$2:$AK$400,22,FALSE)="","",VLOOKUP(A363,'BOY to EOY-Reading'!$P$2:$AK$400,22,FALSE)),"")</f>
        <v/>
      </c>
      <c r="AE363" s="161" t="str" cm="1">
        <f t="array" ref="AE363">_xlfn.IFS(AND(NOT(ISNUMBER(V363)),NOT(ISNUMBER(W363)),NOT(ISNUMBER(X363))),"",OR(AND(V363&lt;&gt;"",V363&gt;=40),AND(W363&lt;&gt;"",W363&gt;=40),AND(X363&lt;&gt;"",X363&gt;=40)),"Y",OR(V363&lt;40,W363&lt;40,X363&lt;40),"N")</f>
        <v/>
      </c>
      <c r="AF363" s="161" t="str" cm="1">
        <f t="array" ref="AF363">_xlfn.IFS(OR(Y363="Yes",Z363="Yes",AA363="Yes"),"Y",OR(Y363="No",Z363="No",AA363="No"),"N",AND(Y363="",Z363="",AA363=""),"")</f>
        <v/>
      </c>
      <c r="AG363" s="161" t="str" cm="1">
        <f t="array" ref="AG363">_xlfn.IFS(AND(NOT(ISNUMBER(AB363)),NOT(ISNUMBER(AC363)),NOT(ISNUMBER(AD363))),"",OR(AND(AB363&lt;&gt;"",AB363&gt;=40),AND(AC363&lt;&gt;"",AC363&gt;=40),AND(AD363&lt;&gt;"",AD363&gt;=40)),"Y",OR(AB363&lt;40,AC363&lt;40,AD363&lt;40),"N")</f>
        <v/>
      </c>
      <c r="AH363" s="162" t="str" cm="1">
        <f t="array" ref="AH363">_xlfn.IFS(OR(AE363="Y",AF363="Y",AG363="Y"),"Y",OR(AE363="N",AF363="N",AG363="N"),"N",OR(AE363="",AF363="",AG363=""),"")</f>
        <v/>
      </c>
    </row>
    <row r="364" spans="9:34" x14ac:dyDescent="0.25">
      <c r="I364" s="161" t="str">
        <f>IFERROR(IF(VLOOKUP(A364,'BOY to MOY-Math'!$P$2:$U$400,6,FALSE)="","",VLOOKUP(A364,'BOY to MOY-Math'!$P$2:$U$400,6,FALSE)),"")</f>
        <v/>
      </c>
      <c r="J364" s="162" t="str">
        <f>IFERROR(IF(VLOOKUP(A364,'BOY to MOY-Math'!$P$2:$AA$400,12,FALSE)="","",VLOOKUP(A364,'BOY to MOY-Math'!$P$2:$AA$400,12,FALSE)),"")</f>
        <v/>
      </c>
      <c r="K364" s="161" t="str">
        <f>IFERROR(IF(VLOOKUP(A364,'BOY to EOY-Math'!$P$2:$AA$400,12,FALSE)="","",VLOOKUP(A364,'BOY to EOY-Math'!$P$2:$AA$400,12,FALSE)),"")</f>
        <v/>
      </c>
      <c r="L364" s="163" t="str">
        <f>IFERROR(IF(VLOOKUP(A364,'BOY to MOY-Math'!$P$2:$AI$400,20,FALSE)="","",VLOOKUP(A364,'BOY to MOY-Math'!$P$2:$AI$400,20,FALSE)),"")</f>
        <v/>
      </c>
      <c r="M364" s="161" t="str">
        <f>IFERROR(IF(VLOOKUP(A364, 'MOY to EOY-Math'!$P$2:$AI$400,20,FALSE)="","",VLOOKUP(A364,'MOY to EOY-Math'!$P$2:$AI$400,20,FALSE)),"")</f>
        <v/>
      </c>
      <c r="N364" s="161" t="str">
        <f>IFERROR(IF(VLOOKUP(A364,'BOY to EOY-Math'!$P$2:$AI$400,20,FALSE)="","",VLOOKUP(A364,'BOY to EOY-Math'!$P$2:$AI$400,20,FALSE)),"")</f>
        <v/>
      </c>
      <c r="O364" s="161" t="str">
        <f>IFERROR(IF(VLOOKUP(A364,'BOY to MOY-Math'!$P$2:$AK$400,22,FALSE)="","",VLOOKUP(A364,'BOY to MOY-Math'!$P$2:$AK$400,22,FALSE)),"")</f>
        <v/>
      </c>
      <c r="P364" s="161" t="str">
        <f>IFERROR(IF(VLOOKUP(A364, 'MOY to EOY-Math'!$P$2:$AK$400,22,FALSE)="","",VLOOKUP(A364,'MOY to EOY-Math'!$P$2:$AK$400,22,FALSE)),"")</f>
        <v/>
      </c>
      <c r="Q364" s="161" t="str">
        <f>IFERROR(IF(VLOOKUP(A364,'BOY to EOY-Math'!$P$2:$AK$400,22,FALSE)="","",VLOOKUP(A364,'BOY to EOY-Math'!$P$2:$AK$400,22,FALSE)),"")</f>
        <v/>
      </c>
      <c r="R364" s="161" t="str" cm="1">
        <f t="array" ref="R364">_xlfn.IFS(AND(NOT(ISNUMBER(I364)),NOT(ISNUMBER(J364)),NOT(ISNUMBER(K364))),"",OR(AND(I364&lt;&gt;"",I364&gt;=40),AND(J364&lt;&gt;"",J364&gt;=40),AND(K364&lt;&gt;"",K364&gt;=40)),"Y",OR(I364&lt;40,J364&lt;40,K364&lt;40),"N")</f>
        <v/>
      </c>
      <c r="S364" s="161" t="str" cm="1">
        <f t="array" ref="S364">_xlfn.IFS(OR(L364="Yes",M364="Yes",N364="Yes"),"Y",OR(L364="No",M364="No",N364="No"),"N",AND(L364="",M364="",N364=""),"")</f>
        <v/>
      </c>
      <c r="T364" s="161" t="str" cm="1">
        <f t="array" ref="T364">_xlfn.IFS(AND(NOT(ISNUMBER(O364)),NOT(ISNUMBER(P364)),NOT(ISNUMBER(Q364))),"",OR(AND(O364&lt;&gt;"",O364&gt;=40),AND(P364&lt;&gt;"",P364&gt;=40),AND(Q364&lt;&gt;"",Q364&gt;=40)),"Y",OR(O364&lt;40,P364&lt;40,Q364&lt;40),"N")</f>
        <v/>
      </c>
      <c r="U364" s="162" t="str" cm="1">
        <f t="array" ref="U364">_xlfn.IFS(OR(R364="Y",S364="Y",T364="Y"),"Y",OR(R364="N",S364="N",T364="N"),"N",OR(R364="",S364="",T364=""),"")</f>
        <v/>
      </c>
      <c r="V364" s="161" t="str">
        <f>IFERROR(IF(VLOOKUP(A364,'BOY to MOY-Reading'!$P$2:$U$400,6,FALSE)="","",VLOOKUP(A364,'BOY to MOY-Reading'!$P$2:$U$400,6,FALSE)),"")</f>
        <v/>
      </c>
      <c r="W364" s="162" t="str">
        <f>IFERROR(IF(VLOOKUP(A364,'BOY to MOY-Reading'!$P$2:$AA$400,12,FALSE)="","",VLOOKUP(A364,'BOY to MOY-Reading'!$P$2:$AA$400,12,FALSE)),"")</f>
        <v/>
      </c>
      <c r="X364" s="161" t="str">
        <f>IFERROR(IF(VLOOKUP(A364,'BOY to EOY-Reading'!$P$2:$AA$400,12,FALSE)="","",VLOOKUP(A364,'BOY to EOY-Reading'!$P$2:$AA$400,12,FALSE)),"")</f>
        <v/>
      </c>
      <c r="Y364" s="163" t="str">
        <f>IFERROR(IF(VLOOKUP(A364,'BOY to MOY-Reading'!$P$2:$AI$400,20,FALSE)="","",VLOOKUP(A364,'BOY to MOY-Reading'!$P$2:$AI$400,20,FALSE)),"")</f>
        <v/>
      </c>
      <c r="Z364" s="161" t="str">
        <f>IFERROR(IF(VLOOKUP(A364, 'MOY to EOY-Reading'!$P$2:$AI$400,20,FALSE)="","",VLOOKUP(A364,'MOY to EOY-Reading'!$P$2:$AI$400,20,FALSE)),"")</f>
        <v/>
      </c>
      <c r="AA364" s="161" t="str">
        <f>IFERROR(IF(VLOOKUP(A364,'BOY to EOY-Reading'!$P$2:$AI$400,20,FALSE)="","",VLOOKUP(A364,'BOY to EOY-Reading'!$P$2:$AI$400,20,FALSE)),"")</f>
        <v/>
      </c>
      <c r="AB364" s="161" t="str">
        <f>IFERROR(IF(VLOOKUP(A364,'BOY to MOY-Reading'!$P$2:$AK$400,22,FALSE)="","",VLOOKUP(A364,'BOY to MOY-Reading'!$P$2:$AK$400,22,FALSE)),"")</f>
        <v/>
      </c>
      <c r="AC364" s="161" t="str">
        <f>IFERROR(IF(VLOOKUP(A364, 'MOY to EOY-Reading'!$P$2:$AK$400,22,FALSE)="","",VLOOKUP(A364,'MOY to EOY-Reading'!$P$2:$AK$400,22,FALSE)),"")</f>
        <v/>
      </c>
      <c r="AD364" s="161" t="str">
        <f>IFERROR(IF(VLOOKUP(A364,'BOY to EOY-Reading'!$P$2:$AK$400,22,FALSE)="","",VLOOKUP(A364,'BOY to EOY-Reading'!$P$2:$AK$400,22,FALSE)),"")</f>
        <v/>
      </c>
      <c r="AE364" s="161" t="str" cm="1">
        <f t="array" ref="AE364">_xlfn.IFS(AND(NOT(ISNUMBER(V364)),NOT(ISNUMBER(W364)),NOT(ISNUMBER(X364))),"",OR(AND(V364&lt;&gt;"",V364&gt;=40),AND(W364&lt;&gt;"",W364&gt;=40),AND(X364&lt;&gt;"",X364&gt;=40)),"Y",OR(V364&lt;40,W364&lt;40,X364&lt;40),"N")</f>
        <v/>
      </c>
      <c r="AF364" s="161" t="str" cm="1">
        <f t="array" ref="AF364">_xlfn.IFS(OR(Y364="Yes",Z364="Yes",AA364="Yes"),"Y",OR(Y364="No",Z364="No",AA364="No"),"N",AND(Y364="",Z364="",AA364=""),"")</f>
        <v/>
      </c>
      <c r="AG364" s="161" t="str" cm="1">
        <f t="array" ref="AG364">_xlfn.IFS(AND(NOT(ISNUMBER(AB364)),NOT(ISNUMBER(AC364)),NOT(ISNUMBER(AD364))),"",OR(AND(AB364&lt;&gt;"",AB364&gt;=40),AND(AC364&lt;&gt;"",AC364&gt;=40),AND(AD364&lt;&gt;"",AD364&gt;=40)),"Y",OR(AB364&lt;40,AC364&lt;40,AD364&lt;40),"N")</f>
        <v/>
      </c>
      <c r="AH364" s="162" t="str" cm="1">
        <f t="array" ref="AH364">_xlfn.IFS(OR(AE364="Y",AF364="Y",AG364="Y"),"Y",OR(AE364="N",AF364="N",AG364="N"),"N",OR(AE364="",AF364="",AG364=""),"")</f>
        <v/>
      </c>
    </row>
    <row r="365" spans="9:34" x14ac:dyDescent="0.25">
      <c r="I365" s="161" t="str">
        <f>IFERROR(IF(VLOOKUP(A365,'BOY to MOY-Math'!$P$2:$U$400,6,FALSE)="","",VLOOKUP(A365,'BOY to MOY-Math'!$P$2:$U$400,6,FALSE)),"")</f>
        <v/>
      </c>
      <c r="J365" s="162" t="str">
        <f>IFERROR(IF(VLOOKUP(A365,'BOY to MOY-Math'!$P$2:$AA$400,12,FALSE)="","",VLOOKUP(A365,'BOY to MOY-Math'!$P$2:$AA$400,12,FALSE)),"")</f>
        <v/>
      </c>
      <c r="K365" s="161" t="str">
        <f>IFERROR(IF(VLOOKUP(A365,'BOY to EOY-Math'!$P$2:$AA$400,12,FALSE)="","",VLOOKUP(A365,'BOY to EOY-Math'!$P$2:$AA$400,12,FALSE)),"")</f>
        <v/>
      </c>
      <c r="L365" s="163" t="str">
        <f>IFERROR(IF(VLOOKUP(A365,'BOY to MOY-Math'!$P$2:$AI$400,20,FALSE)="","",VLOOKUP(A365,'BOY to MOY-Math'!$P$2:$AI$400,20,FALSE)),"")</f>
        <v/>
      </c>
      <c r="M365" s="161" t="str">
        <f>IFERROR(IF(VLOOKUP(A365, 'MOY to EOY-Math'!$P$2:$AI$400,20,FALSE)="","",VLOOKUP(A365,'MOY to EOY-Math'!$P$2:$AI$400,20,FALSE)),"")</f>
        <v/>
      </c>
      <c r="N365" s="161" t="str">
        <f>IFERROR(IF(VLOOKUP(A365,'BOY to EOY-Math'!$P$2:$AI$400,20,FALSE)="","",VLOOKUP(A365,'BOY to EOY-Math'!$P$2:$AI$400,20,FALSE)),"")</f>
        <v/>
      </c>
      <c r="O365" s="161" t="str">
        <f>IFERROR(IF(VLOOKUP(A365,'BOY to MOY-Math'!$P$2:$AK$400,22,FALSE)="","",VLOOKUP(A365,'BOY to MOY-Math'!$P$2:$AK$400,22,FALSE)),"")</f>
        <v/>
      </c>
      <c r="P365" s="161" t="str">
        <f>IFERROR(IF(VLOOKUP(A365, 'MOY to EOY-Math'!$P$2:$AK$400,22,FALSE)="","",VLOOKUP(A365,'MOY to EOY-Math'!$P$2:$AK$400,22,FALSE)),"")</f>
        <v/>
      </c>
      <c r="Q365" s="161" t="str">
        <f>IFERROR(IF(VLOOKUP(A365,'BOY to EOY-Math'!$P$2:$AK$400,22,FALSE)="","",VLOOKUP(A365,'BOY to EOY-Math'!$P$2:$AK$400,22,FALSE)),"")</f>
        <v/>
      </c>
      <c r="R365" s="161" t="str" cm="1">
        <f t="array" ref="R365">_xlfn.IFS(AND(NOT(ISNUMBER(I365)),NOT(ISNUMBER(J365)),NOT(ISNUMBER(K365))),"",OR(AND(I365&lt;&gt;"",I365&gt;=40),AND(J365&lt;&gt;"",J365&gt;=40),AND(K365&lt;&gt;"",K365&gt;=40)),"Y",OR(I365&lt;40,J365&lt;40,K365&lt;40),"N")</f>
        <v/>
      </c>
      <c r="S365" s="161" t="str" cm="1">
        <f t="array" ref="S365">_xlfn.IFS(OR(L365="Yes",M365="Yes",N365="Yes"),"Y",OR(L365="No",M365="No",N365="No"),"N",AND(L365="",M365="",N365=""),"")</f>
        <v/>
      </c>
      <c r="T365" s="161" t="str" cm="1">
        <f t="array" ref="T365">_xlfn.IFS(AND(NOT(ISNUMBER(O365)),NOT(ISNUMBER(P365)),NOT(ISNUMBER(Q365))),"",OR(AND(O365&lt;&gt;"",O365&gt;=40),AND(P365&lt;&gt;"",P365&gt;=40),AND(Q365&lt;&gt;"",Q365&gt;=40)),"Y",OR(O365&lt;40,P365&lt;40,Q365&lt;40),"N")</f>
        <v/>
      </c>
      <c r="U365" s="162" t="str" cm="1">
        <f t="array" ref="U365">_xlfn.IFS(OR(R365="Y",S365="Y",T365="Y"),"Y",OR(R365="N",S365="N",T365="N"),"N",OR(R365="",S365="",T365=""),"")</f>
        <v/>
      </c>
      <c r="V365" s="161" t="str">
        <f>IFERROR(IF(VLOOKUP(A365,'BOY to MOY-Reading'!$P$2:$U$400,6,FALSE)="","",VLOOKUP(A365,'BOY to MOY-Reading'!$P$2:$U$400,6,FALSE)),"")</f>
        <v/>
      </c>
      <c r="W365" s="162" t="str">
        <f>IFERROR(IF(VLOOKUP(A365,'BOY to MOY-Reading'!$P$2:$AA$400,12,FALSE)="","",VLOOKUP(A365,'BOY to MOY-Reading'!$P$2:$AA$400,12,FALSE)),"")</f>
        <v/>
      </c>
      <c r="X365" s="161" t="str">
        <f>IFERROR(IF(VLOOKUP(A365,'BOY to EOY-Reading'!$P$2:$AA$400,12,FALSE)="","",VLOOKUP(A365,'BOY to EOY-Reading'!$P$2:$AA$400,12,FALSE)),"")</f>
        <v/>
      </c>
      <c r="Y365" s="163" t="str">
        <f>IFERROR(IF(VLOOKUP(A365,'BOY to MOY-Reading'!$P$2:$AI$400,20,FALSE)="","",VLOOKUP(A365,'BOY to MOY-Reading'!$P$2:$AI$400,20,FALSE)),"")</f>
        <v/>
      </c>
      <c r="Z365" s="161" t="str">
        <f>IFERROR(IF(VLOOKUP(A365, 'MOY to EOY-Reading'!$P$2:$AI$400,20,FALSE)="","",VLOOKUP(A365,'MOY to EOY-Reading'!$P$2:$AI$400,20,FALSE)),"")</f>
        <v/>
      </c>
      <c r="AA365" s="161" t="str">
        <f>IFERROR(IF(VLOOKUP(A365,'BOY to EOY-Reading'!$P$2:$AI$400,20,FALSE)="","",VLOOKUP(A365,'BOY to EOY-Reading'!$P$2:$AI$400,20,FALSE)),"")</f>
        <v/>
      </c>
      <c r="AB365" s="161" t="str">
        <f>IFERROR(IF(VLOOKUP(A365,'BOY to MOY-Reading'!$P$2:$AK$400,22,FALSE)="","",VLOOKUP(A365,'BOY to MOY-Reading'!$P$2:$AK$400,22,FALSE)),"")</f>
        <v/>
      </c>
      <c r="AC365" s="161" t="str">
        <f>IFERROR(IF(VLOOKUP(A365, 'MOY to EOY-Reading'!$P$2:$AK$400,22,FALSE)="","",VLOOKUP(A365,'MOY to EOY-Reading'!$P$2:$AK$400,22,FALSE)),"")</f>
        <v/>
      </c>
      <c r="AD365" s="161" t="str">
        <f>IFERROR(IF(VLOOKUP(A365,'BOY to EOY-Reading'!$P$2:$AK$400,22,FALSE)="","",VLOOKUP(A365,'BOY to EOY-Reading'!$P$2:$AK$400,22,FALSE)),"")</f>
        <v/>
      </c>
      <c r="AE365" s="161" t="str" cm="1">
        <f t="array" ref="AE365">_xlfn.IFS(AND(NOT(ISNUMBER(V365)),NOT(ISNUMBER(W365)),NOT(ISNUMBER(X365))),"",OR(AND(V365&lt;&gt;"",V365&gt;=40),AND(W365&lt;&gt;"",W365&gt;=40),AND(X365&lt;&gt;"",X365&gt;=40)),"Y",OR(V365&lt;40,W365&lt;40,X365&lt;40),"N")</f>
        <v/>
      </c>
      <c r="AF365" s="161" t="str" cm="1">
        <f t="array" ref="AF365">_xlfn.IFS(OR(Y365="Yes",Z365="Yes",AA365="Yes"),"Y",OR(Y365="No",Z365="No",AA365="No"),"N",AND(Y365="",Z365="",AA365=""),"")</f>
        <v/>
      </c>
      <c r="AG365" s="161" t="str" cm="1">
        <f t="array" ref="AG365">_xlfn.IFS(AND(NOT(ISNUMBER(AB365)),NOT(ISNUMBER(AC365)),NOT(ISNUMBER(AD365))),"",OR(AND(AB365&lt;&gt;"",AB365&gt;=40),AND(AC365&lt;&gt;"",AC365&gt;=40),AND(AD365&lt;&gt;"",AD365&gt;=40)),"Y",OR(AB365&lt;40,AC365&lt;40,AD365&lt;40),"N")</f>
        <v/>
      </c>
      <c r="AH365" s="162" t="str" cm="1">
        <f t="array" ref="AH365">_xlfn.IFS(OR(AE365="Y",AF365="Y",AG365="Y"),"Y",OR(AE365="N",AF365="N",AG365="N"),"N",OR(AE365="",AF365="",AG365=""),"")</f>
        <v/>
      </c>
    </row>
    <row r="366" spans="9:34" x14ac:dyDescent="0.25">
      <c r="I366" s="161" t="str">
        <f>IFERROR(IF(VLOOKUP(A366,'BOY to MOY-Math'!$P$2:$U$400,6,FALSE)="","",VLOOKUP(A366,'BOY to MOY-Math'!$P$2:$U$400,6,FALSE)),"")</f>
        <v/>
      </c>
      <c r="J366" s="162" t="str">
        <f>IFERROR(IF(VLOOKUP(A366,'BOY to MOY-Math'!$P$2:$AA$400,12,FALSE)="","",VLOOKUP(A366,'BOY to MOY-Math'!$P$2:$AA$400,12,FALSE)),"")</f>
        <v/>
      </c>
      <c r="K366" s="161" t="str">
        <f>IFERROR(IF(VLOOKUP(A366,'BOY to EOY-Math'!$P$2:$AA$400,12,FALSE)="","",VLOOKUP(A366,'BOY to EOY-Math'!$P$2:$AA$400,12,FALSE)),"")</f>
        <v/>
      </c>
      <c r="L366" s="163" t="str">
        <f>IFERROR(IF(VLOOKUP(A366,'BOY to MOY-Math'!$P$2:$AI$400,20,FALSE)="","",VLOOKUP(A366,'BOY to MOY-Math'!$P$2:$AI$400,20,FALSE)),"")</f>
        <v/>
      </c>
      <c r="M366" s="161" t="str">
        <f>IFERROR(IF(VLOOKUP(A366, 'MOY to EOY-Math'!$P$2:$AI$400,20,FALSE)="","",VLOOKUP(A366,'MOY to EOY-Math'!$P$2:$AI$400,20,FALSE)),"")</f>
        <v/>
      </c>
      <c r="N366" s="161" t="str">
        <f>IFERROR(IF(VLOOKUP(A366,'BOY to EOY-Math'!$P$2:$AI$400,20,FALSE)="","",VLOOKUP(A366,'BOY to EOY-Math'!$P$2:$AI$400,20,FALSE)),"")</f>
        <v/>
      </c>
      <c r="O366" s="161" t="str">
        <f>IFERROR(IF(VLOOKUP(A366,'BOY to MOY-Math'!$P$2:$AK$400,22,FALSE)="","",VLOOKUP(A366,'BOY to MOY-Math'!$P$2:$AK$400,22,FALSE)),"")</f>
        <v/>
      </c>
      <c r="P366" s="161" t="str">
        <f>IFERROR(IF(VLOOKUP(A366, 'MOY to EOY-Math'!$P$2:$AK$400,22,FALSE)="","",VLOOKUP(A366,'MOY to EOY-Math'!$P$2:$AK$400,22,FALSE)),"")</f>
        <v/>
      </c>
      <c r="Q366" s="161" t="str">
        <f>IFERROR(IF(VLOOKUP(A366,'BOY to EOY-Math'!$P$2:$AK$400,22,FALSE)="","",VLOOKUP(A366,'BOY to EOY-Math'!$P$2:$AK$400,22,FALSE)),"")</f>
        <v/>
      </c>
      <c r="R366" s="161" t="str" cm="1">
        <f t="array" ref="R366">_xlfn.IFS(AND(NOT(ISNUMBER(I366)),NOT(ISNUMBER(J366)),NOT(ISNUMBER(K366))),"",OR(AND(I366&lt;&gt;"",I366&gt;=40),AND(J366&lt;&gt;"",J366&gt;=40),AND(K366&lt;&gt;"",K366&gt;=40)),"Y",OR(I366&lt;40,J366&lt;40,K366&lt;40),"N")</f>
        <v/>
      </c>
      <c r="S366" s="161" t="str" cm="1">
        <f t="array" ref="S366">_xlfn.IFS(OR(L366="Yes",M366="Yes",N366="Yes"),"Y",OR(L366="No",M366="No",N366="No"),"N",AND(L366="",M366="",N366=""),"")</f>
        <v/>
      </c>
      <c r="T366" s="161" t="str" cm="1">
        <f t="array" ref="T366">_xlfn.IFS(AND(NOT(ISNUMBER(O366)),NOT(ISNUMBER(P366)),NOT(ISNUMBER(Q366))),"",OR(AND(O366&lt;&gt;"",O366&gt;=40),AND(P366&lt;&gt;"",P366&gt;=40),AND(Q366&lt;&gt;"",Q366&gt;=40)),"Y",OR(O366&lt;40,P366&lt;40,Q366&lt;40),"N")</f>
        <v/>
      </c>
      <c r="U366" s="162" t="str" cm="1">
        <f t="array" ref="U366">_xlfn.IFS(OR(R366="Y",S366="Y",T366="Y"),"Y",OR(R366="N",S366="N",T366="N"),"N",OR(R366="",S366="",T366=""),"")</f>
        <v/>
      </c>
      <c r="V366" s="161" t="str">
        <f>IFERROR(IF(VLOOKUP(A366,'BOY to MOY-Reading'!$P$2:$U$400,6,FALSE)="","",VLOOKUP(A366,'BOY to MOY-Reading'!$P$2:$U$400,6,FALSE)),"")</f>
        <v/>
      </c>
      <c r="W366" s="162" t="str">
        <f>IFERROR(IF(VLOOKUP(A366,'BOY to MOY-Reading'!$P$2:$AA$400,12,FALSE)="","",VLOOKUP(A366,'BOY to MOY-Reading'!$P$2:$AA$400,12,FALSE)),"")</f>
        <v/>
      </c>
      <c r="X366" s="161" t="str">
        <f>IFERROR(IF(VLOOKUP(A366,'BOY to EOY-Reading'!$P$2:$AA$400,12,FALSE)="","",VLOOKUP(A366,'BOY to EOY-Reading'!$P$2:$AA$400,12,FALSE)),"")</f>
        <v/>
      </c>
      <c r="Y366" s="163" t="str">
        <f>IFERROR(IF(VLOOKUP(A366,'BOY to MOY-Reading'!$P$2:$AI$400,20,FALSE)="","",VLOOKUP(A366,'BOY to MOY-Reading'!$P$2:$AI$400,20,FALSE)),"")</f>
        <v/>
      </c>
      <c r="Z366" s="161" t="str">
        <f>IFERROR(IF(VLOOKUP(A366, 'MOY to EOY-Reading'!$P$2:$AI$400,20,FALSE)="","",VLOOKUP(A366,'MOY to EOY-Reading'!$P$2:$AI$400,20,FALSE)),"")</f>
        <v/>
      </c>
      <c r="AA366" s="161" t="str">
        <f>IFERROR(IF(VLOOKUP(A366,'BOY to EOY-Reading'!$P$2:$AI$400,20,FALSE)="","",VLOOKUP(A366,'BOY to EOY-Reading'!$P$2:$AI$400,20,FALSE)),"")</f>
        <v/>
      </c>
      <c r="AB366" s="161" t="str">
        <f>IFERROR(IF(VLOOKUP(A366,'BOY to MOY-Reading'!$P$2:$AK$400,22,FALSE)="","",VLOOKUP(A366,'BOY to MOY-Reading'!$P$2:$AK$400,22,FALSE)),"")</f>
        <v/>
      </c>
      <c r="AC366" s="161" t="str">
        <f>IFERROR(IF(VLOOKUP(A366, 'MOY to EOY-Reading'!$P$2:$AK$400,22,FALSE)="","",VLOOKUP(A366,'MOY to EOY-Reading'!$P$2:$AK$400,22,FALSE)),"")</f>
        <v/>
      </c>
      <c r="AD366" s="161" t="str">
        <f>IFERROR(IF(VLOOKUP(A366,'BOY to EOY-Reading'!$P$2:$AK$400,22,FALSE)="","",VLOOKUP(A366,'BOY to EOY-Reading'!$P$2:$AK$400,22,FALSE)),"")</f>
        <v/>
      </c>
      <c r="AE366" s="161" t="str" cm="1">
        <f t="array" ref="AE366">_xlfn.IFS(AND(NOT(ISNUMBER(V366)),NOT(ISNUMBER(W366)),NOT(ISNUMBER(X366))),"",OR(AND(V366&lt;&gt;"",V366&gt;=40),AND(W366&lt;&gt;"",W366&gt;=40),AND(X366&lt;&gt;"",X366&gt;=40)),"Y",OR(V366&lt;40,W366&lt;40,X366&lt;40),"N")</f>
        <v/>
      </c>
      <c r="AF366" s="161" t="str" cm="1">
        <f t="array" ref="AF366">_xlfn.IFS(OR(Y366="Yes",Z366="Yes",AA366="Yes"),"Y",OR(Y366="No",Z366="No",AA366="No"),"N",AND(Y366="",Z366="",AA366=""),"")</f>
        <v/>
      </c>
      <c r="AG366" s="161" t="str" cm="1">
        <f t="array" ref="AG366">_xlfn.IFS(AND(NOT(ISNUMBER(AB366)),NOT(ISNUMBER(AC366)),NOT(ISNUMBER(AD366))),"",OR(AND(AB366&lt;&gt;"",AB366&gt;=40),AND(AC366&lt;&gt;"",AC366&gt;=40),AND(AD366&lt;&gt;"",AD366&gt;=40)),"Y",OR(AB366&lt;40,AC366&lt;40,AD366&lt;40),"N")</f>
        <v/>
      </c>
      <c r="AH366" s="162" t="str" cm="1">
        <f t="array" ref="AH366">_xlfn.IFS(OR(AE366="Y",AF366="Y",AG366="Y"),"Y",OR(AE366="N",AF366="N",AG366="N"),"N",OR(AE366="",AF366="",AG366=""),"")</f>
        <v/>
      </c>
    </row>
    <row r="367" spans="9:34" x14ac:dyDescent="0.25">
      <c r="I367" s="161" t="str">
        <f>IFERROR(IF(VLOOKUP(A367,'BOY to MOY-Math'!$P$2:$U$400,6,FALSE)="","",VLOOKUP(A367,'BOY to MOY-Math'!$P$2:$U$400,6,FALSE)),"")</f>
        <v/>
      </c>
      <c r="J367" s="162" t="str">
        <f>IFERROR(IF(VLOOKUP(A367,'BOY to MOY-Math'!$P$2:$AA$400,12,FALSE)="","",VLOOKUP(A367,'BOY to MOY-Math'!$P$2:$AA$400,12,FALSE)),"")</f>
        <v/>
      </c>
      <c r="K367" s="161" t="str">
        <f>IFERROR(IF(VLOOKUP(A367,'BOY to EOY-Math'!$P$2:$AA$400,12,FALSE)="","",VLOOKUP(A367,'BOY to EOY-Math'!$P$2:$AA$400,12,FALSE)),"")</f>
        <v/>
      </c>
      <c r="L367" s="163" t="str">
        <f>IFERROR(IF(VLOOKUP(A367,'BOY to MOY-Math'!$P$2:$AI$400,20,FALSE)="","",VLOOKUP(A367,'BOY to MOY-Math'!$P$2:$AI$400,20,FALSE)),"")</f>
        <v/>
      </c>
      <c r="M367" s="161" t="str">
        <f>IFERROR(IF(VLOOKUP(A367, 'MOY to EOY-Math'!$P$2:$AI$400,20,FALSE)="","",VLOOKUP(A367,'MOY to EOY-Math'!$P$2:$AI$400,20,FALSE)),"")</f>
        <v/>
      </c>
      <c r="N367" s="161" t="str">
        <f>IFERROR(IF(VLOOKUP(A367,'BOY to EOY-Math'!$P$2:$AI$400,20,FALSE)="","",VLOOKUP(A367,'BOY to EOY-Math'!$P$2:$AI$400,20,FALSE)),"")</f>
        <v/>
      </c>
      <c r="O367" s="161" t="str">
        <f>IFERROR(IF(VLOOKUP(A367,'BOY to MOY-Math'!$P$2:$AK$400,22,FALSE)="","",VLOOKUP(A367,'BOY to MOY-Math'!$P$2:$AK$400,22,FALSE)),"")</f>
        <v/>
      </c>
      <c r="P367" s="161" t="str">
        <f>IFERROR(IF(VLOOKUP(A367, 'MOY to EOY-Math'!$P$2:$AK$400,22,FALSE)="","",VLOOKUP(A367,'MOY to EOY-Math'!$P$2:$AK$400,22,FALSE)),"")</f>
        <v/>
      </c>
      <c r="Q367" s="161" t="str">
        <f>IFERROR(IF(VLOOKUP(A367,'BOY to EOY-Math'!$P$2:$AK$400,22,FALSE)="","",VLOOKUP(A367,'BOY to EOY-Math'!$P$2:$AK$400,22,FALSE)),"")</f>
        <v/>
      </c>
      <c r="R367" s="161" t="str" cm="1">
        <f t="array" ref="R367">_xlfn.IFS(AND(NOT(ISNUMBER(I367)),NOT(ISNUMBER(J367)),NOT(ISNUMBER(K367))),"",OR(AND(I367&lt;&gt;"",I367&gt;=40),AND(J367&lt;&gt;"",J367&gt;=40),AND(K367&lt;&gt;"",K367&gt;=40)),"Y",OR(I367&lt;40,J367&lt;40,K367&lt;40),"N")</f>
        <v/>
      </c>
      <c r="S367" s="161" t="str" cm="1">
        <f t="array" ref="S367">_xlfn.IFS(OR(L367="Yes",M367="Yes",N367="Yes"),"Y",OR(L367="No",M367="No",N367="No"),"N",AND(L367="",M367="",N367=""),"")</f>
        <v/>
      </c>
      <c r="T367" s="161" t="str" cm="1">
        <f t="array" ref="T367">_xlfn.IFS(AND(NOT(ISNUMBER(O367)),NOT(ISNUMBER(P367)),NOT(ISNUMBER(Q367))),"",OR(AND(O367&lt;&gt;"",O367&gt;=40),AND(P367&lt;&gt;"",P367&gt;=40),AND(Q367&lt;&gt;"",Q367&gt;=40)),"Y",OR(O367&lt;40,P367&lt;40,Q367&lt;40),"N")</f>
        <v/>
      </c>
      <c r="U367" s="162" t="str" cm="1">
        <f t="array" ref="U367">_xlfn.IFS(OR(R367="Y",S367="Y",T367="Y"),"Y",OR(R367="N",S367="N",T367="N"),"N",OR(R367="",S367="",T367=""),"")</f>
        <v/>
      </c>
      <c r="V367" s="161" t="str">
        <f>IFERROR(IF(VLOOKUP(A367,'BOY to MOY-Reading'!$P$2:$U$400,6,FALSE)="","",VLOOKUP(A367,'BOY to MOY-Reading'!$P$2:$U$400,6,FALSE)),"")</f>
        <v/>
      </c>
      <c r="W367" s="162" t="str">
        <f>IFERROR(IF(VLOOKUP(A367,'BOY to MOY-Reading'!$P$2:$AA$400,12,FALSE)="","",VLOOKUP(A367,'BOY to MOY-Reading'!$P$2:$AA$400,12,FALSE)),"")</f>
        <v/>
      </c>
      <c r="X367" s="161" t="str">
        <f>IFERROR(IF(VLOOKUP(A367,'BOY to EOY-Reading'!$P$2:$AA$400,12,FALSE)="","",VLOOKUP(A367,'BOY to EOY-Reading'!$P$2:$AA$400,12,FALSE)),"")</f>
        <v/>
      </c>
      <c r="Y367" s="163" t="str">
        <f>IFERROR(IF(VLOOKUP(A367,'BOY to MOY-Reading'!$P$2:$AI$400,20,FALSE)="","",VLOOKUP(A367,'BOY to MOY-Reading'!$P$2:$AI$400,20,FALSE)),"")</f>
        <v/>
      </c>
      <c r="Z367" s="161" t="str">
        <f>IFERROR(IF(VLOOKUP(A367, 'MOY to EOY-Reading'!$P$2:$AI$400,20,FALSE)="","",VLOOKUP(A367,'MOY to EOY-Reading'!$P$2:$AI$400,20,FALSE)),"")</f>
        <v/>
      </c>
      <c r="AA367" s="161" t="str">
        <f>IFERROR(IF(VLOOKUP(A367,'BOY to EOY-Reading'!$P$2:$AI$400,20,FALSE)="","",VLOOKUP(A367,'BOY to EOY-Reading'!$P$2:$AI$400,20,FALSE)),"")</f>
        <v/>
      </c>
      <c r="AB367" s="161" t="str">
        <f>IFERROR(IF(VLOOKUP(A367,'BOY to MOY-Reading'!$P$2:$AK$400,22,FALSE)="","",VLOOKUP(A367,'BOY to MOY-Reading'!$P$2:$AK$400,22,FALSE)),"")</f>
        <v/>
      </c>
      <c r="AC367" s="161" t="str">
        <f>IFERROR(IF(VLOOKUP(A367, 'MOY to EOY-Reading'!$P$2:$AK$400,22,FALSE)="","",VLOOKUP(A367,'MOY to EOY-Reading'!$P$2:$AK$400,22,FALSE)),"")</f>
        <v/>
      </c>
      <c r="AD367" s="161" t="str">
        <f>IFERROR(IF(VLOOKUP(A367,'BOY to EOY-Reading'!$P$2:$AK$400,22,FALSE)="","",VLOOKUP(A367,'BOY to EOY-Reading'!$P$2:$AK$400,22,FALSE)),"")</f>
        <v/>
      </c>
      <c r="AE367" s="161" t="str" cm="1">
        <f t="array" ref="AE367">_xlfn.IFS(AND(NOT(ISNUMBER(V367)),NOT(ISNUMBER(W367)),NOT(ISNUMBER(X367))),"",OR(AND(V367&lt;&gt;"",V367&gt;=40),AND(W367&lt;&gt;"",W367&gt;=40),AND(X367&lt;&gt;"",X367&gt;=40)),"Y",OR(V367&lt;40,W367&lt;40,X367&lt;40),"N")</f>
        <v/>
      </c>
      <c r="AF367" s="161" t="str" cm="1">
        <f t="array" ref="AF367">_xlfn.IFS(OR(Y367="Yes",Z367="Yes",AA367="Yes"),"Y",OR(Y367="No",Z367="No",AA367="No"),"N",AND(Y367="",Z367="",AA367=""),"")</f>
        <v/>
      </c>
      <c r="AG367" s="161" t="str" cm="1">
        <f t="array" ref="AG367">_xlfn.IFS(AND(NOT(ISNUMBER(AB367)),NOT(ISNUMBER(AC367)),NOT(ISNUMBER(AD367))),"",OR(AND(AB367&lt;&gt;"",AB367&gt;=40),AND(AC367&lt;&gt;"",AC367&gt;=40),AND(AD367&lt;&gt;"",AD367&gt;=40)),"Y",OR(AB367&lt;40,AC367&lt;40,AD367&lt;40),"N")</f>
        <v/>
      </c>
      <c r="AH367" s="162" t="str" cm="1">
        <f t="array" ref="AH367">_xlfn.IFS(OR(AE367="Y",AF367="Y",AG367="Y"),"Y",OR(AE367="N",AF367="N",AG367="N"),"N",OR(AE367="",AF367="",AG367=""),"")</f>
        <v/>
      </c>
    </row>
    <row r="368" spans="9:34" x14ac:dyDescent="0.25">
      <c r="I368" s="161" t="str">
        <f>IFERROR(IF(VLOOKUP(A368,'BOY to MOY-Math'!$P$2:$U$400,6,FALSE)="","",VLOOKUP(A368,'BOY to MOY-Math'!$P$2:$U$400,6,FALSE)),"")</f>
        <v/>
      </c>
      <c r="J368" s="162" t="str">
        <f>IFERROR(IF(VLOOKUP(A368,'BOY to MOY-Math'!$P$2:$AA$400,12,FALSE)="","",VLOOKUP(A368,'BOY to MOY-Math'!$P$2:$AA$400,12,FALSE)),"")</f>
        <v/>
      </c>
      <c r="K368" s="161" t="str">
        <f>IFERROR(IF(VLOOKUP(A368,'BOY to EOY-Math'!$P$2:$AA$400,12,FALSE)="","",VLOOKUP(A368,'BOY to EOY-Math'!$P$2:$AA$400,12,FALSE)),"")</f>
        <v/>
      </c>
      <c r="L368" s="163" t="str">
        <f>IFERROR(IF(VLOOKUP(A368,'BOY to MOY-Math'!$P$2:$AI$400,20,FALSE)="","",VLOOKUP(A368,'BOY to MOY-Math'!$P$2:$AI$400,20,FALSE)),"")</f>
        <v/>
      </c>
      <c r="M368" s="161" t="str">
        <f>IFERROR(IF(VLOOKUP(A368, 'MOY to EOY-Math'!$P$2:$AI$400,20,FALSE)="","",VLOOKUP(A368,'MOY to EOY-Math'!$P$2:$AI$400,20,FALSE)),"")</f>
        <v/>
      </c>
      <c r="N368" s="161" t="str">
        <f>IFERROR(IF(VLOOKUP(A368,'BOY to EOY-Math'!$P$2:$AI$400,20,FALSE)="","",VLOOKUP(A368,'BOY to EOY-Math'!$P$2:$AI$400,20,FALSE)),"")</f>
        <v/>
      </c>
      <c r="O368" s="161" t="str">
        <f>IFERROR(IF(VLOOKUP(A368,'BOY to MOY-Math'!$P$2:$AK$400,22,FALSE)="","",VLOOKUP(A368,'BOY to MOY-Math'!$P$2:$AK$400,22,FALSE)),"")</f>
        <v/>
      </c>
      <c r="P368" s="161" t="str">
        <f>IFERROR(IF(VLOOKUP(A368, 'MOY to EOY-Math'!$P$2:$AK$400,22,FALSE)="","",VLOOKUP(A368,'MOY to EOY-Math'!$P$2:$AK$400,22,FALSE)),"")</f>
        <v/>
      </c>
      <c r="Q368" s="161" t="str">
        <f>IFERROR(IF(VLOOKUP(A368,'BOY to EOY-Math'!$P$2:$AK$400,22,FALSE)="","",VLOOKUP(A368,'BOY to EOY-Math'!$P$2:$AK$400,22,FALSE)),"")</f>
        <v/>
      </c>
      <c r="R368" s="161" t="str" cm="1">
        <f t="array" ref="R368">_xlfn.IFS(AND(NOT(ISNUMBER(I368)),NOT(ISNUMBER(J368)),NOT(ISNUMBER(K368))),"",OR(AND(I368&lt;&gt;"",I368&gt;=40),AND(J368&lt;&gt;"",J368&gt;=40),AND(K368&lt;&gt;"",K368&gt;=40)),"Y",OR(I368&lt;40,J368&lt;40,K368&lt;40),"N")</f>
        <v/>
      </c>
      <c r="S368" s="161" t="str" cm="1">
        <f t="array" ref="S368">_xlfn.IFS(OR(L368="Yes",M368="Yes",N368="Yes"),"Y",OR(L368="No",M368="No",N368="No"),"N",AND(L368="",M368="",N368=""),"")</f>
        <v/>
      </c>
      <c r="T368" s="161" t="str" cm="1">
        <f t="array" ref="T368">_xlfn.IFS(AND(NOT(ISNUMBER(O368)),NOT(ISNUMBER(P368)),NOT(ISNUMBER(Q368))),"",OR(AND(O368&lt;&gt;"",O368&gt;=40),AND(P368&lt;&gt;"",P368&gt;=40),AND(Q368&lt;&gt;"",Q368&gt;=40)),"Y",OR(O368&lt;40,P368&lt;40,Q368&lt;40),"N")</f>
        <v/>
      </c>
      <c r="U368" s="162" t="str" cm="1">
        <f t="array" ref="U368">_xlfn.IFS(OR(R368="Y",S368="Y",T368="Y"),"Y",OR(R368="N",S368="N",T368="N"),"N",OR(R368="",S368="",T368=""),"")</f>
        <v/>
      </c>
      <c r="V368" s="161" t="str">
        <f>IFERROR(IF(VLOOKUP(A368,'BOY to MOY-Reading'!$P$2:$U$400,6,FALSE)="","",VLOOKUP(A368,'BOY to MOY-Reading'!$P$2:$U$400,6,FALSE)),"")</f>
        <v/>
      </c>
      <c r="W368" s="162" t="str">
        <f>IFERROR(IF(VLOOKUP(A368,'BOY to MOY-Reading'!$P$2:$AA$400,12,FALSE)="","",VLOOKUP(A368,'BOY to MOY-Reading'!$P$2:$AA$400,12,FALSE)),"")</f>
        <v/>
      </c>
      <c r="X368" s="161" t="str">
        <f>IFERROR(IF(VLOOKUP(A368,'BOY to EOY-Reading'!$P$2:$AA$400,12,FALSE)="","",VLOOKUP(A368,'BOY to EOY-Reading'!$P$2:$AA$400,12,FALSE)),"")</f>
        <v/>
      </c>
      <c r="Y368" s="163" t="str">
        <f>IFERROR(IF(VLOOKUP(A368,'BOY to MOY-Reading'!$P$2:$AI$400,20,FALSE)="","",VLOOKUP(A368,'BOY to MOY-Reading'!$P$2:$AI$400,20,FALSE)),"")</f>
        <v/>
      </c>
      <c r="Z368" s="161" t="str">
        <f>IFERROR(IF(VLOOKUP(A368, 'MOY to EOY-Reading'!$P$2:$AI$400,20,FALSE)="","",VLOOKUP(A368,'MOY to EOY-Reading'!$P$2:$AI$400,20,FALSE)),"")</f>
        <v/>
      </c>
      <c r="AA368" s="161" t="str">
        <f>IFERROR(IF(VLOOKUP(A368,'BOY to EOY-Reading'!$P$2:$AI$400,20,FALSE)="","",VLOOKUP(A368,'BOY to EOY-Reading'!$P$2:$AI$400,20,FALSE)),"")</f>
        <v/>
      </c>
      <c r="AB368" s="161" t="str">
        <f>IFERROR(IF(VLOOKUP(A368,'BOY to MOY-Reading'!$P$2:$AK$400,22,FALSE)="","",VLOOKUP(A368,'BOY to MOY-Reading'!$P$2:$AK$400,22,FALSE)),"")</f>
        <v/>
      </c>
      <c r="AC368" s="161" t="str">
        <f>IFERROR(IF(VLOOKUP(A368, 'MOY to EOY-Reading'!$P$2:$AK$400,22,FALSE)="","",VLOOKUP(A368,'MOY to EOY-Reading'!$P$2:$AK$400,22,FALSE)),"")</f>
        <v/>
      </c>
      <c r="AD368" s="161" t="str">
        <f>IFERROR(IF(VLOOKUP(A368,'BOY to EOY-Reading'!$P$2:$AK$400,22,FALSE)="","",VLOOKUP(A368,'BOY to EOY-Reading'!$P$2:$AK$400,22,FALSE)),"")</f>
        <v/>
      </c>
      <c r="AE368" s="161" t="str" cm="1">
        <f t="array" ref="AE368">_xlfn.IFS(AND(NOT(ISNUMBER(V368)),NOT(ISNUMBER(W368)),NOT(ISNUMBER(X368))),"",OR(AND(V368&lt;&gt;"",V368&gt;=40),AND(W368&lt;&gt;"",W368&gt;=40),AND(X368&lt;&gt;"",X368&gt;=40)),"Y",OR(V368&lt;40,W368&lt;40,X368&lt;40),"N")</f>
        <v/>
      </c>
      <c r="AF368" s="161" t="str" cm="1">
        <f t="array" ref="AF368">_xlfn.IFS(OR(Y368="Yes",Z368="Yes",AA368="Yes"),"Y",OR(Y368="No",Z368="No",AA368="No"),"N",AND(Y368="",Z368="",AA368=""),"")</f>
        <v/>
      </c>
      <c r="AG368" s="161" t="str" cm="1">
        <f t="array" ref="AG368">_xlfn.IFS(AND(NOT(ISNUMBER(AB368)),NOT(ISNUMBER(AC368)),NOT(ISNUMBER(AD368))),"",OR(AND(AB368&lt;&gt;"",AB368&gt;=40),AND(AC368&lt;&gt;"",AC368&gt;=40),AND(AD368&lt;&gt;"",AD368&gt;=40)),"Y",OR(AB368&lt;40,AC368&lt;40,AD368&lt;40),"N")</f>
        <v/>
      </c>
      <c r="AH368" s="162" t="str" cm="1">
        <f t="array" ref="AH368">_xlfn.IFS(OR(AE368="Y",AF368="Y",AG368="Y"),"Y",OR(AE368="N",AF368="N",AG368="N"),"N",OR(AE368="",AF368="",AG368=""),"")</f>
        <v/>
      </c>
    </row>
    <row r="369" spans="9:34" x14ac:dyDescent="0.25">
      <c r="I369" s="161" t="str">
        <f>IFERROR(IF(VLOOKUP(A369,'BOY to MOY-Math'!$P$2:$U$400,6,FALSE)="","",VLOOKUP(A369,'BOY to MOY-Math'!$P$2:$U$400,6,FALSE)),"")</f>
        <v/>
      </c>
      <c r="J369" s="162" t="str">
        <f>IFERROR(IF(VLOOKUP(A369,'BOY to MOY-Math'!$P$2:$AA$400,12,FALSE)="","",VLOOKUP(A369,'BOY to MOY-Math'!$P$2:$AA$400,12,FALSE)),"")</f>
        <v/>
      </c>
      <c r="K369" s="161" t="str">
        <f>IFERROR(IF(VLOOKUP(A369,'BOY to EOY-Math'!$P$2:$AA$400,12,FALSE)="","",VLOOKUP(A369,'BOY to EOY-Math'!$P$2:$AA$400,12,FALSE)),"")</f>
        <v/>
      </c>
      <c r="L369" s="163" t="str">
        <f>IFERROR(IF(VLOOKUP(A369,'BOY to MOY-Math'!$P$2:$AI$400,20,FALSE)="","",VLOOKUP(A369,'BOY to MOY-Math'!$P$2:$AI$400,20,FALSE)),"")</f>
        <v/>
      </c>
      <c r="M369" s="161" t="str">
        <f>IFERROR(IF(VLOOKUP(A369, 'MOY to EOY-Math'!$P$2:$AI$400,20,FALSE)="","",VLOOKUP(A369,'MOY to EOY-Math'!$P$2:$AI$400,20,FALSE)),"")</f>
        <v/>
      </c>
      <c r="N369" s="161" t="str">
        <f>IFERROR(IF(VLOOKUP(A369,'BOY to EOY-Math'!$P$2:$AI$400,20,FALSE)="","",VLOOKUP(A369,'BOY to EOY-Math'!$P$2:$AI$400,20,FALSE)),"")</f>
        <v/>
      </c>
      <c r="O369" s="161" t="str">
        <f>IFERROR(IF(VLOOKUP(A369,'BOY to MOY-Math'!$P$2:$AK$400,22,FALSE)="","",VLOOKUP(A369,'BOY to MOY-Math'!$P$2:$AK$400,22,FALSE)),"")</f>
        <v/>
      </c>
      <c r="P369" s="161" t="str">
        <f>IFERROR(IF(VLOOKUP(A369, 'MOY to EOY-Math'!$P$2:$AK$400,22,FALSE)="","",VLOOKUP(A369,'MOY to EOY-Math'!$P$2:$AK$400,22,FALSE)),"")</f>
        <v/>
      </c>
      <c r="Q369" s="161" t="str">
        <f>IFERROR(IF(VLOOKUP(A369,'BOY to EOY-Math'!$P$2:$AK$400,22,FALSE)="","",VLOOKUP(A369,'BOY to EOY-Math'!$P$2:$AK$400,22,FALSE)),"")</f>
        <v/>
      </c>
      <c r="R369" s="161" t="str" cm="1">
        <f t="array" ref="R369">_xlfn.IFS(AND(NOT(ISNUMBER(I369)),NOT(ISNUMBER(J369)),NOT(ISNUMBER(K369))),"",OR(AND(I369&lt;&gt;"",I369&gt;=40),AND(J369&lt;&gt;"",J369&gt;=40),AND(K369&lt;&gt;"",K369&gt;=40)),"Y",OR(I369&lt;40,J369&lt;40,K369&lt;40),"N")</f>
        <v/>
      </c>
      <c r="S369" s="161" t="str" cm="1">
        <f t="array" ref="S369">_xlfn.IFS(OR(L369="Yes",M369="Yes",N369="Yes"),"Y",OR(L369="No",M369="No",N369="No"),"N",AND(L369="",M369="",N369=""),"")</f>
        <v/>
      </c>
      <c r="T369" s="161" t="str" cm="1">
        <f t="array" ref="T369">_xlfn.IFS(AND(NOT(ISNUMBER(O369)),NOT(ISNUMBER(P369)),NOT(ISNUMBER(Q369))),"",OR(AND(O369&lt;&gt;"",O369&gt;=40),AND(P369&lt;&gt;"",P369&gt;=40),AND(Q369&lt;&gt;"",Q369&gt;=40)),"Y",OR(O369&lt;40,P369&lt;40,Q369&lt;40),"N")</f>
        <v/>
      </c>
      <c r="U369" s="162" t="str" cm="1">
        <f t="array" ref="U369">_xlfn.IFS(OR(R369="Y",S369="Y",T369="Y"),"Y",OR(R369="N",S369="N",T369="N"),"N",OR(R369="",S369="",T369=""),"")</f>
        <v/>
      </c>
      <c r="V369" s="161" t="str">
        <f>IFERROR(IF(VLOOKUP(A369,'BOY to MOY-Reading'!$P$2:$U$400,6,FALSE)="","",VLOOKUP(A369,'BOY to MOY-Reading'!$P$2:$U$400,6,FALSE)),"")</f>
        <v/>
      </c>
      <c r="W369" s="162" t="str">
        <f>IFERROR(IF(VLOOKUP(A369,'BOY to MOY-Reading'!$P$2:$AA$400,12,FALSE)="","",VLOOKUP(A369,'BOY to MOY-Reading'!$P$2:$AA$400,12,FALSE)),"")</f>
        <v/>
      </c>
      <c r="X369" s="161" t="str">
        <f>IFERROR(IF(VLOOKUP(A369,'BOY to EOY-Reading'!$P$2:$AA$400,12,FALSE)="","",VLOOKUP(A369,'BOY to EOY-Reading'!$P$2:$AA$400,12,FALSE)),"")</f>
        <v/>
      </c>
      <c r="Y369" s="163" t="str">
        <f>IFERROR(IF(VLOOKUP(A369,'BOY to MOY-Reading'!$P$2:$AI$400,20,FALSE)="","",VLOOKUP(A369,'BOY to MOY-Reading'!$P$2:$AI$400,20,FALSE)),"")</f>
        <v/>
      </c>
      <c r="Z369" s="161" t="str">
        <f>IFERROR(IF(VLOOKUP(A369, 'MOY to EOY-Reading'!$P$2:$AI$400,20,FALSE)="","",VLOOKUP(A369,'MOY to EOY-Reading'!$P$2:$AI$400,20,FALSE)),"")</f>
        <v/>
      </c>
      <c r="AA369" s="161" t="str">
        <f>IFERROR(IF(VLOOKUP(A369,'BOY to EOY-Reading'!$P$2:$AI$400,20,FALSE)="","",VLOOKUP(A369,'BOY to EOY-Reading'!$P$2:$AI$400,20,FALSE)),"")</f>
        <v/>
      </c>
      <c r="AB369" s="161" t="str">
        <f>IFERROR(IF(VLOOKUP(A369,'BOY to MOY-Reading'!$P$2:$AK$400,22,FALSE)="","",VLOOKUP(A369,'BOY to MOY-Reading'!$P$2:$AK$400,22,FALSE)),"")</f>
        <v/>
      </c>
      <c r="AC369" s="161" t="str">
        <f>IFERROR(IF(VLOOKUP(A369, 'MOY to EOY-Reading'!$P$2:$AK$400,22,FALSE)="","",VLOOKUP(A369,'MOY to EOY-Reading'!$P$2:$AK$400,22,FALSE)),"")</f>
        <v/>
      </c>
      <c r="AD369" s="161" t="str">
        <f>IFERROR(IF(VLOOKUP(A369,'BOY to EOY-Reading'!$P$2:$AK$400,22,FALSE)="","",VLOOKUP(A369,'BOY to EOY-Reading'!$P$2:$AK$400,22,FALSE)),"")</f>
        <v/>
      </c>
      <c r="AE369" s="161" t="str" cm="1">
        <f t="array" ref="AE369">_xlfn.IFS(AND(NOT(ISNUMBER(V369)),NOT(ISNUMBER(W369)),NOT(ISNUMBER(X369))),"",OR(AND(V369&lt;&gt;"",V369&gt;=40),AND(W369&lt;&gt;"",W369&gt;=40),AND(X369&lt;&gt;"",X369&gt;=40)),"Y",OR(V369&lt;40,W369&lt;40,X369&lt;40),"N")</f>
        <v/>
      </c>
      <c r="AF369" s="161" t="str" cm="1">
        <f t="array" ref="AF369">_xlfn.IFS(OR(Y369="Yes",Z369="Yes",AA369="Yes"),"Y",OR(Y369="No",Z369="No",AA369="No"),"N",AND(Y369="",Z369="",AA369=""),"")</f>
        <v/>
      </c>
      <c r="AG369" s="161" t="str" cm="1">
        <f t="array" ref="AG369">_xlfn.IFS(AND(NOT(ISNUMBER(AB369)),NOT(ISNUMBER(AC369)),NOT(ISNUMBER(AD369))),"",OR(AND(AB369&lt;&gt;"",AB369&gt;=40),AND(AC369&lt;&gt;"",AC369&gt;=40),AND(AD369&lt;&gt;"",AD369&gt;=40)),"Y",OR(AB369&lt;40,AC369&lt;40,AD369&lt;40),"N")</f>
        <v/>
      </c>
      <c r="AH369" s="162" t="str" cm="1">
        <f t="array" ref="AH369">_xlfn.IFS(OR(AE369="Y",AF369="Y",AG369="Y"),"Y",OR(AE369="N",AF369="N",AG369="N"),"N",OR(AE369="",AF369="",AG369=""),"")</f>
        <v/>
      </c>
    </row>
    <row r="370" spans="9:34" x14ac:dyDescent="0.25">
      <c r="I370" s="161" t="str">
        <f>IFERROR(IF(VLOOKUP(A370,'BOY to MOY-Math'!$P$2:$U$400,6,FALSE)="","",VLOOKUP(A370,'BOY to MOY-Math'!$P$2:$U$400,6,FALSE)),"")</f>
        <v/>
      </c>
      <c r="J370" s="162" t="str">
        <f>IFERROR(IF(VLOOKUP(A370,'BOY to MOY-Math'!$P$2:$AA$400,12,FALSE)="","",VLOOKUP(A370,'BOY to MOY-Math'!$P$2:$AA$400,12,FALSE)),"")</f>
        <v/>
      </c>
      <c r="K370" s="161" t="str">
        <f>IFERROR(IF(VLOOKUP(A370,'BOY to EOY-Math'!$P$2:$AA$400,12,FALSE)="","",VLOOKUP(A370,'BOY to EOY-Math'!$P$2:$AA$400,12,FALSE)),"")</f>
        <v/>
      </c>
      <c r="L370" s="163" t="str">
        <f>IFERROR(IF(VLOOKUP(A370,'BOY to MOY-Math'!$P$2:$AI$400,20,FALSE)="","",VLOOKUP(A370,'BOY to MOY-Math'!$P$2:$AI$400,20,FALSE)),"")</f>
        <v/>
      </c>
      <c r="M370" s="161" t="str">
        <f>IFERROR(IF(VLOOKUP(A370, 'MOY to EOY-Math'!$P$2:$AI$400,20,FALSE)="","",VLOOKUP(A370,'MOY to EOY-Math'!$P$2:$AI$400,20,FALSE)),"")</f>
        <v/>
      </c>
      <c r="N370" s="161" t="str">
        <f>IFERROR(IF(VLOOKUP(A370,'BOY to EOY-Math'!$P$2:$AI$400,20,FALSE)="","",VLOOKUP(A370,'BOY to EOY-Math'!$P$2:$AI$400,20,FALSE)),"")</f>
        <v/>
      </c>
      <c r="O370" s="161" t="str">
        <f>IFERROR(IF(VLOOKUP(A370,'BOY to MOY-Math'!$P$2:$AK$400,22,FALSE)="","",VLOOKUP(A370,'BOY to MOY-Math'!$P$2:$AK$400,22,FALSE)),"")</f>
        <v/>
      </c>
      <c r="P370" s="161" t="str">
        <f>IFERROR(IF(VLOOKUP(A370, 'MOY to EOY-Math'!$P$2:$AK$400,22,FALSE)="","",VLOOKUP(A370,'MOY to EOY-Math'!$P$2:$AK$400,22,FALSE)),"")</f>
        <v/>
      </c>
      <c r="Q370" s="161" t="str">
        <f>IFERROR(IF(VLOOKUP(A370,'BOY to EOY-Math'!$P$2:$AK$400,22,FALSE)="","",VLOOKUP(A370,'BOY to EOY-Math'!$P$2:$AK$400,22,FALSE)),"")</f>
        <v/>
      </c>
      <c r="R370" s="161" t="str" cm="1">
        <f t="array" ref="R370">_xlfn.IFS(AND(NOT(ISNUMBER(I370)),NOT(ISNUMBER(J370)),NOT(ISNUMBER(K370))),"",OR(AND(I370&lt;&gt;"",I370&gt;=40),AND(J370&lt;&gt;"",J370&gt;=40),AND(K370&lt;&gt;"",K370&gt;=40)),"Y",OR(I370&lt;40,J370&lt;40,K370&lt;40),"N")</f>
        <v/>
      </c>
      <c r="S370" s="161" t="str" cm="1">
        <f t="array" ref="S370">_xlfn.IFS(OR(L370="Yes",M370="Yes",N370="Yes"),"Y",OR(L370="No",M370="No",N370="No"),"N",AND(L370="",M370="",N370=""),"")</f>
        <v/>
      </c>
      <c r="T370" s="161" t="str" cm="1">
        <f t="array" ref="T370">_xlfn.IFS(AND(NOT(ISNUMBER(O370)),NOT(ISNUMBER(P370)),NOT(ISNUMBER(Q370))),"",OR(AND(O370&lt;&gt;"",O370&gt;=40),AND(P370&lt;&gt;"",P370&gt;=40),AND(Q370&lt;&gt;"",Q370&gt;=40)),"Y",OR(O370&lt;40,P370&lt;40,Q370&lt;40),"N")</f>
        <v/>
      </c>
      <c r="U370" s="162" t="str" cm="1">
        <f t="array" ref="U370">_xlfn.IFS(OR(R370="Y",S370="Y",T370="Y"),"Y",OR(R370="N",S370="N",T370="N"),"N",OR(R370="",S370="",T370=""),"")</f>
        <v/>
      </c>
      <c r="V370" s="161" t="str">
        <f>IFERROR(IF(VLOOKUP(A370,'BOY to MOY-Reading'!$P$2:$U$400,6,FALSE)="","",VLOOKUP(A370,'BOY to MOY-Reading'!$P$2:$U$400,6,FALSE)),"")</f>
        <v/>
      </c>
      <c r="W370" s="162" t="str">
        <f>IFERROR(IF(VLOOKUP(A370,'BOY to MOY-Reading'!$P$2:$AA$400,12,FALSE)="","",VLOOKUP(A370,'BOY to MOY-Reading'!$P$2:$AA$400,12,FALSE)),"")</f>
        <v/>
      </c>
      <c r="X370" s="161" t="str">
        <f>IFERROR(IF(VLOOKUP(A370,'BOY to EOY-Reading'!$P$2:$AA$400,12,FALSE)="","",VLOOKUP(A370,'BOY to EOY-Reading'!$P$2:$AA$400,12,FALSE)),"")</f>
        <v/>
      </c>
      <c r="Y370" s="163" t="str">
        <f>IFERROR(IF(VLOOKUP(A370,'BOY to MOY-Reading'!$P$2:$AI$400,20,FALSE)="","",VLOOKUP(A370,'BOY to MOY-Reading'!$P$2:$AI$400,20,FALSE)),"")</f>
        <v/>
      </c>
      <c r="Z370" s="161" t="str">
        <f>IFERROR(IF(VLOOKUP(A370, 'MOY to EOY-Reading'!$P$2:$AI$400,20,FALSE)="","",VLOOKUP(A370,'MOY to EOY-Reading'!$P$2:$AI$400,20,FALSE)),"")</f>
        <v/>
      </c>
      <c r="AA370" s="161" t="str">
        <f>IFERROR(IF(VLOOKUP(A370,'BOY to EOY-Reading'!$P$2:$AI$400,20,FALSE)="","",VLOOKUP(A370,'BOY to EOY-Reading'!$P$2:$AI$400,20,FALSE)),"")</f>
        <v/>
      </c>
      <c r="AB370" s="161" t="str">
        <f>IFERROR(IF(VLOOKUP(A370,'BOY to MOY-Reading'!$P$2:$AK$400,22,FALSE)="","",VLOOKUP(A370,'BOY to MOY-Reading'!$P$2:$AK$400,22,FALSE)),"")</f>
        <v/>
      </c>
      <c r="AC370" s="161" t="str">
        <f>IFERROR(IF(VLOOKUP(A370, 'MOY to EOY-Reading'!$P$2:$AK$400,22,FALSE)="","",VLOOKUP(A370,'MOY to EOY-Reading'!$P$2:$AK$400,22,FALSE)),"")</f>
        <v/>
      </c>
      <c r="AD370" s="161" t="str">
        <f>IFERROR(IF(VLOOKUP(A370,'BOY to EOY-Reading'!$P$2:$AK$400,22,FALSE)="","",VLOOKUP(A370,'BOY to EOY-Reading'!$P$2:$AK$400,22,FALSE)),"")</f>
        <v/>
      </c>
      <c r="AE370" s="161" t="str" cm="1">
        <f t="array" ref="AE370">_xlfn.IFS(AND(NOT(ISNUMBER(V370)),NOT(ISNUMBER(W370)),NOT(ISNUMBER(X370))),"",OR(AND(V370&lt;&gt;"",V370&gt;=40),AND(W370&lt;&gt;"",W370&gt;=40),AND(X370&lt;&gt;"",X370&gt;=40)),"Y",OR(V370&lt;40,W370&lt;40,X370&lt;40),"N")</f>
        <v/>
      </c>
      <c r="AF370" s="161" t="str" cm="1">
        <f t="array" ref="AF370">_xlfn.IFS(OR(Y370="Yes",Z370="Yes",AA370="Yes"),"Y",OR(Y370="No",Z370="No",AA370="No"),"N",AND(Y370="",Z370="",AA370=""),"")</f>
        <v/>
      </c>
      <c r="AG370" s="161" t="str" cm="1">
        <f t="array" ref="AG370">_xlfn.IFS(AND(NOT(ISNUMBER(AB370)),NOT(ISNUMBER(AC370)),NOT(ISNUMBER(AD370))),"",OR(AND(AB370&lt;&gt;"",AB370&gt;=40),AND(AC370&lt;&gt;"",AC370&gt;=40),AND(AD370&lt;&gt;"",AD370&gt;=40)),"Y",OR(AB370&lt;40,AC370&lt;40,AD370&lt;40),"N")</f>
        <v/>
      </c>
      <c r="AH370" s="162" t="str" cm="1">
        <f t="array" ref="AH370">_xlfn.IFS(OR(AE370="Y",AF370="Y",AG370="Y"),"Y",OR(AE370="N",AF370="N",AG370="N"),"N",OR(AE370="",AF370="",AG370=""),"")</f>
        <v/>
      </c>
    </row>
    <row r="371" spans="9:34" x14ac:dyDescent="0.25">
      <c r="I371" s="161" t="str">
        <f>IFERROR(IF(VLOOKUP(A371,'BOY to MOY-Math'!$P$2:$U$400,6,FALSE)="","",VLOOKUP(A371,'BOY to MOY-Math'!$P$2:$U$400,6,FALSE)),"")</f>
        <v/>
      </c>
      <c r="J371" s="162" t="str">
        <f>IFERROR(IF(VLOOKUP(A371,'BOY to MOY-Math'!$P$2:$AA$400,12,FALSE)="","",VLOOKUP(A371,'BOY to MOY-Math'!$P$2:$AA$400,12,FALSE)),"")</f>
        <v/>
      </c>
      <c r="K371" s="161" t="str">
        <f>IFERROR(IF(VLOOKUP(A371,'BOY to EOY-Math'!$P$2:$AA$400,12,FALSE)="","",VLOOKUP(A371,'BOY to EOY-Math'!$P$2:$AA$400,12,FALSE)),"")</f>
        <v/>
      </c>
      <c r="L371" s="163" t="str">
        <f>IFERROR(IF(VLOOKUP(A371,'BOY to MOY-Math'!$P$2:$AI$400,20,FALSE)="","",VLOOKUP(A371,'BOY to MOY-Math'!$P$2:$AI$400,20,FALSE)),"")</f>
        <v/>
      </c>
      <c r="M371" s="161" t="str">
        <f>IFERROR(IF(VLOOKUP(A371, 'MOY to EOY-Math'!$P$2:$AI$400,20,FALSE)="","",VLOOKUP(A371,'MOY to EOY-Math'!$P$2:$AI$400,20,FALSE)),"")</f>
        <v/>
      </c>
      <c r="N371" s="161" t="str">
        <f>IFERROR(IF(VLOOKUP(A371,'BOY to EOY-Math'!$P$2:$AI$400,20,FALSE)="","",VLOOKUP(A371,'BOY to EOY-Math'!$P$2:$AI$400,20,FALSE)),"")</f>
        <v/>
      </c>
      <c r="O371" s="161" t="str">
        <f>IFERROR(IF(VLOOKUP(A371,'BOY to MOY-Math'!$P$2:$AK$400,22,FALSE)="","",VLOOKUP(A371,'BOY to MOY-Math'!$P$2:$AK$400,22,FALSE)),"")</f>
        <v/>
      </c>
      <c r="P371" s="161" t="str">
        <f>IFERROR(IF(VLOOKUP(A371, 'MOY to EOY-Math'!$P$2:$AK$400,22,FALSE)="","",VLOOKUP(A371,'MOY to EOY-Math'!$P$2:$AK$400,22,FALSE)),"")</f>
        <v/>
      </c>
      <c r="Q371" s="161" t="str">
        <f>IFERROR(IF(VLOOKUP(A371,'BOY to EOY-Math'!$P$2:$AK$400,22,FALSE)="","",VLOOKUP(A371,'BOY to EOY-Math'!$P$2:$AK$400,22,FALSE)),"")</f>
        <v/>
      </c>
      <c r="R371" s="161" t="str" cm="1">
        <f t="array" ref="R371">_xlfn.IFS(AND(NOT(ISNUMBER(I371)),NOT(ISNUMBER(J371)),NOT(ISNUMBER(K371))),"",OR(AND(I371&lt;&gt;"",I371&gt;=40),AND(J371&lt;&gt;"",J371&gt;=40),AND(K371&lt;&gt;"",K371&gt;=40)),"Y",OR(I371&lt;40,J371&lt;40,K371&lt;40),"N")</f>
        <v/>
      </c>
      <c r="S371" s="161" t="str" cm="1">
        <f t="array" ref="S371">_xlfn.IFS(OR(L371="Yes",M371="Yes",N371="Yes"),"Y",OR(L371="No",M371="No",N371="No"),"N",AND(L371="",M371="",N371=""),"")</f>
        <v/>
      </c>
      <c r="T371" s="161" t="str" cm="1">
        <f t="array" ref="T371">_xlfn.IFS(AND(NOT(ISNUMBER(O371)),NOT(ISNUMBER(P371)),NOT(ISNUMBER(Q371))),"",OR(AND(O371&lt;&gt;"",O371&gt;=40),AND(P371&lt;&gt;"",P371&gt;=40),AND(Q371&lt;&gt;"",Q371&gt;=40)),"Y",OR(O371&lt;40,P371&lt;40,Q371&lt;40),"N")</f>
        <v/>
      </c>
      <c r="U371" s="162" t="str" cm="1">
        <f t="array" ref="U371">_xlfn.IFS(OR(R371="Y",S371="Y",T371="Y"),"Y",OR(R371="N",S371="N",T371="N"),"N",OR(R371="",S371="",T371=""),"")</f>
        <v/>
      </c>
      <c r="V371" s="161" t="str">
        <f>IFERROR(IF(VLOOKUP(A371,'BOY to MOY-Reading'!$P$2:$U$400,6,FALSE)="","",VLOOKUP(A371,'BOY to MOY-Reading'!$P$2:$U$400,6,FALSE)),"")</f>
        <v/>
      </c>
      <c r="W371" s="162" t="str">
        <f>IFERROR(IF(VLOOKUP(A371,'BOY to MOY-Reading'!$P$2:$AA$400,12,FALSE)="","",VLOOKUP(A371,'BOY to MOY-Reading'!$P$2:$AA$400,12,FALSE)),"")</f>
        <v/>
      </c>
      <c r="X371" s="161" t="str">
        <f>IFERROR(IF(VLOOKUP(A371,'BOY to EOY-Reading'!$P$2:$AA$400,12,FALSE)="","",VLOOKUP(A371,'BOY to EOY-Reading'!$P$2:$AA$400,12,FALSE)),"")</f>
        <v/>
      </c>
      <c r="Y371" s="163" t="str">
        <f>IFERROR(IF(VLOOKUP(A371,'BOY to MOY-Reading'!$P$2:$AI$400,20,FALSE)="","",VLOOKUP(A371,'BOY to MOY-Reading'!$P$2:$AI$400,20,FALSE)),"")</f>
        <v/>
      </c>
      <c r="Z371" s="161" t="str">
        <f>IFERROR(IF(VLOOKUP(A371, 'MOY to EOY-Reading'!$P$2:$AI$400,20,FALSE)="","",VLOOKUP(A371,'MOY to EOY-Reading'!$P$2:$AI$400,20,FALSE)),"")</f>
        <v/>
      </c>
      <c r="AA371" s="161" t="str">
        <f>IFERROR(IF(VLOOKUP(A371,'BOY to EOY-Reading'!$P$2:$AI$400,20,FALSE)="","",VLOOKUP(A371,'BOY to EOY-Reading'!$P$2:$AI$400,20,FALSE)),"")</f>
        <v/>
      </c>
      <c r="AB371" s="161" t="str">
        <f>IFERROR(IF(VLOOKUP(A371,'BOY to MOY-Reading'!$P$2:$AK$400,22,FALSE)="","",VLOOKUP(A371,'BOY to MOY-Reading'!$P$2:$AK$400,22,FALSE)),"")</f>
        <v/>
      </c>
      <c r="AC371" s="161" t="str">
        <f>IFERROR(IF(VLOOKUP(A371, 'MOY to EOY-Reading'!$P$2:$AK$400,22,FALSE)="","",VLOOKUP(A371,'MOY to EOY-Reading'!$P$2:$AK$400,22,FALSE)),"")</f>
        <v/>
      </c>
      <c r="AD371" s="161" t="str">
        <f>IFERROR(IF(VLOOKUP(A371,'BOY to EOY-Reading'!$P$2:$AK$400,22,FALSE)="","",VLOOKUP(A371,'BOY to EOY-Reading'!$P$2:$AK$400,22,FALSE)),"")</f>
        <v/>
      </c>
      <c r="AE371" s="161" t="str" cm="1">
        <f t="array" ref="AE371">_xlfn.IFS(AND(NOT(ISNUMBER(V371)),NOT(ISNUMBER(W371)),NOT(ISNUMBER(X371))),"",OR(AND(V371&lt;&gt;"",V371&gt;=40),AND(W371&lt;&gt;"",W371&gt;=40),AND(X371&lt;&gt;"",X371&gt;=40)),"Y",OR(V371&lt;40,W371&lt;40,X371&lt;40),"N")</f>
        <v/>
      </c>
      <c r="AF371" s="161" t="str" cm="1">
        <f t="array" ref="AF371">_xlfn.IFS(OR(Y371="Yes",Z371="Yes",AA371="Yes"),"Y",OR(Y371="No",Z371="No",AA371="No"),"N",AND(Y371="",Z371="",AA371=""),"")</f>
        <v/>
      </c>
      <c r="AG371" s="161" t="str" cm="1">
        <f t="array" ref="AG371">_xlfn.IFS(AND(NOT(ISNUMBER(AB371)),NOT(ISNUMBER(AC371)),NOT(ISNUMBER(AD371))),"",OR(AND(AB371&lt;&gt;"",AB371&gt;=40),AND(AC371&lt;&gt;"",AC371&gt;=40),AND(AD371&lt;&gt;"",AD371&gt;=40)),"Y",OR(AB371&lt;40,AC371&lt;40,AD371&lt;40),"N")</f>
        <v/>
      </c>
      <c r="AH371" s="162" t="str" cm="1">
        <f t="array" ref="AH371">_xlfn.IFS(OR(AE371="Y",AF371="Y",AG371="Y"),"Y",OR(AE371="N",AF371="N",AG371="N"),"N",OR(AE371="",AF371="",AG371=""),"")</f>
        <v/>
      </c>
    </row>
    <row r="372" spans="9:34" x14ac:dyDescent="0.25">
      <c r="I372" s="161" t="str">
        <f>IFERROR(IF(VLOOKUP(A372,'BOY to MOY-Math'!$P$2:$U$400,6,FALSE)="","",VLOOKUP(A372,'BOY to MOY-Math'!$P$2:$U$400,6,FALSE)),"")</f>
        <v/>
      </c>
      <c r="J372" s="162" t="str">
        <f>IFERROR(IF(VLOOKUP(A372,'BOY to MOY-Math'!$P$2:$AA$400,12,FALSE)="","",VLOOKUP(A372,'BOY to MOY-Math'!$P$2:$AA$400,12,FALSE)),"")</f>
        <v/>
      </c>
      <c r="K372" s="161" t="str">
        <f>IFERROR(IF(VLOOKUP(A372,'BOY to EOY-Math'!$P$2:$AA$400,12,FALSE)="","",VLOOKUP(A372,'BOY to EOY-Math'!$P$2:$AA$400,12,FALSE)),"")</f>
        <v/>
      </c>
      <c r="L372" s="163" t="str">
        <f>IFERROR(IF(VLOOKUP(A372,'BOY to MOY-Math'!$P$2:$AI$400,20,FALSE)="","",VLOOKUP(A372,'BOY to MOY-Math'!$P$2:$AI$400,20,FALSE)),"")</f>
        <v/>
      </c>
      <c r="M372" s="161" t="str">
        <f>IFERROR(IF(VLOOKUP(A372, 'MOY to EOY-Math'!$P$2:$AI$400,20,FALSE)="","",VLOOKUP(A372,'MOY to EOY-Math'!$P$2:$AI$400,20,FALSE)),"")</f>
        <v/>
      </c>
      <c r="N372" s="161" t="str">
        <f>IFERROR(IF(VLOOKUP(A372,'BOY to EOY-Math'!$P$2:$AI$400,20,FALSE)="","",VLOOKUP(A372,'BOY to EOY-Math'!$P$2:$AI$400,20,FALSE)),"")</f>
        <v/>
      </c>
      <c r="O372" s="161" t="str">
        <f>IFERROR(IF(VLOOKUP(A372,'BOY to MOY-Math'!$P$2:$AK$400,22,FALSE)="","",VLOOKUP(A372,'BOY to MOY-Math'!$P$2:$AK$400,22,FALSE)),"")</f>
        <v/>
      </c>
      <c r="P372" s="161" t="str">
        <f>IFERROR(IF(VLOOKUP(A372, 'MOY to EOY-Math'!$P$2:$AK$400,22,FALSE)="","",VLOOKUP(A372,'MOY to EOY-Math'!$P$2:$AK$400,22,FALSE)),"")</f>
        <v/>
      </c>
      <c r="Q372" s="161" t="str">
        <f>IFERROR(IF(VLOOKUP(A372,'BOY to EOY-Math'!$P$2:$AK$400,22,FALSE)="","",VLOOKUP(A372,'BOY to EOY-Math'!$P$2:$AK$400,22,FALSE)),"")</f>
        <v/>
      </c>
      <c r="R372" s="161" t="str" cm="1">
        <f t="array" ref="R372">_xlfn.IFS(AND(NOT(ISNUMBER(I372)),NOT(ISNUMBER(J372)),NOT(ISNUMBER(K372))),"",OR(AND(I372&lt;&gt;"",I372&gt;=40),AND(J372&lt;&gt;"",J372&gt;=40),AND(K372&lt;&gt;"",K372&gt;=40)),"Y",OR(I372&lt;40,J372&lt;40,K372&lt;40),"N")</f>
        <v/>
      </c>
      <c r="S372" s="161" t="str" cm="1">
        <f t="array" ref="S372">_xlfn.IFS(OR(L372="Yes",M372="Yes",N372="Yes"),"Y",OR(L372="No",M372="No",N372="No"),"N",AND(L372="",M372="",N372=""),"")</f>
        <v/>
      </c>
      <c r="T372" s="161" t="str" cm="1">
        <f t="array" ref="T372">_xlfn.IFS(AND(NOT(ISNUMBER(O372)),NOT(ISNUMBER(P372)),NOT(ISNUMBER(Q372))),"",OR(AND(O372&lt;&gt;"",O372&gt;=40),AND(P372&lt;&gt;"",P372&gt;=40),AND(Q372&lt;&gt;"",Q372&gt;=40)),"Y",OR(O372&lt;40,P372&lt;40,Q372&lt;40),"N")</f>
        <v/>
      </c>
      <c r="U372" s="162" t="str" cm="1">
        <f t="array" ref="U372">_xlfn.IFS(OR(R372="Y",S372="Y",T372="Y"),"Y",OR(R372="N",S372="N",T372="N"),"N",OR(R372="",S372="",T372=""),"")</f>
        <v/>
      </c>
      <c r="V372" s="161" t="str">
        <f>IFERROR(IF(VLOOKUP(A372,'BOY to MOY-Reading'!$P$2:$U$400,6,FALSE)="","",VLOOKUP(A372,'BOY to MOY-Reading'!$P$2:$U$400,6,FALSE)),"")</f>
        <v/>
      </c>
      <c r="W372" s="162" t="str">
        <f>IFERROR(IF(VLOOKUP(A372,'BOY to MOY-Reading'!$P$2:$AA$400,12,FALSE)="","",VLOOKUP(A372,'BOY to MOY-Reading'!$P$2:$AA$400,12,FALSE)),"")</f>
        <v/>
      </c>
      <c r="X372" s="161" t="str">
        <f>IFERROR(IF(VLOOKUP(A372,'BOY to EOY-Reading'!$P$2:$AA$400,12,FALSE)="","",VLOOKUP(A372,'BOY to EOY-Reading'!$P$2:$AA$400,12,FALSE)),"")</f>
        <v/>
      </c>
      <c r="Y372" s="163" t="str">
        <f>IFERROR(IF(VLOOKUP(A372,'BOY to MOY-Reading'!$P$2:$AI$400,20,FALSE)="","",VLOOKUP(A372,'BOY to MOY-Reading'!$P$2:$AI$400,20,FALSE)),"")</f>
        <v/>
      </c>
      <c r="Z372" s="161" t="str">
        <f>IFERROR(IF(VLOOKUP(A372, 'MOY to EOY-Reading'!$P$2:$AI$400,20,FALSE)="","",VLOOKUP(A372,'MOY to EOY-Reading'!$P$2:$AI$400,20,FALSE)),"")</f>
        <v/>
      </c>
      <c r="AA372" s="161" t="str">
        <f>IFERROR(IF(VLOOKUP(A372,'BOY to EOY-Reading'!$P$2:$AI$400,20,FALSE)="","",VLOOKUP(A372,'BOY to EOY-Reading'!$P$2:$AI$400,20,FALSE)),"")</f>
        <v/>
      </c>
      <c r="AB372" s="161" t="str">
        <f>IFERROR(IF(VLOOKUP(A372,'BOY to MOY-Reading'!$P$2:$AK$400,22,FALSE)="","",VLOOKUP(A372,'BOY to MOY-Reading'!$P$2:$AK$400,22,FALSE)),"")</f>
        <v/>
      </c>
      <c r="AC372" s="161" t="str">
        <f>IFERROR(IF(VLOOKUP(A372, 'MOY to EOY-Reading'!$P$2:$AK$400,22,FALSE)="","",VLOOKUP(A372,'MOY to EOY-Reading'!$P$2:$AK$400,22,FALSE)),"")</f>
        <v/>
      </c>
      <c r="AD372" s="161" t="str">
        <f>IFERROR(IF(VLOOKUP(A372,'BOY to EOY-Reading'!$P$2:$AK$400,22,FALSE)="","",VLOOKUP(A372,'BOY to EOY-Reading'!$P$2:$AK$400,22,FALSE)),"")</f>
        <v/>
      </c>
      <c r="AE372" s="161" t="str" cm="1">
        <f t="array" ref="AE372">_xlfn.IFS(AND(NOT(ISNUMBER(V372)),NOT(ISNUMBER(W372)),NOT(ISNUMBER(X372))),"",OR(AND(V372&lt;&gt;"",V372&gt;=40),AND(W372&lt;&gt;"",W372&gt;=40),AND(X372&lt;&gt;"",X372&gt;=40)),"Y",OR(V372&lt;40,W372&lt;40,X372&lt;40),"N")</f>
        <v/>
      </c>
      <c r="AF372" s="161" t="str" cm="1">
        <f t="array" ref="AF372">_xlfn.IFS(OR(Y372="Yes",Z372="Yes",AA372="Yes"),"Y",OR(Y372="No",Z372="No",AA372="No"),"N",AND(Y372="",Z372="",AA372=""),"")</f>
        <v/>
      </c>
      <c r="AG372" s="161" t="str" cm="1">
        <f t="array" ref="AG372">_xlfn.IFS(AND(NOT(ISNUMBER(AB372)),NOT(ISNUMBER(AC372)),NOT(ISNUMBER(AD372))),"",OR(AND(AB372&lt;&gt;"",AB372&gt;=40),AND(AC372&lt;&gt;"",AC372&gt;=40),AND(AD372&lt;&gt;"",AD372&gt;=40)),"Y",OR(AB372&lt;40,AC372&lt;40,AD372&lt;40),"N")</f>
        <v/>
      </c>
      <c r="AH372" s="162" t="str" cm="1">
        <f t="array" ref="AH372">_xlfn.IFS(OR(AE372="Y",AF372="Y",AG372="Y"),"Y",OR(AE372="N",AF372="N",AG372="N"),"N",OR(AE372="",AF372="",AG372=""),"")</f>
        <v/>
      </c>
    </row>
    <row r="373" spans="9:34" x14ac:dyDescent="0.25">
      <c r="I373" s="161" t="str">
        <f>IFERROR(IF(VLOOKUP(A373,'BOY to MOY-Math'!$P$2:$U$400,6,FALSE)="","",VLOOKUP(A373,'BOY to MOY-Math'!$P$2:$U$400,6,FALSE)),"")</f>
        <v/>
      </c>
      <c r="J373" s="162" t="str">
        <f>IFERROR(IF(VLOOKUP(A373,'BOY to MOY-Math'!$P$2:$AA$400,12,FALSE)="","",VLOOKUP(A373,'BOY to MOY-Math'!$P$2:$AA$400,12,FALSE)),"")</f>
        <v/>
      </c>
      <c r="K373" s="161" t="str">
        <f>IFERROR(IF(VLOOKUP(A373,'BOY to EOY-Math'!$P$2:$AA$400,12,FALSE)="","",VLOOKUP(A373,'BOY to EOY-Math'!$P$2:$AA$400,12,FALSE)),"")</f>
        <v/>
      </c>
      <c r="L373" s="163" t="str">
        <f>IFERROR(IF(VLOOKUP(A373,'BOY to MOY-Math'!$P$2:$AI$400,20,FALSE)="","",VLOOKUP(A373,'BOY to MOY-Math'!$P$2:$AI$400,20,FALSE)),"")</f>
        <v/>
      </c>
      <c r="M373" s="161" t="str">
        <f>IFERROR(IF(VLOOKUP(A373, 'MOY to EOY-Math'!$P$2:$AI$400,20,FALSE)="","",VLOOKUP(A373,'MOY to EOY-Math'!$P$2:$AI$400,20,FALSE)),"")</f>
        <v/>
      </c>
      <c r="N373" s="161" t="str">
        <f>IFERROR(IF(VLOOKUP(A373,'BOY to EOY-Math'!$P$2:$AI$400,20,FALSE)="","",VLOOKUP(A373,'BOY to EOY-Math'!$P$2:$AI$400,20,FALSE)),"")</f>
        <v/>
      </c>
      <c r="O373" s="161" t="str">
        <f>IFERROR(IF(VLOOKUP(A373,'BOY to MOY-Math'!$P$2:$AK$400,22,FALSE)="","",VLOOKUP(A373,'BOY to MOY-Math'!$P$2:$AK$400,22,FALSE)),"")</f>
        <v/>
      </c>
      <c r="P373" s="161" t="str">
        <f>IFERROR(IF(VLOOKUP(A373, 'MOY to EOY-Math'!$P$2:$AK$400,22,FALSE)="","",VLOOKUP(A373,'MOY to EOY-Math'!$P$2:$AK$400,22,FALSE)),"")</f>
        <v/>
      </c>
      <c r="Q373" s="161" t="str">
        <f>IFERROR(IF(VLOOKUP(A373,'BOY to EOY-Math'!$P$2:$AK$400,22,FALSE)="","",VLOOKUP(A373,'BOY to EOY-Math'!$P$2:$AK$400,22,FALSE)),"")</f>
        <v/>
      </c>
      <c r="R373" s="161" t="str" cm="1">
        <f t="array" ref="R373">_xlfn.IFS(AND(NOT(ISNUMBER(I373)),NOT(ISNUMBER(J373)),NOT(ISNUMBER(K373))),"",OR(AND(I373&lt;&gt;"",I373&gt;=40),AND(J373&lt;&gt;"",J373&gt;=40),AND(K373&lt;&gt;"",K373&gt;=40)),"Y",OR(I373&lt;40,J373&lt;40,K373&lt;40),"N")</f>
        <v/>
      </c>
      <c r="S373" s="161" t="str" cm="1">
        <f t="array" ref="S373">_xlfn.IFS(OR(L373="Yes",M373="Yes",N373="Yes"),"Y",OR(L373="No",M373="No",N373="No"),"N",AND(L373="",M373="",N373=""),"")</f>
        <v/>
      </c>
      <c r="T373" s="161" t="str" cm="1">
        <f t="array" ref="T373">_xlfn.IFS(AND(NOT(ISNUMBER(O373)),NOT(ISNUMBER(P373)),NOT(ISNUMBER(Q373))),"",OR(AND(O373&lt;&gt;"",O373&gt;=40),AND(P373&lt;&gt;"",P373&gt;=40),AND(Q373&lt;&gt;"",Q373&gt;=40)),"Y",OR(O373&lt;40,P373&lt;40,Q373&lt;40),"N")</f>
        <v/>
      </c>
      <c r="U373" s="162" t="str" cm="1">
        <f t="array" ref="U373">_xlfn.IFS(OR(R373="Y",S373="Y",T373="Y"),"Y",OR(R373="N",S373="N",T373="N"),"N",OR(R373="",S373="",T373=""),"")</f>
        <v/>
      </c>
      <c r="V373" s="161" t="str">
        <f>IFERROR(IF(VLOOKUP(A373,'BOY to MOY-Reading'!$P$2:$U$400,6,FALSE)="","",VLOOKUP(A373,'BOY to MOY-Reading'!$P$2:$U$400,6,FALSE)),"")</f>
        <v/>
      </c>
      <c r="W373" s="162" t="str">
        <f>IFERROR(IF(VLOOKUP(A373,'BOY to MOY-Reading'!$P$2:$AA$400,12,FALSE)="","",VLOOKUP(A373,'BOY to MOY-Reading'!$P$2:$AA$400,12,FALSE)),"")</f>
        <v/>
      </c>
      <c r="X373" s="161" t="str">
        <f>IFERROR(IF(VLOOKUP(A373,'BOY to EOY-Reading'!$P$2:$AA$400,12,FALSE)="","",VLOOKUP(A373,'BOY to EOY-Reading'!$P$2:$AA$400,12,FALSE)),"")</f>
        <v/>
      </c>
      <c r="Y373" s="163" t="str">
        <f>IFERROR(IF(VLOOKUP(A373,'BOY to MOY-Reading'!$P$2:$AI$400,20,FALSE)="","",VLOOKUP(A373,'BOY to MOY-Reading'!$P$2:$AI$400,20,FALSE)),"")</f>
        <v/>
      </c>
      <c r="Z373" s="161" t="str">
        <f>IFERROR(IF(VLOOKUP(A373, 'MOY to EOY-Reading'!$P$2:$AI$400,20,FALSE)="","",VLOOKUP(A373,'MOY to EOY-Reading'!$P$2:$AI$400,20,FALSE)),"")</f>
        <v/>
      </c>
      <c r="AA373" s="161" t="str">
        <f>IFERROR(IF(VLOOKUP(A373,'BOY to EOY-Reading'!$P$2:$AI$400,20,FALSE)="","",VLOOKUP(A373,'BOY to EOY-Reading'!$P$2:$AI$400,20,FALSE)),"")</f>
        <v/>
      </c>
      <c r="AB373" s="161" t="str">
        <f>IFERROR(IF(VLOOKUP(A373,'BOY to MOY-Reading'!$P$2:$AK$400,22,FALSE)="","",VLOOKUP(A373,'BOY to MOY-Reading'!$P$2:$AK$400,22,FALSE)),"")</f>
        <v/>
      </c>
      <c r="AC373" s="161" t="str">
        <f>IFERROR(IF(VLOOKUP(A373, 'MOY to EOY-Reading'!$P$2:$AK$400,22,FALSE)="","",VLOOKUP(A373,'MOY to EOY-Reading'!$P$2:$AK$400,22,FALSE)),"")</f>
        <v/>
      </c>
      <c r="AD373" s="161" t="str">
        <f>IFERROR(IF(VLOOKUP(A373,'BOY to EOY-Reading'!$P$2:$AK$400,22,FALSE)="","",VLOOKUP(A373,'BOY to EOY-Reading'!$P$2:$AK$400,22,FALSE)),"")</f>
        <v/>
      </c>
      <c r="AE373" s="161" t="str" cm="1">
        <f t="array" ref="AE373">_xlfn.IFS(AND(NOT(ISNUMBER(V373)),NOT(ISNUMBER(W373)),NOT(ISNUMBER(X373))),"",OR(AND(V373&lt;&gt;"",V373&gt;=40),AND(W373&lt;&gt;"",W373&gt;=40),AND(X373&lt;&gt;"",X373&gt;=40)),"Y",OR(V373&lt;40,W373&lt;40,X373&lt;40),"N")</f>
        <v/>
      </c>
      <c r="AF373" s="161" t="str" cm="1">
        <f t="array" ref="AF373">_xlfn.IFS(OR(Y373="Yes",Z373="Yes",AA373="Yes"),"Y",OR(Y373="No",Z373="No",AA373="No"),"N",AND(Y373="",Z373="",AA373=""),"")</f>
        <v/>
      </c>
      <c r="AG373" s="161" t="str" cm="1">
        <f t="array" ref="AG373">_xlfn.IFS(AND(NOT(ISNUMBER(AB373)),NOT(ISNUMBER(AC373)),NOT(ISNUMBER(AD373))),"",OR(AND(AB373&lt;&gt;"",AB373&gt;=40),AND(AC373&lt;&gt;"",AC373&gt;=40),AND(AD373&lt;&gt;"",AD373&gt;=40)),"Y",OR(AB373&lt;40,AC373&lt;40,AD373&lt;40),"N")</f>
        <v/>
      </c>
      <c r="AH373" s="162" t="str" cm="1">
        <f t="array" ref="AH373">_xlfn.IFS(OR(AE373="Y",AF373="Y",AG373="Y"),"Y",OR(AE373="N",AF373="N",AG373="N"),"N",OR(AE373="",AF373="",AG373=""),"")</f>
        <v/>
      </c>
    </row>
    <row r="374" spans="9:34" x14ac:dyDescent="0.25">
      <c r="I374" s="161" t="str">
        <f>IFERROR(IF(VLOOKUP(A374,'BOY to MOY-Math'!$P$2:$U$400,6,FALSE)="","",VLOOKUP(A374,'BOY to MOY-Math'!$P$2:$U$400,6,FALSE)),"")</f>
        <v/>
      </c>
      <c r="J374" s="162" t="str">
        <f>IFERROR(IF(VLOOKUP(A374,'BOY to MOY-Math'!$P$2:$AA$400,12,FALSE)="","",VLOOKUP(A374,'BOY to MOY-Math'!$P$2:$AA$400,12,FALSE)),"")</f>
        <v/>
      </c>
      <c r="K374" s="161" t="str">
        <f>IFERROR(IF(VLOOKUP(A374,'BOY to EOY-Math'!$P$2:$AA$400,12,FALSE)="","",VLOOKUP(A374,'BOY to EOY-Math'!$P$2:$AA$400,12,FALSE)),"")</f>
        <v/>
      </c>
      <c r="L374" s="163" t="str">
        <f>IFERROR(IF(VLOOKUP(A374,'BOY to MOY-Math'!$P$2:$AI$400,20,FALSE)="","",VLOOKUP(A374,'BOY to MOY-Math'!$P$2:$AI$400,20,FALSE)),"")</f>
        <v/>
      </c>
      <c r="M374" s="161" t="str">
        <f>IFERROR(IF(VLOOKUP(A374, 'MOY to EOY-Math'!$P$2:$AI$400,20,FALSE)="","",VLOOKUP(A374,'MOY to EOY-Math'!$P$2:$AI$400,20,FALSE)),"")</f>
        <v/>
      </c>
      <c r="N374" s="161" t="str">
        <f>IFERROR(IF(VLOOKUP(A374,'BOY to EOY-Math'!$P$2:$AI$400,20,FALSE)="","",VLOOKUP(A374,'BOY to EOY-Math'!$P$2:$AI$400,20,FALSE)),"")</f>
        <v/>
      </c>
      <c r="O374" s="161" t="str">
        <f>IFERROR(IF(VLOOKUP(A374,'BOY to MOY-Math'!$P$2:$AK$400,22,FALSE)="","",VLOOKUP(A374,'BOY to MOY-Math'!$P$2:$AK$400,22,FALSE)),"")</f>
        <v/>
      </c>
      <c r="P374" s="161" t="str">
        <f>IFERROR(IF(VLOOKUP(A374, 'MOY to EOY-Math'!$P$2:$AK$400,22,FALSE)="","",VLOOKUP(A374,'MOY to EOY-Math'!$P$2:$AK$400,22,FALSE)),"")</f>
        <v/>
      </c>
      <c r="Q374" s="161" t="str">
        <f>IFERROR(IF(VLOOKUP(A374,'BOY to EOY-Math'!$P$2:$AK$400,22,FALSE)="","",VLOOKUP(A374,'BOY to EOY-Math'!$P$2:$AK$400,22,FALSE)),"")</f>
        <v/>
      </c>
      <c r="R374" s="161" t="str" cm="1">
        <f t="array" ref="R374">_xlfn.IFS(AND(NOT(ISNUMBER(I374)),NOT(ISNUMBER(J374)),NOT(ISNUMBER(K374))),"",OR(AND(I374&lt;&gt;"",I374&gt;=40),AND(J374&lt;&gt;"",J374&gt;=40),AND(K374&lt;&gt;"",K374&gt;=40)),"Y",OR(I374&lt;40,J374&lt;40,K374&lt;40),"N")</f>
        <v/>
      </c>
      <c r="S374" s="161" t="str" cm="1">
        <f t="array" ref="S374">_xlfn.IFS(OR(L374="Yes",M374="Yes",N374="Yes"),"Y",OR(L374="No",M374="No",N374="No"),"N",AND(L374="",M374="",N374=""),"")</f>
        <v/>
      </c>
      <c r="T374" s="161" t="str" cm="1">
        <f t="array" ref="T374">_xlfn.IFS(AND(NOT(ISNUMBER(O374)),NOT(ISNUMBER(P374)),NOT(ISNUMBER(Q374))),"",OR(AND(O374&lt;&gt;"",O374&gt;=40),AND(P374&lt;&gt;"",P374&gt;=40),AND(Q374&lt;&gt;"",Q374&gt;=40)),"Y",OR(O374&lt;40,P374&lt;40,Q374&lt;40),"N")</f>
        <v/>
      </c>
      <c r="U374" s="162" t="str" cm="1">
        <f t="array" ref="U374">_xlfn.IFS(OR(R374="Y",S374="Y",T374="Y"),"Y",OR(R374="N",S374="N",T374="N"),"N",OR(R374="",S374="",T374=""),"")</f>
        <v/>
      </c>
      <c r="V374" s="161" t="str">
        <f>IFERROR(IF(VLOOKUP(A374,'BOY to MOY-Reading'!$P$2:$U$400,6,FALSE)="","",VLOOKUP(A374,'BOY to MOY-Reading'!$P$2:$U$400,6,FALSE)),"")</f>
        <v/>
      </c>
      <c r="W374" s="162" t="str">
        <f>IFERROR(IF(VLOOKUP(A374,'BOY to MOY-Reading'!$P$2:$AA$400,12,FALSE)="","",VLOOKUP(A374,'BOY to MOY-Reading'!$P$2:$AA$400,12,FALSE)),"")</f>
        <v/>
      </c>
      <c r="X374" s="161" t="str">
        <f>IFERROR(IF(VLOOKUP(A374,'BOY to EOY-Reading'!$P$2:$AA$400,12,FALSE)="","",VLOOKUP(A374,'BOY to EOY-Reading'!$P$2:$AA$400,12,FALSE)),"")</f>
        <v/>
      </c>
      <c r="Y374" s="163" t="str">
        <f>IFERROR(IF(VLOOKUP(A374,'BOY to MOY-Reading'!$P$2:$AI$400,20,FALSE)="","",VLOOKUP(A374,'BOY to MOY-Reading'!$P$2:$AI$400,20,FALSE)),"")</f>
        <v/>
      </c>
      <c r="Z374" s="161" t="str">
        <f>IFERROR(IF(VLOOKUP(A374, 'MOY to EOY-Reading'!$P$2:$AI$400,20,FALSE)="","",VLOOKUP(A374,'MOY to EOY-Reading'!$P$2:$AI$400,20,FALSE)),"")</f>
        <v/>
      </c>
      <c r="AA374" s="161" t="str">
        <f>IFERROR(IF(VLOOKUP(A374,'BOY to EOY-Reading'!$P$2:$AI$400,20,FALSE)="","",VLOOKUP(A374,'BOY to EOY-Reading'!$P$2:$AI$400,20,FALSE)),"")</f>
        <v/>
      </c>
      <c r="AB374" s="161" t="str">
        <f>IFERROR(IF(VLOOKUP(A374,'BOY to MOY-Reading'!$P$2:$AK$400,22,FALSE)="","",VLOOKUP(A374,'BOY to MOY-Reading'!$P$2:$AK$400,22,FALSE)),"")</f>
        <v/>
      </c>
      <c r="AC374" s="161" t="str">
        <f>IFERROR(IF(VLOOKUP(A374, 'MOY to EOY-Reading'!$P$2:$AK$400,22,FALSE)="","",VLOOKUP(A374,'MOY to EOY-Reading'!$P$2:$AK$400,22,FALSE)),"")</f>
        <v/>
      </c>
      <c r="AD374" s="161" t="str">
        <f>IFERROR(IF(VLOOKUP(A374,'BOY to EOY-Reading'!$P$2:$AK$400,22,FALSE)="","",VLOOKUP(A374,'BOY to EOY-Reading'!$P$2:$AK$400,22,FALSE)),"")</f>
        <v/>
      </c>
      <c r="AE374" s="161" t="str" cm="1">
        <f t="array" ref="AE374">_xlfn.IFS(AND(NOT(ISNUMBER(V374)),NOT(ISNUMBER(W374)),NOT(ISNUMBER(X374))),"",OR(AND(V374&lt;&gt;"",V374&gt;=40),AND(W374&lt;&gt;"",W374&gt;=40),AND(X374&lt;&gt;"",X374&gt;=40)),"Y",OR(V374&lt;40,W374&lt;40,X374&lt;40),"N")</f>
        <v/>
      </c>
      <c r="AF374" s="161" t="str" cm="1">
        <f t="array" ref="AF374">_xlfn.IFS(OR(Y374="Yes",Z374="Yes",AA374="Yes"),"Y",OR(Y374="No",Z374="No",AA374="No"),"N",AND(Y374="",Z374="",AA374=""),"")</f>
        <v/>
      </c>
      <c r="AG374" s="161" t="str" cm="1">
        <f t="array" ref="AG374">_xlfn.IFS(AND(NOT(ISNUMBER(AB374)),NOT(ISNUMBER(AC374)),NOT(ISNUMBER(AD374))),"",OR(AND(AB374&lt;&gt;"",AB374&gt;=40),AND(AC374&lt;&gt;"",AC374&gt;=40),AND(AD374&lt;&gt;"",AD374&gt;=40)),"Y",OR(AB374&lt;40,AC374&lt;40,AD374&lt;40),"N")</f>
        <v/>
      </c>
      <c r="AH374" s="162" t="str" cm="1">
        <f t="array" ref="AH374">_xlfn.IFS(OR(AE374="Y",AF374="Y",AG374="Y"),"Y",OR(AE374="N",AF374="N",AG374="N"),"N",OR(AE374="",AF374="",AG374=""),"")</f>
        <v/>
      </c>
    </row>
    <row r="375" spans="9:34" x14ac:dyDescent="0.25">
      <c r="I375" s="161" t="str">
        <f>IFERROR(IF(VLOOKUP(A375,'BOY to MOY-Math'!$P$2:$U$400,6,FALSE)="","",VLOOKUP(A375,'BOY to MOY-Math'!$P$2:$U$400,6,FALSE)),"")</f>
        <v/>
      </c>
      <c r="J375" s="162" t="str">
        <f>IFERROR(IF(VLOOKUP(A375,'BOY to MOY-Math'!$P$2:$AA$400,12,FALSE)="","",VLOOKUP(A375,'BOY to MOY-Math'!$P$2:$AA$400,12,FALSE)),"")</f>
        <v/>
      </c>
      <c r="K375" s="161" t="str">
        <f>IFERROR(IF(VLOOKUP(A375,'BOY to EOY-Math'!$P$2:$AA$400,12,FALSE)="","",VLOOKUP(A375,'BOY to EOY-Math'!$P$2:$AA$400,12,FALSE)),"")</f>
        <v/>
      </c>
      <c r="L375" s="163" t="str">
        <f>IFERROR(IF(VLOOKUP(A375,'BOY to MOY-Math'!$P$2:$AI$400,20,FALSE)="","",VLOOKUP(A375,'BOY to MOY-Math'!$P$2:$AI$400,20,FALSE)),"")</f>
        <v/>
      </c>
      <c r="M375" s="161" t="str">
        <f>IFERROR(IF(VLOOKUP(A375, 'MOY to EOY-Math'!$P$2:$AI$400,20,FALSE)="","",VLOOKUP(A375,'MOY to EOY-Math'!$P$2:$AI$400,20,FALSE)),"")</f>
        <v/>
      </c>
      <c r="N375" s="161" t="str">
        <f>IFERROR(IF(VLOOKUP(A375,'BOY to EOY-Math'!$P$2:$AI$400,20,FALSE)="","",VLOOKUP(A375,'BOY to EOY-Math'!$P$2:$AI$400,20,FALSE)),"")</f>
        <v/>
      </c>
      <c r="O375" s="161" t="str">
        <f>IFERROR(IF(VLOOKUP(A375,'BOY to MOY-Math'!$P$2:$AK$400,22,FALSE)="","",VLOOKUP(A375,'BOY to MOY-Math'!$P$2:$AK$400,22,FALSE)),"")</f>
        <v/>
      </c>
      <c r="P375" s="161" t="str">
        <f>IFERROR(IF(VLOOKUP(A375, 'MOY to EOY-Math'!$P$2:$AK$400,22,FALSE)="","",VLOOKUP(A375,'MOY to EOY-Math'!$P$2:$AK$400,22,FALSE)),"")</f>
        <v/>
      </c>
      <c r="Q375" s="161" t="str">
        <f>IFERROR(IF(VLOOKUP(A375,'BOY to EOY-Math'!$P$2:$AK$400,22,FALSE)="","",VLOOKUP(A375,'BOY to EOY-Math'!$P$2:$AK$400,22,FALSE)),"")</f>
        <v/>
      </c>
      <c r="R375" s="161" t="str" cm="1">
        <f t="array" ref="R375">_xlfn.IFS(AND(NOT(ISNUMBER(I375)),NOT(ISNUMBER(J375)),NOT(ISNUMBER(K375))),"",OR(AND(I375&lt;&gt;"",I375&gt;=40),AND(J375&lt;&gt;"",J375&gt;=40),AND(K375&lt;&gt;"",K375&gt;=40)),"Y",OR(I375&lt;40,J375&lt;40,K375&lt;40),"N")</f>
        <v/>
      </c>
      <c r="S375" s="161" t="str" cm="1">
        <f t="array" ref="S375">_xlfn.IFS(OR(L375="Yes",M375="Yes",N375="Yes"),"Y",OR(L375="No",M375="No",N375="No"),"N",AND(L375="",M375="",N375=""),"")</f>
        <v/>
      </c>
      <c r="T375" s="161" t="str" cm="1">
        <f t="array" ref="T375">_xlfn.IFS(AND(NOT(ISNUMBER(O375)),NOT(ISNUMBER(P375)),NOT(ISNUMBER(Q375))),"",OR(AND(O375&lt;&gt;"",O375&gt;=40),AND(P375&lt;&gt;"",P375&gt;=40),AND(Q375&lt;&gt;"",Q375&gt;=40)),"Y",OR(O375&lt;40,P375&lt;40,Q375&lt;40),"N")</f>
        <v/>
      </c>
      <c r="U375" s="162" t="str" cm="1">
        <f t="array" ref="U375">_xlfn.IFS(OR(R375="Y",S375="Y",T375="Y"),"Y",OR(R375="N",S375="N",T375="N"),"N",OR(R375="",S375="",T375=""),"")</f>
        <v/>
      </c>
      <c r="V375" s="161" t="str">
        <f>IFERROR(IF(VLOOKUP(A375,'BOY to MOY-Reading'!$P$2:$U$400,6,FALSE)="","",VLOOKUP(A375,'BOY to MOY-Reading'!$P$2:$U$400,6,FALSE)),"")</f>
        <v/>
      </c>
      <c r="W375" s="162" t="str">
        <f>IFERROR(IF(VLOOKUP(A375,'BOY to MOY-Reading'!$P$2:$AA$400,12,FALSE)="","",VLOOKUP(A375,'BOY to MOY-Reading'!$P$2:$AA$400,12,FALSE)),"")</f>
        <v/>
      </c>
      <c r="X375" s="161" t="str">
        <f>IFERROR(IF(VLOOKUP(A375,'BOY to EOY-Reading'!$P$2:$AA$400,12,FALSE)="","",VLOOKUP(A375,'BOY to EOY-Reading'!$P$2:$AA$400,12,FALSE)),"")</f>
        <v/>
      </c>
      <c r="Y375" s="163" t="str">
        <f>IFERROR(IF(VLOOKUP(A375,'BOY to MOY-Reading'!$P$2:$AI$400,20,FALSE)="","",VLOOKUP(A375,'BOY to MOY-Reading'!$P$2:$AI$400,20,FALSE)),"")</f>
        <v/>
      </c>
      <c r="Z375" s="161" t="str">
        <f>IFERROR(IF(VLOOKUP(A375, 'MOY to EOY-Reading'!$P$2:$AI$400,20,FALSE)="","",VLOOKUP(A375,'MOY to EOY-Reading'!$P$2:$AI$400,20,FALSE)),"")</f>
        <v/>
      </c>
      <c r="AA375" s="161" t="str">
        <f>IFERROR(IF(VLOOKUP(A375,'BOY to EOY-Reading'!$P$2:$AI$400,20,FALSE)="","",VLOOKUP(A375,'BOY to EOY-Reading'!$P$2:$AI$400,20,FALSE)),"")</f>
        <v/>
      </c>
      <c r="AB375" s="161" t="str">
        <f>IFERROR(IF(VLOOKUP(A375,'BOY to MOY-Reading'!$P$2:$AK$400,22,FALSE)="","",VLOOKUP(A375,'BOY to MOY-Reading'!$P$2:$AK$400,22,FALSE)),"")</f>
        <v/>
      </c>
      <c r="AC375" s="161" t="str">
        <f>IFERROR(IF(VLOOKUP(A375, 'MOY to EOY-Reading'!$P$2:$AK$400,22,FALSE)="","",VLOOKUP(A375,'MOY to EOY-Reading'!$P$2:$AK$400,22,FALSE)),"")</f>
        <v/>
      </c>
      <c r="AD375" s="161" t="str">
        <f>IFERROR(IF(VLOOKUP(A375,'BOY to EOY-Reading'!$P$2:$AK$400,22,FALSE)="","",VLOOKUP(A375,'BOY to EOY-Reading'!$P$2:$AK$400,22,FALSE)),"")</f>
        <v/>
      </c>
      <c r="AE375" s="161" t="str" cm="1">
        <f t="array" ref="AE375">_xlfn.IFS(AND(NOT(ISNUMBER(V375)),NOT(ISNUMBER(W375)),NOT(ISNUMBER(X375))),"",OR(AND(V375&lt;&gt;"",V375&gt;=40),AND(W375&lt;&gt;"",W375&gt;=40),AND(X375&lt;&gt;"",X375&gt;=40)),"Y",OR(V375&lt;40,W375&lt;40,X375&lt;40),"N")</f>
        <v/>
      </c>
      <c r="AF375" s="161" t="str" cm="1">
        <f t="array" ref="AF375">_xlfn.IFS(OR(Y375="Yes",Z375="Yes",AA375="Yes"),"Y",OR(Y375="No",Z375="No",AA375="No"),"N",AND(Y375="",Z375="",AA375=""),"")</f>
        <v/>
      </c>
      <c r="AG375" s="161" t="str" cm="1">
        <f t="array" ref="AG375">_xlfn.IFS(AND(NOT(ISNUMBER(AB375)),NOT(ISNUMBER(AC375)),NOT(ISNUMBER(AD375))),"",OR(AND(AB375&lt;&gt;"",AB375&gt;=40),AND(AC375&lt;&gt;"",AC375&gt;=40),AND(AD375&lt;&gt;"",AD375&gt;=40)),"Y",OR(AB375&lt;40,AC375&lt;40,AD375&lt;40),"N")</f>
        <v/>
      </c>
      <c r="AH375" s="162" t="str" cm="1">
        <f t="array" ref="AH375">_xlfn.IFS(OR(AE375="Y",AF375="Y",AG375="Y"),"Y",OR(AE375="N",AF375="N",AG375="N"),"N",OR(AE375="",AF375="",AG375=""),"")</f>
        <v/>
      </c>
    </row>
    <row r="376" spans="9:34" x14ac:dyDescent="0.25">
      <c r="I376" s="161" t="str">
        <f>IFERROR(IF(VLOOKUP(A376,'BOY to MOY-Math'!$P$2:$U$400,6,FALSE)="","",VLOOKUP(A376,'BOY to MOY-Math'!$P$2:$U$400,6,FALSE)),"")</f>
        <v/>
      </c>
      <c r="J376" s="162" t="str">
        <f>IFERROR(IF(VLOOKUP(A376,'BOY to MOY-Math'!$P$2:$AA$400,12,FALSE)="","",VLOOKUP(A376,'BOY to MOY-Math'!$P$2:$AA$400,12,FALSE)),"")</f>
        <v/>
      </c>
      <c r="K376" s="161" t="str">
        <f>IFERROR(IF(VLOOKUP(A376,'BOY to EOY-Math'!$P$2:$AA$400,12,FALSE)="","",VLOOKUP(A376,'BOY to EOY-Math'!$P$2:$AA$400,12,FALSE)),"")</f>
        <v/>
      </c>
      <c r="L376" s="163" t="str">
        <f>IFERROR(IF(VLOOKUP(A376,'BOY to MOY-Math'!$P$2:$AI$400,20,FALSE)="","",VLOOKUP(A376,'BOY to MOY-Math'!$P$2:$AI$400,20,FALSE)),"")</f>
        <v/>
      </c>
      <c r="M376" s="161" t="str">
        <f>IFERROR(IF(VLOOKUP(A376, 'MOY to EOY-Math'!$P$2:$AI$400,20,FALSE)="","",VLOOKUP(A376,'MOY to EOY-Math'!$P$2:$AI$400,20,FALSE)),"")</f>
        <v/>
      </c>
      <c r="N376" s="161" t="str">
        <f>IFERROR(IF(VLOOKUP(A376,'BOY to EOY-Math'!$P$2:$AI$400,20,FALSE)="","",VLOOKUP(A376,'BOY to EOY-Math'!$P$2:$AI$400,20,FALSE)),"")</f>
        <v/>
      </c>
      <c r="O376" s="161" t="str">
        <f>IFERROR(IF(VLOOKUP(A376,'BOY to MOY-Math'!$P$2:$AK$400,22,FALSE)="","",VLOOKUP(A376,'BOY to MOY-Math'!$P$2:$AK$400,22,FALSE)),"")</f>
        <v/>
      </c>
      <c r="P376" s="161" t="str">
        <f>IFERROR(IF(VLOOKUP(A376, 'MOY to EOY-Math'!$P$2:$AK$400,22,FALSE)="","",VLOOKUP(A376,'MOY to EOY-Math'!$P$2:$AK$400,22,FALSE)),"")</f>
        <v/>
      </c>
      <c r="Q376" s="161" t="str">
        <f>IFERROR(IF(VLOOKUP(A376,'BOY to EOY-Math'!$P$2:$AK$400,22,FALSE)="","",VLOOKUP(A376,'BOY to EOY-Math'!$P$2:$AK$400,22,FALSE)),"")</f>
        <v/>
      </c>
      <c r="R376" s="161" t="str" cm="1">
        <f t="array" ref="R376">_xlfn.IFS(AND(NOT(ISNUMBER(I376)),NOT(ISNUMBER(J376)),NOT(ISNUMBER(K376))),"",OR(AND(I376&lt;&gt;"",I376&gt;=40),AND(J376&lt;&gt;"",J376&gt;=40),AND(K376&lt;&gt;"",K376&gt;=40)),"Y",OR(I376&lt;40,J376&lt;40,K376&lt;40),"N")</f>
        <v/>
      </c>
      <c r="S376" s="161" t="str" cm="1">
        <f t="array" ref="S376">_xlfn.IFS(OR(L376="Yes",M376="Yes",N376="Yes"),"Y",OR(L376="No",M376="No",N376="No"),"N",AND(L376="",M376="",N376=""),"")</f>
        <v/>
      </c>
      <c r="T376" s="161" t="str" cm="1">
        <f t="array" ref="T376">_xlfn.IFS(AND(NOT(ISNUMBER(O376)),NOT(ISNUMBER(P376)),NOT(ISNUMBER(Q376))),"",OR(AND(O376&lt;&gt;"",O376&gt;=40),AND(P376&lt;&gt;"",P376&gt;=40),AND(Q376&lt;&gt;"",Q376&gt;=40)),"Y",OR(O376&lt;40,P376&lt;40,Q376&lt;40),"N")</f>
        <v/>
      </c>
      <c r="U376" s="162" t="str" cm="1">
        <f t="array" ref="U376">_xlfn.IFS(OR(R376="Y",S376="Y",T376="Y"),"Y",OR(R376="N",S376="N",T376="N"),"N",OR(R376="",S376="",T376=""),"")</f>
        <v/>
      </c>
      <c r="V376" s="161" t="str">
        <f>IFERROR(IF(VLOOKUP(A376,'BOY to MOY-Reading'!$P$2:$U$400,6,FALSE)="","",VLOOKUP(A376,'BOY to MOY-Reading'!$P$2:$U$400,6,FALSE)),"")</f>
        <v/>
      </c>
      <c r="W376" s="162" t="str">
        <f>IFERROR(IF(VLOOKUP(A376,'BOY to MOY-Reading'!$P$2:$AA$400,12,FALSE)="","",VLOOKUP(A376,'BOY to MOY-Reading'!$P$2:$AA$400,12,FALSE)),"")</f>
        <v/>
      </c>
      <c r="X376" s="161" t="str">
        <f>IFERROR(IF(VLOOKUP(A376,'BOY to EOY-Reading'!$P$2:$AA$400,12,FALSE)="","",VLOOKUP(A376,'BOY to EOY-Reading'!$P$2:$AA$400,12,FALSE)),"")</f>
        <v/>
      </c>
      <c r="Y376" s="163" t="str">
        <f>IFERROR(IF(VLOOKUP(A376,'BOY to MOY-Reading'!$P$2:$AI$400,20,FALSE)="","",VLOOKUP(A376,'BOY to MOY-Reading'!$P$2:$AI$400,20,FALSE)),"")</f>
        <v/>
      </c>
      <c r="Z376" s="161" t="str">
        <f>IFERROR(IF(VLOOKUP(A376, 'MOY to EOY-Reading'!$P$2:$AI$400,20,FALSE)="","",VLOOKUP(A376,'MOY to EOY-Reading'!$P$2:$AI$400,20,FALSE)),"")</f>
        <v/>
      </c>
      <c r="AA376" s="161" t="str">
        <f>IFERROR(IF(VLOOKUP(A376,'BOY to EOY-Reading'!$P$2:$AI$400,20,FALSE)="","",VLOOKUP(A376,'BOY to EOY-Reading'!$P$2:$AI$400,20,FALSE)),"")</f>
        <v/>
      </c>
      <c r="AB376" s="161" t="str">
        <f>IFERROR(IF(VLOOKUP(A376,'BOY to MOY-Reading'!$P$2:$AK$400,22,FALSE)="","",VLOOKUP(A376,'BOY to MOY-Reading'!$P$2:$AK$400,22,FALSE)),"")</f>
        <v/>
      </c>
      <c r="AC376" s="161" t="str">
        <f>IFERROR(IF(VLOOKUP(A376, 'MOY to EOY-Reading'!$P$2:$AK$400,22,FALSE)="","",VLOOKUP(A376,'MOY to EOY-Reading'!$P$2:$AK$400,22,FALSE)),"")</f>
        <v/>
      </c>
      <c r="AD376" s="161" t="str">
        <f>IFERROR(IF(VLOOKUP(A376,'BOY to EOY-Reading'!$P$2:$AK$400,22,FALSE)="","",VLOOKUP(A376,'BOY to EOY-Reading'!$P$2:$AK$400,22,FALSE)),"")</f>
        <v/>
      </c>
      <c r="AE376" s="161" t="str" cm="1">
        <f t="array" ref="AE376">_xlfn.IFS(AND(NOT(ISNUMBER(V376)),NOT(ISNUMBER(W376)),NOT(ISNUMBER(X376))),"",OR(AND(V376&lt;&gt;"",V376&gt;=40),AND(W376&lt;&gt;"",W376&gt;=40),AND(X376&lt;&gt;"",X376&gt;=40)),"Y",OR(V376&lt;40,W376&lt;40,X376&lt;40),"N")</f>
        <v/>
      </c>
      <c r="AF376" s="161" t="str" cm="1">
        <f t="array" ref="AF376">_xlfn.IFS(OR(Y376="Yes",Z376="Yes",AA376="Yes"),"Y",OR(Y376="No",Z376="No",AA376="No"),"N",AND(Y376="",Z376="",AA376=""),"")</f>
        <v/>
      </c>
      <c r="AG376" s="161" t="str" cm="1">
        <f t="array" ref="AG376">_xlfn.IFS(AND(NOT(ISNUMBER(AB376)),NOT(ISNUMBER(AC376)),NOT(ISNUMBER(AD376))),"",OR(AND(AB376&lt;&gt;"",AB376&gt;=40),AND(AC376&lt;&gt;"",AC376&gt;=40),AND(AD376&lt;&gt;"",AD376&gt;=40)),"Y",OR(AB376&lt;40,AC376&lt;40,AD376&lt;40),"N")</f>
        <v/>
      </c>
      <c r="AH376" s="162" t="str" cm="1">
        <f t="array" ref="AH376">_xlfn.IFS(OR(AE376="Y",AF376="Y",AG376="Y"),"Y",OR(AE376="N",AF376="N",AG376="N"),"N",OR(AE376="",AF376="",AG376=""),"")</f>
        <v/>
      </c>
    </row>
    <row r="377" spans="9:34" x14ac:dyDescent="0.25">
      <c r="I377" s="161" t="str">
        <f>IFERROR(IF(VLOOKUP(A377,'BOY to MOY-Math'!$P$2:$U$400,6,FALSE)="","",VLOOKUP(A377,'BOY to MOY-Math'!$P$2:$U$400,6,FALSE)),"")</f>
        <v/>
      </c>
      <c r="J377" s="162" t="str">
        <f>IFERROR(IF(VLOOKUP(A377,'BOY to MOY-Math'!$P$2:$AA$400,12,FALSE)="","",VLOOKUP(A377,'BOY to MOY-Math'!$P$2:$AA$400,12,FALSE)),"")</f>
        <v/>
      </c>
      <c r="K377" s="161" t="str">
        <f>IFERROR(IF(VLOOKUP(A377,'BOY to EOY-Math'!$P$2:$AA$400,12,FALSE)="","",VLOOKUP(A377,'BOY to EOY-Math'!$P$2:$AA$400,12,FALSE)),"")</f>
        <v/>
      </c>
      <c r="L377" s="163" t="str">
        <f>IFERROR(IF(VLOOKUP(A377,'BOY to MOY-Math'!$P$2:$AI$400,20,FALSE)="","",VLOOKUP(A377,'BOY to MOY-Math'!$P$2:$AI$400,20,FALSE)),"")</f>
        <v/>
      </c>
      <c r="M377" s="161" t="str">
        <f>IFERROR(IF(VLOOKUP(A377, 'MOY to EOY-Math'!$P$2:$AI$400,20,FALSE)="","",VLOOKUP(A377,'MOY to EOY-Math'!$P$2:$AI$400,20,FALSE)),"")</f>
        <v/>
      </c>
      <c r="N377" s="161" t="str">
        <f>IFERROR(IF(VLOOKUP(A377,'BOY to EOY-Math'!$P$2:$AI$400,20,FALSE)="","",VLOOKUP(A377,'BOY to EOY-Math'!$P$2:$AI$400,20,FALSE)),"")</f>
        <v/>
      </c>
      <c r="O377" s="161" t="str">
        <f>IFERROR(IF(VLOOKUP(A377,'BOY to MOY-Math'!$P$2:$AK$400,22,FALSE)="","",VLOOKUP(A377,'BOY to MOY-Math'!$P$2:$AK$400,22,FALSE)),"")</f>
        <v/>
      </c>
      <c r="P377" s="161" t="str">
        <f>IFERROR(IF(VLOOKUP(A377, 'MOY to EOY-Math'!$P$2:$AK$400,22,FALSE)="","",VLOOKUP(A377,'MOY to EOY-Math'!$P$2:$AK$400,22,FALSE)),"")</f>
        <v/>
      </c>
      <c r="Q377" s="161" t="str">
        <f>IFERROR(IF(VLOOKUP(A377,'BOY to EOY-Math'!$P$2:$AK$400,22,FALSE)="","",VLOOKUP(A377,'BOY to EOY-Math'!$P$2:$AK$400,22,FALSE)),"")</f>
        <v/>
      </c>
      <c r="R377" s="161" t="str" cm="1">
        <f t="array" ref="R377">_xlfn.IFS(AND(NOT(ISNUMBER(I377)),NOT(ISNUMBER(J377)),NOT(ISNUMBER(K377))),"",OR(AND(I377&lt;&gt;"",I377&gt;=40),AND(J377&lt;&gt;"",J377&gt;=40),AND(K377&lt;&gt;"",K377&gt;=40)),"Y",OR(I377&lt;40,J377&lt;40,K377&lt;40),"N")</f>
        <v/>
      </c>
      <c r="S377" s="161" t="str" cm="1">
        <f t="array" ref="S377">_xlfn.IFS(OR(L377="Yes",M377="Yes",N377="Yes"),"Y",OR(L377="No",M377="No",N377="No"),"N",AND(L377="",M377="",N377=""),"")</f>
        <v/>
      </c>
      <c r="T377" s="161" t="str" cm="1">
        <f t="array" ref="T377">_xlfn.IFS(AND(NOT(ISNUMBER(O377)),NOT(ISNUMBER(P377)),NOT(ISNUMBER(Q377))),"",OR(AND(O377&lt;&gt;"",O377&gt;=40),AND(P377&lt;&gt;"",P377&gt;=40),AND(Q377&lt;&gt;"",Q377&gt;=40)),"Y",OR(O377&lt;40,P377&lt;40,Q377&lt;40),"N")</f>
        <v/>
      </c>
      <c r="U377" s="162" t="str" cm="1">
        <f t="array" ref="U377">_xlfn.IFS(OR(R377="Y",S377="Y",T377="Y"),"Y",OR(R377="N",S377="N",T377="N"),"N",OR(R377="",S377="",T377=""),"")</f>
        <v/>
      </c>
      <c r="V377" s="161" t="str">
        <f>IFERROR(IF(VLOOKUP(A377,'BOY to MOY-Reading'!$P$2:$U$400,6,FALSE)="","",VLOOKUP(A377,'BOY to MOY-Reading'!$P$2:$U$400,6,FALSE)),"")</f>
        <v/>
      </c>
      <c r="W377" s="162" t="str">
        <f>IFERROR(IF(VLOOKUP(A377,'BOY to MOY-Reading'!$P$2:$AA$400,12,FALSE)="","",VLOOKUP(A377,'BOY to MOY-Reading'!$P$2:$AA$400,12,FALSE)),"")</f>
        <v/>
      </c>
      <c r="X377" s="161" t="str">
        <f>IFERROR(IF(VLOOKUP(A377,'BOY to EOY-Reading'!$P$2:$AA$400,12,FALSE)="","",VLOOKUP(A377,'BOY to EOY-Reading'!$P$2:$AA$400,12,FALSE)),"")</f>
        <v/>
      </c>
      <c r="Y377" s="163" t="str">
        <f>IFERROR(IF(VLOOKUP(A377,'BOY to MOY-Reading'!$P$2:$AI$400,20,FALSE)="","",VLOOKUP(A377,'BOY to MOY-Reading'!$P$2:$AI$400,20,FALSE)),"")</f>
        <v/>
      </c>
      <c r="Z377" s="161" t="str">
        <f>IFERROR(IF(VLOOKUP(A377, 'MOY to EOY-Reading'!$P$2:$AI$400,20,FALSE)="","",VLOOKUP(A377,'MOY to EOY-Reading'!$P$2:$AI$400,20,FALSE)),"")</f>
        <v/>
      </c>
      <c r="AA377" s="161" t="str">
        <f>IFERROR(IF(VLOOKUP(A377,'BOY to EOY-Reading'!$P$2:$AI$400,20,FALSE)="","",VLOOKUP(A377,'BOY to EOY-Reading'!$P$2:$AI$400,20,FALSE)),"")</f>
        <v/>
      </c>
      <c r="AB377" s="161" t="str">
        <f>IFERROR(IF(VLOOKUP(A377,'BOY to MOY-Reading'!$P$2:$AK$400,22,FALSE)="","",VLOOKUP(A377,'BOY to MOY-Reading'!$P$2:$AK$400,22,FALSE)),"")</f>
        <v/>
      </c>
      <c r="AC377" s="161" t="str">
        <f>IFERROR(IF(VLOOKUP(A377, 'MOY to EOY-Reading'!$P$2:$AK$400,22,FALSE)="","",VLOOKUP(A377,'MOY to EOY-Reading'!$P$2:$AK$400,22,FALSE)),"")</f>
        <v/>
      </c>
      <c r="AD377" s="161" t="str">
        <f>IFERROR(IF(VLOOKUP(A377,'BOY to EOY-Reading'!$P$2:$AK$400,22,FALSE)="","",VLOOKUP(A377,'BOY to EOY-Reading'!$P$2:$AK$400,22,FALSE)),"")</f>
        <v/>
      </c>
      <c r="AE377" s="161" t="str" cm="1">
        <f t="array" ref="AE377">_xlfn.IFS(AND(NOT(ISNUMBER(V377)),NOT(ISNUMBER(W377)),NOT(ISNUMBER(X377))),"",OR(AND(V377&lt;&gt;"",V377&gt;=40),AND(W377&lt;&gt;"",W377&gt;=40),AND(X377&lt;&gt;"",X377&gt;=40)),"Y",OR(V377&lt;40,W377&lt;40,X377&lt;40),"N")</f>
        <v/>
      </c>
      <c r="AF377" s="161" t="str" cm="1">
        <f t="array" ref="AF377">_xlfn.IFS(OR(Y377="Yes",Z377="Yes",AA377="Yes"),"Y",OR(Y377="No",Z377="No",AA377="No"),"N",AND(Y377="",Z377="",AA377=""),"")</f>
        <v/>
      </c>
      <c r="AG377" s="161" t="str" cm="1">
        <f t="array" ref="AG377">_xlfn.IFS(AND(NOT(ISNUMBER(AB377)),NOT(ISNUMBER(AC377)),NOT(ISNUMBER(AD377))),"",OR(AND(AB377&lt;&gt;"",AB377&gt;=40),AND(AC377&lt;&gt;"",AC377&gt;=40),AND(AD377&lt;&gt;"",AD377&gt;=40)),"Y",OR(AB377&lt;40,AC377&lt;40,AD377&lt;40),"N")</f>
        <v/>
      </c>
      <c r="AH377" s="162" t="str" cm="1">
        <f t="array" ref="AH377">_xlfn.IFS(OR(AE377="Y",AF377="Y",AG377="Y"),"Y",OR(AE377="N",AF377="N",AG377="N"),"N",OR(AE377="",AF377="",AG377=""),"")</f>
        <v/>
      </c>
    </row>
    <row r="378" spans="9:34" x14ac:dyDescent="0.25">
      <c r="I378" s="161" t="str">
        <f>IFERROR(IF(VLOOKUP(A378,'BOY to MOY-Math'!$P$2:$U$400,6,FALSE)="","",VLOOKUP(A378,'BOY to MOY-Math'!$P$2:$U$400,6,FALSE)),"")</f>
        <v/>
      </c>
      <c r="J378" s="162" t="str">
        <f>IFERROR(IF(VLOOKUP(A378,'BOY to MOY-Math'!$P$2:$AA$400,12,FALSE)="","",VLOOKUP(A378,'BOY to MOY-Math'!$P$2:$AA$400,12,FALSE)),"")</f>
        <v/>
      </c>
      <c r="K378" s="161" t="str">
        <f>IFERROR(IF(VLOOKUP(A378,'BOY to EOY-Math'!$P$2:$AA$400,12,FALSE)="","",VLOOKUP(A378,'BOY to EOY-Math'!$P$2:$AA$400,12,FALSE)),"")</f>
        <v/>
      </c>
      <c r="L378" s="163" t="str">
        <f>IFERROR(IF(VLOOKUP(A378,'BOY to MOY-Math'!$P$2:$AI$400,20,FALSE)="","",VLOOKUP(A378,'BOY to MOY-Math'!$P$2:$AI$400,20,FALSE)),"")</f>
        <v/>
      </c>
      <c r="M378" s="161" t="str">
        <f>IFERROR(IF(VLOOKUP(A378, 'MOY to EOY-Math'!$P$2:$AI$400,20,FALSE)="","",VLOOKUP(A378,'MOY to EOY-Math'!$P$2:$AI$400,20,FALSE)),"")</f>
        <v/>
      </c>
      <c r="N378" s="161" t="str">
        <f>IFERROR(IF(VLOOKUP(A378,'BOY to EOY-Math'!$P$2:$AI$400,20,FALSE)="","",VLOOKUP(A378,'BOY to EOY-Math'!$P$2:$AI$400,20,FALSE)),"")</f>
        <v/>
      </c>
      <c r="O378" s="161" t="str">
        <f>IFERROR(IF(VLOOKUP(A378,'BOY to MOY-Math'!$P$2:$AK$400,22,FALSE)="","",VLOOKUP(A378,'BOY to MOY-Math'!$P$2:$AK$400,22,FALSE)),"")</f>
        <v/>
      </c>
      <c r="P378" s="161" t="str">
        <f>IFERROR(IF(VLOOKUP(A378, 'MOY to EOY-Math'!$P$2:$AK$400,22,FALSE)="","",VLOOKUP(A378,'MOY to EOY-Math'!$P$2:$AK$400,22,FALSE)),"")</f>
        <v/>
      </c>
      <c r="Q378" s="161" t="str">
        <f>IFERROR(IF(VLOOKUP(A378,'BOY to EOY-Math'!$P$2:$AK$400,22,FALSE)="","",VLOOKUP(A378,'BOY to EOY-Math'!$P$2:$AK$400,22,FALSE)),"")</f>
        <v/>
      </c>
      <c r="R378" s="161" t="str" cm="1">
        <f t="array" ref="R378">_xlfn.IFS(AND(NOT(ISNUMBER(I378)),NOT(ISNUMBER(J378)),NOT(ISNUMBER(K378))),"",OR(AND(I378&lt;&gt;"",I378&gt;=40),AND(J378&lt;&gt;"",J378&gt;=40),AND(K378&lt;&gt;"",K378&gt;=40)),"Y",OR(I378&lt;40,J378&lt;40,K378&lt;40),"N")</f>
        <v/>
      </c>
      <c r="S378" s="161" t="str" cm="1">
        <f t="array" ref="S378">_xlfn.IFS(OR(L378="Yes",M378="Yes",N378="Yes"),"Y",OR(L378="No",M378="No",N378="No"),"N",AND(L378="",M378="",N378=""),"")</f>
        <v/>
      </c>
      <c r="T378" s="161" t="str" cm="1">
        <f t="array" ref="T378">_xlfn.IFS(AND(NOT(ISNUMBER(O378)),NOT(ISNUMBER(P378)),NOT(ISNUMBER(Q378))),"",OR(AND(O378&lt;&gt;"",O378&gt;=40),AND(P378&lt;&gt;"",P378&gt;=40),AND(Q378&lt;&gt;"",Q378&gt;=40)),"Y",OR(O378&lt;40,P378&lt;40,Q378&lt;40),"N")</f>
        <v/>
      </c>
      <c r="U378" s="162" t="str" cm="1">
        <f t="array" ref="U378">_xlfn.IFS(OR(R378="Y",S378="Y",T378="Y"),"Y",OR(R378="N",S378="N",T378="N"),"N",OR(R378="",S378="",T378=""),"")</f>
        <v/>
      </c>
      <c r="V378" s="161" t="str">
        <f>IFERROR(IF(VLOOKUP(A378,'BOY to MOY-Reading'!$P$2:$U$400,6,FALSE)="","",VLOOKUP(A378,'BOY to MOY-Reading'!$P$2:$U$400,6,FALSE)),"")</f>
        <v/>
      </c>
      <c r="W378" s="162" t="str">
        <f>IFERROR(IF(VLOOKUP(A378,'BOY to MOY-Reading'!$P$2:$AA$400,12,FALSE)="","",VLOOKUP(A378,'BOY to MOY-Reading'!$P$2:$AA$400,12,FALSE)),"")</f>
        <v/>
      </c>
      <c r="X378" s="161" t="str">
        <f>IFERROR(IF(VLOOKUP(A378,'BOY to EOY-Reading'!$P$2:$AA$400,12,FALSE)="","",VLOOKUP(A378,'BOY to EOY-Reading'!$P$2:$AA$400,12,FALSE)),"")</f>
        <v/>
      </c>
      <c r="Y378" s="163" t="str">
        <f>IFERROR(IF(VLOOKUP(A378,'BOY to MOY-Reading'!$P$2:$AI$400,20,FALSE)="","",VLOOKUP(A378,'BOY to MOY-Reading'!$P$2:$AI$400,20,FALSE)),"")</f>
        <v/>
      </c>
      <c r="Z378" s="161" t="str">
        <f>IFERROR(IF(VLOOKUP(A378, 'MOY to EOY-Reading'!$P$2:$AI$400,20,FALSE)="","",VLOOKUP(A378,'MOY to EOY-Reading'!$P$2:$AI$400,20,FALSE)),"")</f>
        <v/>
      </c>
      <c r="AA378" s="161" t="str">
        <f>IFERROR(IF(VLOOKUP(A378,'BOY to EOY-Reading'!$P$2:$AI$400,20,FALSE)="","",VLOOKUP(A378,'BOY to EOY-Reading'!$P$2:$AI$400,20,FALSE)),"")</f>
        <v/>
      </c>
      <c r="AB378" s="161" t="str">
        <f>IFERROR(IF(VLOOKUP(A378,'BOY to MOY-Reading'!$P$2:$AK$400,22,FALSE)="","",VLOOKUP(A378,'BOY to MOY-Reading'!$P$2:$AK$400,22,FALSE)),"")</f>
        <v/>
      </c>
      <c r="AC378" s="161" t="str">
        <f>IFERROR(IF(VLOOKUP(A378, 'MOY to EOY-Reading'!$P$2:$AK$400,22,FALSE)="","",VLOOKUP(A378,'MOY to EOY-Reading'!$P$2:$AK$400,22,FALSE)),"")</f>
        <v/>
      </c>
      <c r="AD378" s="161" t="str">
        <f>IFERROR(IF(VLOOKUP(A378,'BOY to EOY-Reading'!$P$2:$AK$400,22,FALSE)="","",VLOOKUP(A378,'BOY to EOY-Reading'!$P$2:$AK$400,22,FALSE)),"")</f>
        <v/>
      </c>
      <c r="AE378" s="161" t="str" cm="1">
        <f t="array" ref="AE378">_xlfn.IFS(AND(NOT(ISNUMBER(V378)),NOT(ISNUMBER(W378)),NOT(ISNUMBER(X378))),"",OR(AND(V378&lt;&gt;"",V378&gt;=40),AND(W378&lt;&gt;"",W378&gt;=40),AND(X378&lt;&gt;"",X378&gt;=40)),"Y",OR(V378&lt;40,W378&lt;40,X378&lt;40),"N")</f>
        <v/>
      </c>
      <c r="AF378" s="161" t="str" cm="1">
        <f t="array" ref="AF378">_xlfn.IFS(OR(Y378="Yes",Z378="Yes",AA378="Yes"),"Y",OR(Y378="No",Z378="No",AA378="No"),"N",AND(Y378="",Z378="",AA378=""),"")</f>
        <v/>
      </c>
      <c r="AG378" s="161" t="str" cm="1">
        <f t="array" ref="AG378">_xlfn.IFS(AND(NOT(ISNUMBER(AB378)),NOT(ISNUMBER(AC378)),NOT(ISNUMBER(AD378))),"",OR(AND(AB378&lt;&gt;"",AB378&gt;=40),AND(AC378&lt;&gt;"",AC378&gt;=40),AND(AD378&lt;&gt;"",AD378&gt;=40)),"Y",OR(AB378&lt;40,AC378&lt;40,AD378&lt;40),"N")</f>
        <v/>
      </c>
      <c r="AH378" s="162" t="str" cm="1">
        <f t="array" ref="AH378">_xlfn.IFS(OR(AE378="Y",AF378="Y",AG378="Y"),"Y",OR(AE378="N",AF378="N",AG378="N"),"N",OR(AE378="",AF378="",AG378=""),"")</f>
        <v/>
      </c>
    </row>
    <row r="379" spans="9:34" x14ac:dyDescent="0.25">
      <c r="I379" s="161" t="str">
        <f>IFERROR(IF(VLOOKUP(A379,'BOY to MOY-Math'!$P$2:$U$400,6,FALSE)="","",VLOOKUP(A379,'BOY to MOY-Math'!$P$2:$U$400,6,FALSE)),"")</f>
        <v/>
      </c>
      <c r="J379" s="162" t="str">
        <f>IFERROR(IF(VLOOKUP(A379,'BOY to MOY-Math'!$P$2:$AA$400,12,FALSE)="","",VLOOKUP(A379,'BOY to MOY-Math'!$P$2:$AA$400,12,FALSE)),"")</f>
        <v/>
      </c>
      <c r="K379" s="161" t="str">
        <f>IFERROR(IF(VLOOKUP(A379,'BOY to EOY-Math'!$P$2:$AA$400,12,FALSE)="","",VLOOKUP(A379,'BOY to EOY-Math'!$P$2:$AA$400,12,FALSE)),"")</f>
        <v/>
      </c>
      <c r="L379" s="163" t="str">
        <f>IFERROR(IF(VLOOKUP(A379,'BOY to MOY-Math'!$P$2:$AI$400,20,FALSE)="","",VLOOKUP(A379,'BOY to MOY-Math'!$P$2:$AI$400,20,FALSE)),"")</f>
        <v/>
      </c>
      <c r="M379" s="161" t="str">
        <f>IFERROR(IF(VLOOKUP(A379, 'MOY to EOY-Math'!$P$2:$AI$400,20,FALSE)="","",VLOOKUP(A379,'MOY to EOY-Math'!$P$2:$AI$400,20,FALSE)),"")</f>
        <v/>
      </c>
      <c r="N379" s="161" t="str">
        <f>IFERROR(IF(VLOOKUP(A379,'BOY to EOY-Math'!$P$2:$AI$400,20,FALSE)="","",VLOOKUP(A379,'BOY to EOY-Math'!$P$2:$AI$400,20,FALSE)),"")</f>
        <v/>
      </c>
      <c r="O379" s="161" t="str">
        <f>IFERROR(IF(VLOOKUP(A379,'BOY to MOY-Math'!$P$2:$AK$400,22,FALSE)="","",VLOOKUP(A379,'BOY to MOY-Math'!$P$2:$AK$400,22,FALSE)),"")</f>
        <v/>
      </c>
      <c r="P379" s="161" t="str">
        <f>IFERROR(IF(VLOOKUP(A379, 'MOY to EOY-Math'!$P$2:$AK$400,22,FALSE)="","",VLOOKUP(A379,'MOY to EOY-Math'!$P$2:$AK$400,22,FALSE)),"")</f>
        <v/>
      </c>
      <c r="Q379" s="161" t="str">
        <f>IFERROR(IF(VLOOKUP(A379,'BOY to EOY-Math'!$P$2:$AK$400,22,FALSE)="","",VLOOKUP(A379,'BOY to EOY-Math'!$P$2:$AK$400,22,FALSE)),"")</f>
        <v/>
      </c>
      <c r="R379" s="161" t="str" cm="1">
        <f t="array" ref="R379">_xlfn.IFS(AND(NOT(ISNUMBER(I379)),NOT(ISNUMBER(J379)),NOT(ISNUMBER(K379))),"",OR(AND(I379&lt;&gt;"",I379&gt;=40),AND(J379&lt;&gt;"",J379&gt;=40),AND(K379&lt;&gt;"",K379&gt;=40)),"Y",OR(I379&lt;40,J379&lt;40,K379&lt;40),"N")</f>
        <v/>
      </c>
      <c r="S379" s="161" t="str" cm="1">
        <f t="array" ref="S379">_xlfn.IFS(OR(L379="Yes",M379="Yes",N379="Yes"),"Y",OR(L379="No",M379="No",N379="No"),"N",AND(L379="",M379="",N379=""),"")</f>
        <v/>
      </c>
      <c r="T379" s="161" t="str" cm="1">
        <f t="array" ref="T379">_xlfn.IFS(AND(NOT(ISNUMBER(O379)),NOT(ISNUMBER(P379)),NOT(ISNUMBER(Q379))),"",OR(AND(O379&lt;&gt;"",O379&gt;=40),AND(P379&lt;&gt;"",P379&gt;=40),AND(Q379&lt;&gt;"",Q379&gt;=40)),"Y",OR(O379&lt;40,P379&lt;40,Q379&lt;40),"N")</f>
        <v/>
      </c>
      <c r="U379" s="162" t="str" cm="1">
        <f t="array" ref="U379">_xlfn.IFS(OR(R379="Y",S379="Y",T379="Y"),"Y",OR(R379="N",S379="N",T379="N"),"N",OR(R379="",S379="",T379=""),"")</f>
        <v/>
      </c>
      <c r="V379" s="161" t="str">
        <f>IFERROR(IF(VLOOKUP(A379,'BOY to MOY-Reading'!$P$2:$U$400,6,FALSE)="","",VLOOKUP(A379,'BOY to MOY-Reading'!$P$2:$U$400,6,FALSE)),"")</f>
        <v/>
      </c>
      <c r="W379" s="162" t="str">
        <f>IFERROR(IF(VLOOKUP(A379,'BOY to MOY-Reading'!$P$2:$AA$400,12,FALSE)="","",VLOOKUP(A379,'BOY to MOY-Reading'!$P$2:$AA$400,12,FALSE)),"")</f>
        <v/>
      </c>
      <c r="X379" s="161" t="str">
        <f>IFERROR(IF(VLOOKUP(A379,'BOY to EOY-Reading'!$P$2:$AA$400,12,FALSE)="","",VLOOKUP(A379,'BOY to EOY-Reading'!$P$2:$AA$400,12,FALSE)),"")</f>
        <v/>
      </c>
      <c r="Y379" s="163" t="str">
        <f>IFERROR(IF(VLOOKUP(A379,'BOY to MOY-Reading'!$P$2:$AI$400,20,FALSE)="","",VLOOKUP(A379,'BOY to MOY-Reading'!$P$2:$AI$400,20,FALSE)),"")</f>
        <v/>
      </c>
      <c r="Z379" s="161" t="str">
        <f>IFERROR(IF(VLOOKUP(A379, 'MOY to EOY-Reading'!$P$2:$AI$400,20,FALSE)="","",VLOOKUP(A379,'MOY to EOY-Reading'!$P$2:$AI$400,20,FALSE)),"")</f>
        <v/>
      </c>
      <c r="AA379" s="161" t="str">
        <f>IFERROR(IF(VLOOKUP(A379,'BOY to EOY-Reading'!$P$2:$AI$400,20,FALSE)="","",VLOOKUP(A379,'BOY to EOY-Reading'!$P$2:$AI$400,20,FALSE)),"")</f>
        <v/>
      </c>
      <c r="AB379" s="161" t="str">
        <f>IFERROR(IF(VLOOKUP(A379,'BOY to MOY-Reading'!$P$2:$AK$400,22,FALSE)="","",VLOOKUP(A379,'BOY to MOY-Reading'!$P$2:$AK$400,22,FALSE)),"")</f>
        <v/>
      </c>
      <c r="AC379" s="161" t="str">
        <f>IFERROR(IF(VLOOKUP(A379, 'MOY to EOY-Reading'!$P$2:$AK$400,22,FALSE)="","",VLOOKUP(A379,'MOY to EOY-Reading'!$P$2:$AK$400,22,FALSE)),"")</f>
        <v/>
      </c>
      <c r="AD379" s="161" t="str">
        <f>IFERROR(IF(VLOOKUP(A379,'BOY to EOY-Reading'!$P$2:$AK$400,22,FALSE)="","",VLOOKUP(A379,'BOY to EOY-Reading'!$P$2:$AK$400,22,FALSE)),"")</f>
        <v/>
      </c>
      <c r="AE379" s="161" t="str" cm="1">
        <f t="array" ref="AE379">_xlfn.IFS(AND(NOT(ISNUMBER(V379)),NOT(ISNUMBER(W379)),NOT(ISNUMBER(X379))),"",OR(AND(V379&lt;&gt;"",V379&gt;=40),AND(W379&lt;&gt;"",W379&gt;=40),AND(X379&lt;&gt;"",X379&gt;=40)),"Y",OR(V379&lt;40,W379&lt;40,X379&lt;40),"N")</f>
        <v/>
      </c>
      <c r="AF379" s="161" t="str" cm="1">
        <f t="array" ref="AF379">_xlfn.IFS(OR(Y379="Yes",Z379="Yes",AA379="Yes"),"Y",OR(Y379="No",Z379="No",AA379="No"),"N",AND(Y379="",Z379="",AA379=""),"")</f>
        <v/>
      </c>
      <c r="AG379" s="161" t="str" cm="1">
        <f t="array" ref="AG379">_xlfn.IFS(AND(NOT(ISNUMBER(AB379)),NOT(ISNUMBER(AC379)),NOT(ISNUMBER(AD379))),"",OR(AND(AB379&lt;&gt;"",AB379&gt;=40),AND(AC379&lt;&gt;"",AC379&gt;=40),AND(AD379&lt;&gt;"",AD379&gt;=40)),"Y",OR(AB379&lt;40,AC379&lt;40,AD379&lt;40),"N")</f>
        <v/>
      </c>
      <c r="AH379" s="162" t="str" cm="1">
        <f t="array" ref="AH379">_xlfn.IFS(OR(AE379="Y",AF379="Y",AG379="Y"),"Y",OR(AE379="N",AF379="N",AG379="N"),"N",OR(AE379="",AF379="",AG379=""),"")</f>
        <v/>
      </c>
    </row>
    <row r="380" spans="9:34" x14ac:dyDescent="0.25">
      <c r="I380" s="161" t="str">
        <f>IFERROR(IF(VLOOKUP(A380,'BOY to MOY-Math'!$P$2:$U$400,6,FALSE)="","",VLOOKUP(A380,'BOY to MOY-Math'!$P$2:$U$400,6,FALSE)),"")</f>
        <v/>
      </c>
      <c r="J380" s="162" t="str">
        <f>IFERROR(IF(VLOOKUP(A380,'BOY to MOY-Math'!$P$2:$AA$400,12,FALSE)="","",VLOOKUP(A380,'BOY to MOY-Math'!$P$2:$AA$400,12,FALSE)),"")</f>
        <v/>
      </c>
      <c r="K380" s="161" t="str">
        <f>IFERROR(IF(VLOOKUP(A380,'BOY to EOY-Math'!$P$2:$AA$400,12,FALSE)="","",VLOOKUP(A380,'BOY to EOY-Math'!$P$2:$AA$400,12,FALSE)),"")</f>
        <v/>
      </c>
      <c r="L380" s="163" t="str">
        <f>IFERROR(IF(VLOOKUP(A380,'BOY to MOY-Math'!$P$2:$AI$400,20,FALSE)="","",VLOOKUP(A380,'BOY to MOY-Math'!$P$2:$AI$400,20,FALSE)),"")</f>
        <v/>
      </c>
      <c r="M380" s="161" t="str">
        <f>IFERROR(IF(VLOOKUP(A380, 'MOY to EOY-Math'!$P$2:$AI$400,20,FALSE)="","",VLOOKUP(A380,'MOY to EOY-Math'!$P$2:$AI$400,20,FALSE)),"")</f>
        <v/>
      </c>
      <c r="N380" s="161" t="str">
        <f>IFERROR(IF(VLOOKUP(A380,'BOY to EOY-Math'!$P$2:$AI$400,20,FALSE)="","",VLOOKUP(A380,'BOY to EOY-Math'!$P$2:$AI$400,20,FALSE)),"")</f>
        <v/>
      </c>
      <c r="O380" s="161" t="str">
        <f>IFERROR(IF(VLOOKUP(A380,'BOY to MOY-Math'!$P$2:$AK$400,22,FALSE)="","",VLOOKUP(A380,'BOY to MOY-Math'!$P$2:$AK$400,22,FALSE)),"")</f>
        <v/>
      </c>
      <c r="P380" s="161" t="str">
        <f>IFERROR(IF(VLOOKUP(A380, 'MOY to EOY-Math'!$P$2:$AK$400,22,FALSE)="","",VLOOKUP(A380,'MOY to EOY-Math'!$P$2:$AK$400,22,FALSE)),"")</f>
        <v/>
      </c>
      <c r="Q380" s="161" t="str">
        <f>IFERROR(IF(VLOOKUP(A380,'BOY to EOY-Math'!$P$2:$AK$400,22,FALSE)="","",VLOOKUP(A380,'BOY to EOY-Math'!$P$2:$AK$400,22,FALSE)),"")</f>
        <v/>
      </c>
      <c r="R380" s="161" t="str" cm="1">
        <f t="array" ref="R380">_xlfn.IFS(AND(NOT(ISNUMBER(I380)),NOT(ISNUMBER(J380)),NOT(ISNUMBER(K380))),"",OR(AND(I380&lt;&gt;"",I380&gt;=40),AND(J380&lt;&gt;"",J380&gt;=40),AND(K380&lt;&gt;"",K380&gt;=40)),"Y",OR(I380&lt;40,J380&lt;40,K380&lt;40),"N")</f>
        <v/>
      </c>
      <c r="S380" s="161" t="str" cm="1">
        <f t="array" ref="S380">_xlfn.IFS(OR(L380="Yes",M380="Yes",N380="Yes"),"Y",OR(L380="No",M380="No",N380="No"),"N",AND(L380="",M380="",N380=""),"")</f>
        <v/>
      </c>
      <c r="T380" s="161" t="str" cm="1">
        <f t="array" ref="T380">_xlfn.IFS(AND(NOT(ISNUMBER(O380)),NOT(ISNUMBER(P380)),NOT(ISNUMBER(Q380))),"",OR(AND(O380&lt;&gt;"",O380&gt;=40),AND(P380&lt;&gt;"",P380&gt;=40),AND(Q380&lt;&gt;"",Q380&gt;=40)),"Y",OR(O380&lt;40,P380&lt;40,Q380&lt;40),"N")</f>
        <v/>
      </c>
      <c r="U380" s="162" t="str" cm="1">
        <f t="array" ref="U380">_xlfn.IFS(OR(R380="Y",S380="Y",T380="Y"),"Y",OR(R380="N",S380="N",T380="N"),"N",OR(R380="",S380="",T380=""),"")</f>
        <v/>
      </c>
      <c r="V380" s="161" t="str">
        <f>IFERROR(IF(VLOOKUP(A380,'BOY to MOY-Reading'!$P$2:$U$400,6,FALSE)="","",VLOOKUP(A380,'BOY to MOY-Reading'!$P$2:$U$400,6,FALSE)),"")</f>
        <v/>
      </c>
      <c r="W380" s="162" t="str">
        <f>IFERROR(IF(VLOOKUP(A380,'BOY to MOY-Reading'!$P$2:$AA$400,12,FALSE)="","",VLOOKUP(A380,'BOY to MOY-Reading'!$P$2:$AA$400,12,FALSE)),"")</f>
        <v/>
      </c>
      <c r="X380" s="161" t="str">
        <f>IFERROR(IF(VLOOKUP(A380,'BOY to EOY-Reading'!$P$2:$AA$400,12,FALSE)="","",VLOOKUP(A380,'BOY to EOY-Reading'!$P$2:$AA$400,12,FALSE)),"")</f>
        <v/>
      </c>
      <c r="Y380" s="163" t="str">
        <f>IFERROR(IF(VLOOKUP(A380,'BOY to MOY-Reading'!$P$2:$AI$400,20,FALSE)="","",VLOOKUP(A380,'BOY to MOY-Reading'!$P$2:$AI$400,20,FALSE)),"")</f>
        <v/>
      </c>
      <c r="Z380" s="161" t="str">
        <f>IFERROR(IF(VLOOKUP(A380, 'MOY to EOY-Reading'!$P$2:$AI$400,20,FALSE)="","",VLOOKUP(A380,'MOY to EOY-Reading'!$P$2:$AI$400,20,FALSE)),"")</f>
        <v/>
      </c>
      <c r="AA380" s="161" t="str">
        <f>IFERROR(IF(VLOOKUP(A380,'BOY to EOY-Reading'!$P$2:$AI$400,20,FALSE)="","",VLOOKUP(A380,'BOY to EOY-Reading'!$P$2:$AI$400,20,FALSE)),"")</f>
        <v/>
      </c>
      <c r="AB380" s="161" t="str">
        <f>IFERROR(IF(VLOOKUP(A380,'BOY to MOY-Reading'!$P$2:$AK$400,22,FALSE)="","",VLOOKUP(A380,'BOY to MOY-Reading'!$P$2:$AK$400,22,FALSE)),"")</f>
        <v/>
      </c>
      <c r="AC380" s="161" t="str">
        <f>IFERROR(IF(VLOOKUP(A380, 'MOY to EOY-Reading'!$P$2:$AK$400,22,FALSE)="","",VLOOKUP(A380,'MOY to EOY-Reading'!$P$2:$AK$400,22,FALSE)),"")</f>
        <v/>
      </c>
      <c r="AD380" s="161" t="str">
        <f>IFERROR(IF(VLOOKUP(A380,'BOY to EOY-Reading'!$P$2:$AK$400,22,FALSE)="","",VLOOKUP(A380,'BOY to EOY-Reading'!$P$2:$AK$400,22,FALSE)),"")</f>
        <v/>
      </c>
      <c r="AE380" s="161" t="str" cm="1">
        <f t="array" ref="AE380">_xlfn.IFS(AND(NOT(ISNUMBER(V380)),NOT(ISNUMBER(W380)),NOT(ISNUMBER(X380))),"",OR(AND(V380&lt;&gt;"",V380&gt;=40),AND(W380&lt;&gt;"",W380&gt;=40),AND(X380&lt;&gt;"",X380&gt;=40)),"Y",OR(V380&lt;40,W380&lt;40,X380&lt;40),"N")</f>
        <v/>
      </c>
      <c r="AF380" s="161" t="str" cm="1">
        <f t="array" ref="AF380">_xlfn.IFS(OR(Y380="Yes",Z380="Yes",AA380="Yes"),"Y",OR(Y380="No",Z380="No",AA380="No"),"N",AND(Y380="",Z380="",AA380=""),"")</f>
        <v/>
      </c>
      <c r="AG380" s="161" t="str" cm="1">
        <f t="array" ref="AG380">_xlfn.IFS(AND(NOT(ISNUMBER(AB380)),NOT(ISNUMBER(AC380)),NOT(ISNUMBER(AD380))),"",OR(AND(AB380&lt;&gt;"",AB380&gt;=40),AND(AC380&lt;&gt;"",AC380&gt;=40),AND(AD380&lt;&gt;"",AD380&gt;=40)),"Y",OR(AB380&lt;40,AC380&lt;40,AD380&lt;40),"N")</f>
        <v/>
      </c>
      <c r="AH380" s="162" t="str" cm="1">
        <f t="array" ref="AH380">_xlfn.IFS(OR(AE380="Y",AF380="Y",AG380="Y"),"Y",OR(AE380="N",AF380="N",AG380="N"),"N",OR(AE380="",AF380="",AG380=""),"")</f>
        <v/>
      </c>
    </row>
    <row r="381" spans="9:34" x14ac:dyDescent="0.25">
      <c r="I381" s="161" t="str">
        <f>IFERROR(IF(VLOOKUP(A381,'BOY to MOY-Math'!$P$2:$U$400,6,FALSE)="","",VLOOKUP(A381,'BOY to MOY-Math'!$P$2:$U$400,6,FALSE)),"")</f>
        <v/>
      </c>
      <c r="J381" s="162" t="str">
        <f>IFERROR(IF(VLOOKUP(A381,'BOY to MOY-Math'!$P$2:$AA$400,12,FALSE)="","",VLOOKUP(A381,'BOY to MOY-Math'!$P$2:$AA$400,12,FALSE)),"")</f>
        <v/>
      </c>
      <c r="K381" s="161" t="str">
        <f>IFERROR(IF(VLOOKUP(A381,'BOY to EOY-Math'!$P$2:$AA$400,12,FALSE)="","",VLOOKUP(A381,'BOY to EOY-Math'!$P$2:$AA$400,12,FALSE)),"")</f>
        <v/>
      </c>
      <c r="L381" s="163" t="str">
        <f>IFERROR(IF(VLOOKUP(A381,'BOY to MOY-Math'!$P$2:$AI$400,20,FALSE)="","",VLOOKUP(A381,'BOY to MOY-Math'!$P$2:$AI$400,20,FALSE)),"")</f>
        <v/>
      </c>
      <c r="M381" s="161" t="str">
        <f>IFERROR(IF(VLOOKUP(A381, 'MOY to EOY-Math'!$P$2:$AI$400,20,FALSE)="","",VLOOKUP(A381,'MOY to EOY-Math'!$P$2:$AI$400,20,FALSE)),"")</f>
        <v/>
      </c>
      <c r="N381" s="161" t="str">
        <f>IFERROR(IF(VLOOKUP(A381,'BOY to EOY-Math'!$P$2:$AI$400,20,FALSE)="","",VLOOKUP(A381,'BOY to EOY-Math'!$P$2:$AI$400,20,FALSE)),"")</f>
        <v/>
      </c>
      <c r="O381" s="161" t="str">
        <f>IFERROR(IF(VLOOKUP(A381,'BOY to MOY-Math'!$P$2:$AK$400,22,FALSE)="","",VLOOKUP(A381,'BOY to MOY-Math'!$P$2:$AK$400,22,FALSE)),"")</f>
        <v/>
      </c>
      <c r="P381" s="161" t="str">
        <f>IFERROR(IF(VLOOKUP(A381, 'MOY to EOY-Math'!$P$2:$AK$400,22,FALSE)="","",VLOOKUP(A381,'MOY to EOY-Math'!$P$2:$AK$400,22,FALSE)),"")</f>
        <v/>
      </c>
      <c r="Q381" s="161" t="str">
        <f>IFERROR(IF(VLOOKUP(A381,'BOY to EOY-Math'!$P$2:$AK$400,22,FALSE)="","",VLOOKUP(A381,'BOY to EOY-Math'!$P$2:$AK$400,22,FALSE)),"")</f>
        <v/>
      </c>
      <c r="R381" s="161" t="str" cm="1">
        <f t="array" ref="R381">_xlfn.IFS(AND(NOT(ISNUMBER(I381)),NOT(ISNUMBER(J381)),NOT(ISNUMBER(K381))),"",OR(AND(I381&lt;&gt;"",I381&gt;=40),AND(J381&lt;&gt;"",J381&gt;=40),AND(K381&lt;&gt;"",K381&gt;=40)),"Y",OR(I381&lt;40,J381&lt;40,K381&lt;40),"N")</f>
        <v/>
      </c>
      <c r="S381" s="161" t="str" cm="1">
        <f t="array" ref="S381">_xlfn.IFS(OR(L381="Yes",M381="Yes",N381="Yes"),"Y",OR(L381="No",M381="No",N381="No"),"N",AND(L381="",M381="",N381=""),"")</f>
        <v/>
      </c>
      <c r="T381" s="161" t="str" cm="1">
        <f t="array" ref="T381">_xlfn.IFS(AND(NOT(ISNUMBER(O381)),NOT(ISNUMBER(P381)),NOT(ISNUMBER(Q381))),"",OR(AND(O381&lt;&gt;"",O381&gt;=40),AND(P381&lt;&gt;"",P381&gt;=40),AND(Q381&lt;&gt;"",Q381&gt;=40)),"Y",OR(O381&lt;40,P381&lt;40,Q381&lt;40),"N")</f>
        <v/>
      </c>
      <c r="U381" s="162" t="str" cm="1">
        <f t="array" ref="U381">_xlfn.IFS(OR(R381="Y",S381="Y",T381="Y"),"Y",OR(R381="N",S381="N",T381="N"),"N",OR(R381="",S381="",T381=""),"")</f>
        <v/>
      </c>
      <c r="V381" s="161" t="str">
        <f>IFERROR(IF(VLOOKUP(A381,'BOY to MOY-Reading'!$P$2:$U$400,6,FALSE)="","",VLOOKUP(A381,'BOY to MOY-Reading'!$P$2:$U$400,6,FALSE)),"")</f>
        <v/>
      </c>
      <c r="W381" s="162" t="str">
        <f>IFERROR(IF(VLOOKUP(A381,'BOY to MOY-Reading'!$P$2:$AA$400,12,FALSE)="","",VLOOKUP(A381,'BOY to MOY-Reading'!$P$2:$AA$400,12,FALSE)),"")</f>
        <v/>
      </c>
      <c r="X381" s="161" t="str">
        <f>IFERROR(IF(VLOOKUP(A381,'BOY to EOY-Reading'!$P$2:$AA$400,12,FALSE)="","",VLOOKUP(A381,'BOY to EOY-Reading'!$P$2:$AA$400,12,FALSE)),"")</f>
        <v/>
      </c>
      <c r="Y381" s="163" t="str">
        <f>IFERROR(IF(VLOOKUP(A381,'BOY to MOY-Reading'!$P$2:$AI$400,20,FALSE)="","",VLOOKUP(A381,'BOY to MOY-Reading'!$P$2:$AI$400,20,FALSE)),"")</f>
        <v/>
      </c>
      <c r="Z381" s="161" t="str">
        <f>IFERROR(IF(VLOOKUP(A381, 'MOY to EOY-Reading'!$P$2:$AI$400,20,FALSE)="","",VLOOKUP(A381,'MOY to EOY-Reading'!$P$2:$AI$400,20,FALSE)),"")</f>
        <v/>
      </c>
      <c r="AA381" s="161" t="str">
        <f>IFERROR(IF(VLOOKUP(A381,'BOY to EOY-Reading'!$P$2:$AI$400,20,FALSE)="","",VLOOKUP(A381,'BOY to EOY-Reading'!$P$2:$AI$400,20,FALSE)),"")</f>
        <v/>
      </c>
      <c r="AB381" s="161" t="str">
        <f>IFERROR(IF(VLOOKUP(A381,'BOY to MOY-Reading'!$P$2:$AK$400,22,FALSE)="","",VLOOKUP(A381,'BOY to MOY-Reading'!$P$2:$AK$400,22,FALSE)),"")</f>
        <v/>
      </c>
      <c r="AC381" s="161" t="str">
        <f>IFERROR(IF(VLOOKUP(A381, 'MOY to EOY-Reading'!$P$2:$AK$400,22,FALSE)="","",VLOOKUP(A381,'MOY to EOY-Reading'!$P$2:$AK$400,22,FALSE)),"")</f>
        <v/>
      </c>
      <c r="AD381" s="161" t="str">
        <f>IFERROR(IF(VLOOKUP(A381,'BOY to EOY-Reading'!$P$2:$AK$400,22,FALSE)="","",VLOOKUP(A381,'BOY to EOY-Reading'!$P$2:$AK$400,22,FALSE)),"")</f>
        <v/>
      </c>
      <c r="AE381" s="161" t="str" cm="1">
        <f t="array" ref="AE381">_xlfn.IFS(AND(NOT(ISNUMBER(V381)),NOT(ISNUMBER(W381)),NOT(ISNUMBER(X381))),"",OR(AND(V381&lt;&gt;"",V381&gt;=40),AND(W381&lt;&gt;"",W381&gt;=40),AND(X381&lt;&gt;"",X381&gt;=40)),"Y",OR(V381&lt;40,W381&lt;40,X381&lt;40),"N")</f>
        <v/>
      </c>
      <c r="AF381" s="161" t="str" cm="1">
        <f t="array" ref="AF381">_xlfn.IFS(OR(Y381="Yes",Z381="Yes",AA381="Yes"),"Y",OR(Y381="No",Z381="No",AA381="No"),"N",AND(Y381="",Z381="",AA381=""),"")</f>
        <v/>
      </c>
      <c r="AG381" s="161" t="str" cm="1">
        <f t="array" ref="AG381">_xlfn.IFS(AND(NOT(ISNUMBER(AB381)),NOT(ISNUMBER(AC381)),NOT(ISNUMBER(AD381))),"",OR(AND(AB381&lt;&gt;"",AB381&gt;=40),AND(AC381&lt;&gt;"",AC381&gt;=40),AND(AD381&lt;&gt;"",AD381&gt;=40)),"Y",OR(AB381&lt;40,AC381&lt;40,AD381&lt;40),"N")</f>
        <v/>
      </c>
      <c r="AH381" s="162" t="str" cm="1">
        <f t="array" ref="AH381">_xlfn.IFS(OR(AE381="Y",AF381="Y",AG381="Y"),"Y",OR(AE381="N",AF381="N",AG381="N"),"N",OR(AE381="",AF381="",AG381=""),"")</f>
        <v/>
      </c>
    </row>
    <row r="382" spans="9:34" x14ac:dyDescent="0.25">
      <c r="I382" s="161" t="str">
        <f>IFERROR(IF(VLOOKUP(A382,'BOY to MOY-Math'!$P$2:$U$400,6,FALSE)="","",VLOOKUP(A382,'BOY to MOY-Math'!$P$2:$U$400,6,FALSE)),"")</f>
        <v/>
      </c>
      <c r="J382" s="162" t="str">
        <f>IFERROR(IF(VLOOKUP(A382,'BOY to MOY-Math'!$P$2:$AA$400,12,FALSE)="","",VLOOKUP(A382,'BOY to MOY-Math'!$P$2:$AA$400,12,FALSE)),"")</f>
        <v/>
      </c>
      <c r="K382" s="161" t="str">
        <f>IFERROR(IF(VLOOKUP(A382,'BOY to EOY-Math'!$P$2:$AA$400,12,FALSE)="","",VLOOKUP(A382,'BOY to EOY-Math'!$P$2:$AA$400,12,FALSE)),"")</f>
        <v/>
      </c>
      <c r="L382" s="163" t="str">
        <f>IFERROR(IF(VLOOKUP(A382,'BOY to MOY-Math'!$P$2:$AI$400,20,FALSE)="","",VLOOKUP(A382,'BOY to MOY-Math'!$P$2:$AI$400,20,FALSE)),"")</f>
        <v/>
      </c>
      <c r="M382" s="161" t="str">
        <f>IFERROR(IF(VLOOKUP(A382, 'MOY to EOY-Math'!$P$2:$AI$400,20,FALSE)="","",VLOOKUP(A382,'MOY to EOY-Math'!$P$2:$AI$400,20,FALSE)),"")</f>
        <v/>
      </c>
      <c r="N382" s="161" t="str">
        <f>IFERROR(IF(VLOOKUP(A382,'BOY to EOY-Math'!$P$2:$AI$400,20,FALSE)="","",VLOOKUP(A382,'BOY to EOY-Math'!$P$2:$AI$400,20,FALSE)),"")</f>
        <v/>
      </c>
      <c r="O382" s="161" t="str">
        <f>IFERROR(IF(VLOOKUP(A382,'BOY to MOY-Math'!$P$2:$AK$400,22,FALSE)="","",VLOOKUP(A382,'BOY to MOY-Math'!$P$2:$AK$400,22,FALSE)),"")</f>
        <v/>
      </c>
      <c r="P382" s="161" t="str">
        <f>IFERROR(IF(VLOOKUP(A382, 'MOY to EOY-Math'!$P$2:$AK$400,22,FALSE)="","",VLOOKUP(A382,'MOY to EOY-Math'!$P$2:$AK$400,22,FALSE)),"")</f>
        <v/>
      </c>
      <c r="Q382" s="161" t="str">
        <f>IFERROR(IF(VLOOKUP(A382,'BOY to EOY-Math'!$P$2:$AK$400,22,FALSE)="","",VLOOKUP(A382,'BOY to EOY-Math'!$P$2:$AK$400,22,FALSE)),"")</f>
        <v/>
      </c>
      <c r="R382" s="161" t="str" cm="1">
        <f t="array" ref="R382">_xlfn.IFS(AND(NOT(ISNUMBER(I382)),NOT(ISNUMBER(J382)),NOT(ISNUMBER(K382))),"",OR(AND(I382&lt;&gt;"",I382&gt;=40),AND(J382&lt;&gt;"",J382&gt;=40),AND(K382&lt;&gt;"",K382&gt;=40)),"Y",OR(I382&lt;40,J382&lt;40,K382&lt;40),"N")</f>
        <v/>
      </c>
      <c r="S382" s="161" t="str" cm="1">
        <f t="array" ref="S382">_xlfn.IFS(OR(L382="Yes",M382="Yes",N382="Yes"),"Y",OR(L382="No",M382="No",N382="No"),"N",AND(L382="",M382="",N382=""),"")</f>
        <v/>
      </c>
      <c r="T382" s="161" t="str" cm="1">
        <f t="array" ref="T382">_xlfn.IFS(AND(NOT(ISNUMBER(O382)),NOT(ISNUMBER(P382)),NOT(ISNUMBER(Q382))),"",OR(AND(O382&lt;&gt;"",O382&gt;=40),AND(P382&lt;&gt;"",P382&gt;=40),AND(Q382&lt;&gt;"",Q382&gt;=40)),"Y",OR(O382&lt;40,P382&lt;40,Q382&lt;40),"N")</f>
        <v/>
      </c>
      <c r="U382" s="162" t="str" cm="1">
        <f t="array" ref="U382">_xlfn.IFS(OR(R382="Y",S382="Y",T382="Y"),"Y",OR(R382="N",S382="N",T382="N"),"N",OR(R382="",S382="",T382=""),"")</f>
        <v/>
      </c>
      <c r="V382" s="161" t="str">
        <f>IFERROR(IF(VLOOKUP(A382,'BOY to MOY-Reading'!$P$2:$U$400,6,FALSE)="","",VLOOKUP(A382,'BOY to MOY-Reading'!$P$2:$U$400,6,FALSE)),"")</f>
        <v/>
      </c>
      <c r="W382" s="162" t="str">
        <f>IFERROR(IF(VLOOKUP(A382,'BOY to MOY-Reading'!$P$2:$AA$400,12,FALSE)="","",VLOOKUP(A382,'BOY to MOY-Reading'!$P$2:$AA$400,12,FALSE)),"")</f>
        <v/>
      </c>
      <c r="X382" s="161" t="str">
        <f>IFERROR(IF(VLOOKUP(A382,'BOY to EOY-Reading'!$P$2:$AA$400,12,FALSE)="","",VLOOKUP(A382,'BOY to EOY-Reading'!$P$2:$AA$400,12,FALSE)),"")</f>
        <v/>
      </c>
      <c r="Y382" s="163" t="str">
        <f>IFERROR(IF(VLOOKUP(A382,'BOY to MOY-Reading'!$P$2:$AI$400,20,FALSE)="","",VLOOKUP(A382,'BOY to MOY-Reading'!$P$2:$AI$400,20,FALSE)),"")</f>
        <v/>
      </c>
      <c r="Z382" s="161" t="str">
        <f>IFERROR(IF(VLOOKUP(A382, 'MOY to EOY-Reading'!$P$2:$AI$400,20,FALSE)="","",VLOOKUP(A382,'MOY to EOY-Reading'!$P$2:$AI$400,20,FALSE)),"")</f>
        <v/>
      </c>
      <c r="AA382" s="161" t="str">
        <f>IFERROR(IF(VLOOKUP(A382,'BOY to EOY-Reading'!$P$2:$AI$400,20,FALSE)="","",VLOOKUP(A382,'BOY to EOY-Reading'!$P$2:$AI$400,20,FALSE)),"")</f>
        <v/>
      </c>
      <c r="AB382" s="161" t="str">
        <f>IFERROR(IF(VLOOKUP(A382,'BOY to MOY-Reading'!$P$2:$AK$400,22,FALSE)="","",VLOOKUP(A382,'BOY to MOY-Reading'!$P$2:$AK$400,22,FALSE)),"")</f>
        <v/>
      </c>
      <c r="AC382" s="161" t="str">
        <f>IFERROR(IF(VLOOKUP(A382, 'MOY to EOY-Reading'!$P$2:$AK$400,22,FALSE)="","",VLOOKUP(A382,'MOY to EOY-Reading'!$P$2:$AK$400,22,FALSE)),"")</f>
        <v/>
      </c>
      <c r="AD382" s="161" t="str">
        <f>IFERROR(IF(VLOOKUP(A382,'BOY to EOY-Reading'!$P$2:$AK$400,22,FALSE)="","",VLOOKUP(A382,'BOY to EOY-Reading'!$P$2:$AK$400,22,FALSE)),"")</f>
        <v/>
      </c>
      <c r="AE382" s="161" t="str" cm="1">
        <f t="array" ref="AE382">_xlfn.IFS(AND(NOT(ISNUMBER(V382)),NOT(ISNUMBER(W382)),NOT(ISNUMBER(X382))),"",OR(AND(V382&lt;&gt;"",V382&gt;=40),AND(W382&lt;&gt;"",W382&gt;=40),AND(X382&lt;&gt;"",X382&gt;=40)),"Y",OR(V382&lt;40,W382&lt;40,X382&lt;40),"N")</f>
        <v/>
      </c>
      <c r="AF382" s="161" t="str" cm="1">
        <f t="array" ref="AF382">_xlfn.IFS(OR(Y382="Yes",Z382="Yes",AA382="Yes"),"Y",OR(Y382="No",Z382="No",AA382="No"),"N",AND(Y382="",Z382="",AA382=""),"")</f>
        <v/>
      </c>
      <c r="AG382" s="161" t="str" cm="1">
        <f t="array" ref="AG382">_xlfn.IFS(AND(NOT(ISNUMBER(AB382)),NOT(ISNUMBER(AC382)),NOT(ISNUMBER(AD382))),"",OR(AND(AB382&lt;&gt;"",AB382&gt;=40),AND(AC382&lt;&gt;"",AC382&gt;=40),AND(AD382&lt;&gt;"",AD382&gt;=40)),"Y",OR(AB382&lt;40,AC382&lt;40,AD382&lt;40),"N")</f>
        <v/>
      </c>
      <c r="AH382" s="162" t="str" cm="1">
        <f t="array" ref="AH382">_xlfn.IFS(OR(AE382="Y",AF382="Y",AG382="Y"),"Y",OR(AE382="N",AF382="N",AG382="N"),"N",OR(AE382="",AF382="",AG382=""),"")</f>
        <v/>
      </c>
    </row>
    <row r="383" spans="9:34" x14ac:dyDescent="0.25">
      <c r="I383" s="161" t="str">
        <f>IFERROR(IF(VLOOKUP(A383,'BOY to MOY-Math'!$P$2:$U$400,6,FALSE)="","",VLOOKUP(A383,'BOY to MOY-Math'!$P$2:$U$400,6,FALSE)),"")</f>
        <v/>
      </c>
      <c r="J383" s="162" t="str">
        <f>IFERROR(IF(VLOOKUP(A383,'BOY to MOY-Math'!$P$2:$AA$400,12,FALSE)="","",VLOOKUP(A383,'BOY to MOY-Math'!$P$2:$AA$400,12,FALSE)),"")</f>
        <v/>
      </c>
      <c r="K383" s="161" t="str">
        <f>IFERROR(IF(VLOOKUP(A383,'BOY to EOY-Math'!$P$2:$AA$400,12,FALSE)="","",VLOOKUP(A383,'BOY to EOY-Math'!$P$2:$AA$400,12,FALSE)),"")</f>
        <v/>
      </c>
      <c r="L383" s="163" t="str">
        <f>IFERROR(IF(VLOOKUP(A383,'BOY to MOY-Math'!$P$2:$AI$400,20,FALSE)="","",VLOOKUP(A383,'BOY to MOY-Math'!$P$2:$AI$400,20,FALSE)),"")</f>
        <v/>
      </c>
      <c r="M383" s="161" t="str">
        <f>IFERROR(IF(VLOOKUP(A383, 'MOY to EOY-Math'!$P$2:$AI$400,20,FALSE)="","",VLOOKUP(A383,'MOY to EOY-Math'!$P$2:$AI$400,20,FALSE)),"")</f>
        <v/>
      </c>
      <c r="N383" s="161" t="str">
        <f>IFERROR(IF(VLOOKUP(A383,'BOY to EOY-Math'!$P$2:$AI$400,20,FALSE)="","",VLOOKUP(A383,'BOY to EOY-Math'!$P$2:$AI$400,20,FALSE)),"")</f>
        <v/>
      </c>
      <c r="O383" s="161" t="str">
        <f>IFERROR(IF(VLOOKUP(A383,'BOY to MOY-Math'!$P$2:$AK$400,22,FALSE)="","",VLOOKUP(A383,'BOY to MOY-Math'!$P$2:$AK$400,22,FALSE)),"")</f>
        <v/>
      </c>
      <c r="P383" s="161" t="str">
        <f>IFERROR(IF(VLOOKUP(A383, 'MOY to EOY-Math'!$P$2:$AK$400,22,FALSE)="","",VLOOKUP(A383,'MOY to EOY-Math'!$P$2:$AK$400,22,FALSE)),"")</f>
        <v/>
      </c>
      <c r="Q383" s="161" t="str">
        <f>IFERROR(IF(VLOOKUP(A383,'BOY to EOY-Math'!$P$2:$AK$400,22,FALSE)="","",VLOOKUP(A383,'BOY to EOY-Math'!$P$2:$AK$400,22,FALSE)),"")</f>
        <v/>
      </c>
      <c r="R383" s="161" t="str" cm="1">
        <f t="array" ref="R383">_xlfn.IFS(AND(NOT(ISNUMBER(I383)),NOT(ISNUMBER(J383)),NOT(ISNUMBER(K383))),"",OR(AND(I383&lt;&gt;"",I383&gt;=40),AND(J383&lt;&gt;"",J383&gt;=40),AND(K383&lt;&gt;"",K383&gt;=40)),"Y",OR(I383&lt;40,J383&lt;40,K383&lt;40),"N")</f>
        <v/>
      </c>
      <c r="S383" s="161" t="str" cm="1">
        <f t="array" ref="S383">_xlfn.IFS(OR(L383="Yes",M383="Yes",N383="Yes"),"Y",OR(L383="No",M383="No",N383="No"),"N",AND(L383="",M383="",N383=""),"")</f>
        <v/>
      </c>
      <c r="T383" s="161" t="str" cm="1">
        <f t="array" ref="T383">_xlfn.IFS(AND(NOT(ISNUMBER(O383)),NOT(ISNUMBER(P383)),NOT(ISNUMBER(Q383))),"",OR(AND(O383&lt;&gt;"",O383&gt;=40),AND(P383&lt;&gt;"",P383&gt;=40),AND(Q383&lt;&gt;"",Q383&gt;=40)),"Y",OR(O383&lt;40,P383&lt;40,Q383&lt;40),"N")</f>
        <v/>
      </c>
      <c r="U383" s="162" t="str" cm="1">
        <f t="array" ref="U383">_xlfn.IFS(OR(R383="Y",S383="Y",T383="Y"),"Y",OR(R383="N",S383="N",T383="N"),"N",OR(R383="",S383="",T383=""),"")</f>
        <v/>
      </c>
      <c r="V383" s="161" t="str">
        <f>IFERROR(IF(VLOOKUP(A383,'BOY to MOY-Reading'!$P$2:$U$400,6,FALSE)="","",VLOOKUP(A383,'BOY to MOY-Reading'!$P$2:$U$400,6,FALSE)),"")</f>
        <v/>
      </c>
      <c r="W383" s="162" t="str">
        <f>IFERROR(IF(VLOOKUP(A383,'BOY to MOY-Reading'!$P$2:$AA$400,12,FALSE)="","",VLOOKUP(A383,'BOY to MOY-Reading'!$P$2:$AA$400,12,FALSE)),"")</f>
        <v/>
      </c>
      <c r="X383" s="161" t="str">
        <f>IFERROR(IF(VLOOKUP(A383,'BOY to EOY-Reading'!$P$2:$AA$400,12,FALSE)="","",VLOOKUP(A383,'BOY to EOY-Reading'!$P$2:$AA$400,12,FALSE)),"")</f>
        <v/>
      </c>
      <c r="Y383" s="163" t="str">
        <f>IFERROR(IF(VLOOKUP(A383,'BOY to MOY-Reading'!$P$2:$AI$400,20,FALSE)="","",VLOOKUP(A383,'BOY to MOY-Reading'!$P$2:$AI$400,20,FALSE)),"")</f>
        <v/>
      </c>
      <c r="Z383" s="161" t="str">
        <f>IFERROR(IF(VLOOKUP(A383, 'MOY to EOY-Reading'!$P$2:$AI$400,20,FALSE)="","",VLOOKUP(A383,'MOY to EOY-Reading'!$P$2:$AI$400,20,FALSE)),"")</f>
        <v/>
      </c>
      <c r="AA383" s="161" t="str">
        <f>IFERROR(IF(VLOOKUP(A383,'BOY to EOY-Reading'!$P$2:$AI$400,20,FALSE)="","",VLOOKUP(A383,'BOY to EOY-Reading'!$P$2:$AI$400,20,FALSE)),"")</f>
        <v/>
      </c>
      <c r="AB383" s="161" t="str">
        <f>IFERROR(IF(VLOOKUP(A383,'BOY to MOY-Reading'!$P$2:$AK$400,22,FALSE)="","",VLOOKUP(A383,'BOY to MOY-Reading'!$P$2:$AK$400,22,FALSE)),"")</f>
        <v/>
      </c>
      <c r="AC383" s="161" t="str">
        <f>IFERROR(IF(VLOOKUP(A383, 'MOY to EOY-Reading'!$P$2:$AK$400,22,FALSE)="","",VLOOKUP(A383,'MOY to EOY-Reading'!$P$2:$AK$400,22,FALSE)),"")</f>
        <v/>
      </c>
      <c r="AD383" s="161" t="str">
        <f>IFERROR(IF(VLOOKUP(A383,'BOY to EOY-Reading'!$P$2:$AK$400,22,FALSE)="","",VLOOKUP(A383,'BOY to EOY-Reading'!$P$2:$AK$400,22,FALSE)),"")</f>
        <v/>
      </c>
      <c r="AE383" s="161" t="str" cm="1">
        <f t="array" ref="AE383">_xlfn.IFS(AND(NOT(ISNUMBER(V383)),NOT(ISNUMBER(W383)),NOT(ISNUMBER(X383))),"",OR(AND(V383&lt;&gt;"",V383&gt;=40),AND(W383&lt;&gt;"",W383&gt;=40),AND(X383&lt;&gt;"",X383&gt;=40)),"Y",OR(V383&lt;40,W383&lt;40,X383&lt;40),"N")</f>
        <v/>
      </c>
      <c r="AF383" s="161" t="str" cm="1">
        <f t="array" ref="AF383">_xlfn.IFS(OR(Y383="Yes",Z383="Yes",AA383="Yes"),"Y",OR(Y383="No",Z383="No",AA383="No"),"N",AND(Y383="",Z383="",AA383=""),"")</f>
        <v/>
      </c>
      <c r="AG383" s="161" t="str" cm="1">
        <f t="array" ref="AG383">_xlfn.IFS(AND(NOT(ISNUMBER(AB383)),NOT(ISNUMBER(AC383)),NOT(ISNUMBER(AD383))),"",OR(AND(AB383&lt;&gt;"",AB383&gt;=40),AND(AC383&lt;&gt;"",AC383&gt;=40),AND(AD383&lt;&gt;"",AD383&gt;=40)),"Y",OR(AB383&lt;40,AC383&lt;40,AD383&lt;40),"N")</f>
        <v/>
      </c>
      <c r="AH383" s="162" t="str" cm="1">
        <f t="array" ref="AH383">_xlfn.IFS(OR(AE383="Y",AF383="Y",AG383="Y"),"Y",OR(AE383="N",AF383="N",AG383="N"),"N",OR(AE383="",AF383="",AG383=""),"")</f>
        <v/>
      </c>
    </row>
    <row r="384" spans="9:34" x14ac:dyDescent="0.25">
      <c r="I384" s="161" t="str">
        <f>IFERROR(IF(VLOOKUP(A384,'BOY to MOY-Math'!$P$2:$U$400,6,FALSE)="","",VLOOKUP(A384,'BOY to MOY-Math'!$P$2:$U$400,6,FALSE)),"")</f>
        <v/>
      </c>
      <c r="J384" s="162" t="str">
        <f>IFERROR(IF(VLOOKUP(A384,'BOY to MOY-Math'!$P$2:$AA$400,12,FALSE)="","",VLOOKUP(A384,'BOY to MOY-Math'!$P$2:$AA$400,12,FALSE)),"")</f>
        <v/>
      </c>
      <c r="K384" s="161" t="str">
        <f>IFERROR(IF(VLOOKUP(A384,'BOY to EOY-Math'!$P$2:$AA$400,12,FALSE)="","",VLOOKUP(A384,'BOY to EOY-Math'!$P$2:$AA$400,12,FALSE)),"")</f>
        <v/>
      </c>
      <c r="L384" s="163" t="str">
        <f>IFERROR(IF(VLOOKUP(A384,'BOY to MOY-Math'!$P$2:$AI$400,20,FALSE)="","",VLOOKUP(A384,'BOY to MOY-Math'!$P$2:$AI$400,20,FALSE)),"")</f>
        <v/>
      </c>
      <c r="M384" s="161" t="str">
        <f>IFERROR(IF(VLOOKUP(A384, 'MOY to EOY-Math'!$P$2:$AI$400,20,FALSE)="","",VLOOKUP(A384,'MOY to EOY-Math'!$P$2:$AI$400,20,FALSE)),"")</f>
        <v/>
      </c>
      <c r="N384" s="161" t="str">
        <f>IFERROR(IF(VLOOKUP(A384,'BOY to EOY-Math'!$P$2:$AI$400,20,FALSE)="","",VLOOKUP(A384,'BOY to EOY-Math'!$P$2:$AI$400,20,FALSE)),"")</f>
        <v/>
      </c>
      <c r="O384" s="161" t="str">
        <f>IFERROR(IF(VLOOKUP(A384,'BOY to MOY-Math'!$P$2:$AK$400,22,FALSE)="","",VLOOKUP(A384,'BOY to MOY-Math'!$P$2:$AK$400,22,FALSE)),"")</f>
        <v/>
      </c>
      <c r="P384" s="161" t="str">
        <f>IFERROR(IF(VLOOKUP(A384, 'MOY to EOY-Math'!$P$2:$AK$400,22,FALSE)="","",VLOOKUP(A384,'MOY to EOY-Math'!$P$2:$AK$400,22,FALSE)),"")</f>
        <v/>
      </c>
      <c r="Q384" s="161" t="str">
        <f>IFERROR(IF(VLOOKUP(A384,'BOY to EOY-Math'!$P$2:$AK$400,22,FALSE)="","",VLOOKUP(A384,'BOY to EOY-Math'!$P$2:$AK$400,22,FALSE)),"")</f>
        <v/>
      </c>
      <c r="R384" s="161" t="str" cm="1">
        <f t="array" ref="R384">_xlfn.IFS(AND(NOT(ISNUMBER(I384)),NOT(ISNUMBER(J384)),NOT(ISNUMBER(K384))),"",OR(AND(I384&lt;&gt;"",I384&gt;=40),AND(J384&lt;&gt;"",J384&gt;=40),AND(K384&lt;&gt;"",K384&gt;=40)),"Y",OR(I384&lt;40,J384&lt;40,K384&lt;40),"N")</f>
        <v/>
      </c>
      <c r="S384" s="161" t="str" cm="1">
        <f t="array" ref="S384">_xlfn.IFS(OR(L384="Yes",M384="Yes",N384="Yes"),"Y",OR(L384="No",M384="No",N384="No"),"N",AND(L384="",M384="",N384=""),"")</f>
        <v/>
      </c>
      <c r="T384" s="161" t="str" cm="1">
        <f t="array" ref="T384">_xlfn.IFS(AND(NOT(ISNUMBER(O384)),NOT(ISNUMBER(P384)),NOT(ISNUMBER(Q384))),"",OR(AND(O384&lt;&gt;"",O384&gt;=40),AND(P384&lt;&gt;"",P384&gt;=40),AND(Q384&lt;&gt;"",Q384&gt;=40)),"Y",OR(O384&lt;40,P384&lt;40,Q384&lt;40),"N")</f>
        <v/>
      </c>
      <c r="U384" s="162" t="str" cm="1">
        <f t="array" ref="U384">_xlfn.IFS(OR(R384="Y",S384="Y",T384="Y"),"Y",OR(R384="N",S384="N",T384="N"),"N",OR(R384="",S384="",T384=""),"")</f>
        <v/>
      </c>
      <c r="V384" s="161" t="str">
        <f>IFERROR(IF(VLOOKUP(A384,'BOY to MOY-Reading'!$P$2:$U$400,6,FALSE)="","",VLOOKUP(A384,'BOY to MOY-Reading'!$P$2:$U$400,6,FALSE)),"")</f>
        <v/>
      </c>
      <c r="W384" s="162" t="str">
        <f>IFERROR(IF(VLOOKUP(A384,'BOY to MOY-Reading'!$P$2:$AA$400,12,FALSE)="","",VLOOKUP(A384,'BOY to MOY-Reading'!$P$2:$AA$400,12,FALSE)),"")</f>
        <v/>
      </c>
      <c r="X384" s="161" t="str">
        <f>IFERROR(IF(VLOOKUP(A384,'BOY to EOY-Reading'!$P$2:$AA$400,12,FALSE)="","",VLOOKUP(A384,'BOY to EOY-Reading'!$P$2:$AA$400,12,FALSE)),"")</f>
        <v/>
      </c>
      <c r="Y384" s="163" t="str">
        <f>IFERROR(IF(VLOOKUP(A384,'BOY to MOY-Reading'!$P$2:$AI$400,20,FALSE)="","",VLOOKUP(A384,'BOY to MOY-Reading'!$P$2:$AI$400,20,FALSE)),"")</f>
        <v/>
      </c>
      <c r="Z384" s="161" t="str">
        <f>IFERROR(IF(VLOOKUP(A384, 'MOY to EOY-Reading'!$P$2:$AI$400,20,FALSE)="","",VLOOKUP(A384,'MOY to EOY-Reading'!$P$2:$AI$400,20,FALSE)),"")</f>
        <v/>
      </c>
      <c r="AA384" s="161" t="str">
        <f>IFERROR(IF(VLOOKUP(A384,'BOY to EOY-Reading'!$P$2:$AI$400,20,FALSE)="","",VLOOKUP(A384,'BOY to EOY-Reading'!$P$2:$AI$400,20,FALSE)),"")</f>
        <v/>
      </c>
      <c r="AB384" s="161" t="str">
        <f>IFERROR(IF(VLOOKUP(A384,'BOY to MOY-Reading'!$P$2:$AK$400,22,FALSE)="","",VLOOKUP(A384,'BOY to MOY-Reading'!$P$2:$AK$400,22,FALSE)),"")</f>
        <v/>
      </c>
      <c r="AC384" s="161" t="str">
        <f>IFERROR(IF(VLOOKUP(A384, 'MOY to EOY-Reading'!$P$2:$AK$400,22,FALSE)="","",VLOOKUP(A384,'MOY to EOY-Reading'!$P$2:$AK$400,22,FALSE)),"")</f>
        <v/>
      </c>
      <c r="AD384" s="161" t="str">
        <f>IFERROR(IF(VLOOKUP(A384,'BOY to EOY-Reading'!$P$2:$AK$400,22,FALSE)="","",VLOOKUP(A384,'BOY to EOY-Reading'!$P$2:$AK$400,22,FALSE)),"")</f>
        <v/>
      </c>
      <c r="AE384" s="161" t="str" cm="1">
        <f t="array" ref="AE384">_xlfn.IFS(AND(NOT(ISNUMBER(V384)),NOT(ISNUMBER(W384)),NOT(ISNUMBER(X384))),"",OR(AND(V384&lt;&gt;"",V384&gt;=40),AND(W384&lt;&gt;"",W384&gt;=40),AND(X384&lt;&gt;"",X384&gt;=40)),"Y",OR(V384&lt;40,W384&lt;40,X384&lt;40),"N")</f>
        <v/>
      </c>
      <c r="AF384" s="161" t="str" cm="1">
        <f t="array" ref="AF384">_xlfn.IFS(OR(Y384="Yes",Z384="Yes",AA384="Yes"),"Y",OR(Y384="No",Z384="No",AA384="No"),"N",AND(Y384="",Z384="",AA384=""),"")</f>
        <v/>
      </c>
      <c r="AG384" s="161" t="str" cm="1">
        <f t="array" ref="AG384">_xlfn.IFS(AND(NOT(ISNUMBER(AB384)),NOT(ISNUMBER(AC384)),NOT(ISNUMBER(AD384))),"",OR(AND(AB384&lt;&gt;"",AB384&gt;=40),AND(AC384&lt;&gt;"",AC384&gt;=40),AND(AD384&lt;&gt;"",AD384&gt;=40)),"Y",OR(AB384&lt;40,AC384&lt;40,AD384&lt;40),"N")</f>
        <v/>
      </c>
      <c r="AH384" s="162" t="str" cm="1">
        <f t="array" ref="AH384">_xlfn.IFS(OR(AE384="Y",AF384="Y",AG384="Y"),"Y",OR(AE384="N",AF384="N",AG384="N"),"N",OR(AE384="",AF384="",AG384=""),"")</f>
        <v/>
      </c>
    </row>
    <row r="385" spans="9:34" x14ac:dyDescent="0.25">
      <c r="I385" s="161" t="str">
        <f>IFERROR(IF(VLOOKUP(A385,'BOY to MOY-Math'!$P$2:$U$400,6,FALSE)="","",VLOOKUP(A385,'BOY to MOY-Math'!$P$2:$U$400,6,FALSE)),"")</f>
        <v/>
      </c>
      <c r="J385" s="162" t="str">
        <f>IFERROR(IF(VLOOKUP(A385,'BOY to MOY-Math'!$P$2:$AA$400,12,FALSE)="","",VLOOKUP(A385,'BOY to MOY-Math'!$P$2:$AA$400,12,FALSE)),"")</f>
        <v/>
      </c>
      <c r="K385" s="161" t="str">
        <f>IFERROR(IF(VLOOKUP(A385,'BOY to EOY-Math'!$P$2:$AA$400,12,FALSE)="","",VLOOKUP(A385,'BOY to EOY-Math'!$P$2:$AA$400,12,FALSE)),"")</f>
        <v/>
      </c>
      <c r="L385" s="163" t="str">
        <f>IFERROR(IF(VLOOKUP(A385,'BOY to MOY-Math'!$P$2:$AI$400,20,FALSE)="","",VLOOKUP(A385,'BOY to MOY-Math'!$P$2:$AI$400,20,FALSE)),"")</f>
        <v/>
      </c>
      <c r="M385" s="161" t="str">
        <f>IFERROR(IF(VLOOKUP(A385, 'MOY to EOY-Math'!$P$2:$AI$400,20,FALSE)="","",VLOOKUP(A385,'MOY to EOY-Math'!$P$2:$AI$400,20,FALSE)),"")</f>
        <v/>
      </c>
      <c r="N385" s="161" t="str">
        <f>IFERROR(IF(VLOOKUP(A385,'BOY to EOY-Math'!$P$2:$AI$400,20,FALSE)="","",VLOOKUP(A385,'BOY to EOY-Math'!$P$2:$AI$400,20,FALSE)),"")</f>
        <v/>
      </c>
      <c r="O385" s="161" t="str">
        <f>IFERROR(IF(VLOOKUP(A385,'BOY to MOY-Math'!$P$2:$AK$400,22,FALSE)="","",VLOOKUP(A385,'BOY to MOY-Math'!$P$2:$AK$400,22,FALSE)),"")</f>
        <v/>
      </c>
      <c r="P385" s="161" t="str">
        <f>IFERROR(IF(VLOOKUP(A385, 'MOY to EOY-Math'!$P$2:$AK$400,22,FALSE)="","",VLOOKUP(A385,'MOY to EOY-Math'!$P$2:$AK$400,22,FALSE)),"")</f>
        <v/>
      </c>
      <c r="Q385" s="161" t="str">
        <f>IFERROR(IF(VLOOKUP(A385,'BOY to EOY-Math'!$P$2:$AK$400,22,FALSE)="","",VLOOKUP(A385,'BOY to EOY-Math'!$P$2:$AK$400,22,FALSE)),"")</f>
        <v/>
      </c>
      <c r="R385" s="161" t="str" cm="1">
        <f t="array" ref="R385">_xlfn.IFS(AND(NOT(ISNUMBER(I385)),NOT(ISNUMBER(J385)),NOT(ISNUMBER(K385))),"",OR(AND(I385&lt;&gt;"",I385&gt;=40),AND(J385&lt;&gt;"",J385&gt;=40),AND(K385&lt;&gt;"",K385&gt;=40)),"Y",OR(I385&lt;40,J385&lt;40,K385&lt;40),"N")</f>
        <v/>
      </c>
      <c r="S385" s="161" t="str" cm="1">
        <f t="array" ref="S385">_xlfn.IFS(OR(L385="Yes",M385="Yes",N385="Yes"),"Y",OR(L385="No",M385="No",N385="No"),"N",AND(L385="",M385="",N385=""),"")</f>
        <v/>
      </c>
      <c r="T385" s="161" t="str" cm="1">
        <f t="array" ref="T385">_xlfn.IFS(AND(NOT(ISNUMBER(O385)),NOT(ISNUMBER(P385)),NOT(ISNUMBER(Q385))),"",OR(AND(O385&lt;&gt;"",O385&gt;=40),AND(P385&lt;&gt;"",P385&gt;=40),AND(Q385&lt;&gt;"",Q385&gt;=40)),"Y",OR(O385&lt;40,P385&lt;40,Q385&lt;40),"N")</f>
        <v/>
      </c>
      <c r="U385" s="162" t="str" cm="1">
        <f t="array" ref="U385">_xlfn.IFS(OR(R385="Y",S385="Y",T385="Y"),"Y",OR(R385="N",S385="N",T385="N"),"N",OR(R385="",S385="",T385=""),"")</f>
        <v/>
      </c>
      <c r="V385" s="161" t="str">
        <f>IFERROR(IF(VLOOKUP(A385,'BOY to MOY-Reading'!$P$2:$U$400,6,FALSE)="","",VLOOKUP(A385,'BOY to MOY-Reading'!$P$2:$U$400,6,FALSE)),"")</f>
        <v/>
      </c>
      <c r="W385" s="162" t="str">
        <f>IFERROR(IF(VLOOKUP(A385,'BOY to MOY-Reading'!$P$2:$AA$400,12,FALSE)="","",VLOOKUP(A385,'BOY to MOY-Reading'!$P$2:$AA$400,12,FALSE)),"")</f>
        <v/>
      </c>
      <c r="X385" s="161" t="str">
        <f>IFERROR(IF(VLOOKUP(A385,'BOY to EOY-Reading'!$P$2:$AA$400,12,FALSE)="","",VLOOKUP(A385,'BOY to EOY-Reading'!$P$2:$AA$400,12,FALSE)),"")</f>
        <v/>
      </c>
      <c r="Y385" s="163" t="str">
        <f>IFERROR(IF(VLOOKUP(A385,'BOY to MOY-Reading'!$P$2:$AI$400,20,FALSE)="","",VLOOKUP(A385,'BOY to MOY-Reading'!$P$2:$AI$400,20,FALSE)),"")</f>
        <v/>
      </c>
      <c r="Z385" s="161" t="str">
        <f>IFERROR(IF(VLOOKUP(A385, 'MOY to EOY-Reading'!$P$2:$AI$400,20,FALSE)="","",VLOOKUP(A385,'MOY to EOY-Reading'!$P$2:$AI$400,20,FALSE)),"")</f>
        <v/>
      </c>
      <c r="AA385" s="161" t="str">
        <f>IFERROR(IF(VLOOKUP(A385,'BOY to EOY-Reading'!$P$2:$AI$400,20,FALSE)="","",VLOOKUP(A385,'BOY to EOY-Reading'!$P$2:$AI$400,20,FALSE)),"")</f>
        <v/>
      </c>
      <c r="AB385" s="161" t="str">
        <f>IFERROR(IF(VLOOKUP(A385,'BOY to MOY-Reading'!$P$2:$AK$400,22,FALSE)="","",VLOOKUP(A385,'BOY to MOY-Reading'!$P$2:$AK$400,22,FALSE)),"")</f>
        <v/>
      </c>
      <c r="AC385" s="161" t="str">
        <f>IFERROR(IF(VLOOKUP(A385, 'MOY to EOY-Reading'!$P$2:$AK$400,22,FALSE)="","",VLOOKUP(A385,'MOY to EOY-Reading'!$P$2:$AK$400,22,FALSE)),"")</f>
        <v/>
      </c>
      <c r="AD385" s="161" t="str">
        <f>IFERROR(IF(VLOOKUP(A385,'BOY to EOY-Reading'!$P$2:$AK$400,22,FALSE)="","",VLOOKUP(A385,'BOY to EOY-Reading'!$P$2:$AK$400,22,FALSE)),"")</f>
        <v/>
      </c>
      <c r="AE385" s="161" t="str" cm="1">
        <f t="array" ref="AE385">_xlfn.IFS(AND(NOT(ISNUMBER(V385)),NOT(ISNUMBER(W385)),NOT(ISNUMBER(X385))),"",OR(AND(V385&lt;&gt;"",V385&gt;=40),AND(W385&lt;&gt;"",W385&gt;=40),AND(X385&lt;&gt;"",X385&gt;=40)),"Y",OR(V385&lt;40,W385&lt;40,X385&lt;40),"N")</f>
        <v/>
      </c>
      <c r="AF385" s="161" t="str" cm="1">
        <f t="array" ref="AF385">_xlfn.IFS(OR(Y385="Yes",Z385="Yes",AA385="Yes"),"Y",OR(Y385="No",Z385="No",AA385="No"),"N",AND(Y385="",Z385="",AA385=""),"")</f>
        <v/>
      </c>
      <c r="AG385" s="161" t="str" cm="1">
        <f t="array" ref="AG385">_xlfn.IFS(AND(NOT(ISNUMBER(AB385)),NOT(ISNUMBER(AC385)),NOT(ISNUMBER(AD385))),"",OR(AND(AB385&lt;&gt;"",AB385&gt;=40),AND(AC385&lt;&gt;"",AC385&gt;=40),AND(AD385&lt;&gt;"",AD385&gt;=40)),"Y",OR(AB385&lt;40,AC385&lt;40,AD385&lt;40),"N")</f>
        <v/>
      </c>
      <c r="AH385" s="162" t="str" cm="1">
        <f t="array" ref="AH385">_xlfn.IFS(OR(AE385="Y",AF385="Y",AG385="Y"),"Y",OR(AE385="N",AF385="N",AG385="N"),"N",OR(AE385="",AF385="",AG385=""),"")</f>
        <v/>
      </c>
    </row>
    <row r="386" spans="9:34" x14ac:dyDescent="0.25">
      <c r="I386" s="161" t="str">
        <f>IFERROR(IF(VLOOKUP(A386,'BOY to MOY-Math'!$P$2:$U$400,6,FALSE)="","",VLOOKUP(A386,'BOY to MOY-Math'!$P$2:$U$400,6,FALSE)),"")</f>
        <v/>
      </c>
      <c r="J386" s="162" t="str">
        <f>IFERROR(IF(VLOOKUP(A386,'BOY to MOY-Math'!$P$2:$AA$400,12,FALSE)="","",VLOOKUP(A386,'BOY to MOY-Math'!$P$2:$AA$400,12,FALSE)),"")</f>
        <v/>
      </c>
      <c r="K386" s="161" t="str">
        <f>IFERROR(IF(VLOOKUP(A386,'BOY to EOY-Math'!$P$2:$AA$400,12,FALSE)="","",VLOOKUP(A386,'BOY to EOY-Math'!$P$2:$AA$400,12,FALSE)),"")</f>
        <v/>
      </c>
      <c r="L386" s="163" t="str">
        <f>IFERROR(IF(VLOOKUP(A386,'BOY to MOY-Math'!$P$2:$AI$400,20,FALSE)="","",VLOOKUP(A386,'BOY to MOY-Math'!$P$2:$AI$400,20,FALSE)),"")</f>
        <v/>
      </c>
      <c r="M386" s="161" t="str">
        <f>IFERROR(IF(VLOOKUP(A386, 'MOY to EOY-Math'!$P$2:$AI$400,20,FALSE)="","",VLOOKUP(A386,'MOY to EOY-Math'!$P$2:$AI$400,20,FALSE)),"")</f>
        <v/>
      </c>
      <c r="N386" s="161" t="str">
        <f>IFERROR(IF(VLOOKUP(A386,'BOY to EOY-Math'!$P$2:$AI$400,20,FALSE)="","",VLOOKUP(A386,'BOY to EOY-Math'!$P$2:$AI$400,20,FALSE)),"")</f>
        <v/>
      </c>
      <c r="O386" s="161" t="str">
        <f>IFERROR(IF(VLOOKUP(A386,'BOY to MOY-Math'!$P$2:$AK$400,22,FALSE)="","",VLOOKUP(A386,'BOY to MOY-Math'!$P$2:$AK$400,22,FALSE)),"")</f>
        <v/>
      </c>
      <c r="P386" s="161" t="str">
        <f>IFERROR(IF(VLOOKUP(A386, 'MOY to EOY-Math'!$P$2:$AK$400,22,FALSE)="","",VLOOKUP(A386,'MOY to EOY-Math'!$P$2:$AK$400,22,FALSE)),"")</f>
        <v/>
      </c>
      <c r="Q386" s="161" t="str">
        <f>IFERROR(IF(VLOOKUP(A386,'BOY to EOY-Math'!$P$2:$AK$400,22,FALSE)="","",VLOOKUP(A386,'BOY to EOY-Math'!$P$2:$AK$400,22,FALSE)),"")</f>
        <v/>
      </c>
      <c r="R386" s="161" t="str" cm="1">
        <f t="array" ref="R386">_xlfn.IFS(AND(NOT(ISNUMBER(I386)),NOT(ISNUMBER(J386)),NOT(ISNUMBER(K386))),"",OR(AND(I386&lt;&gt;"",I386&gt;=40),AND(J386&lt;&gt;"",J386&gt;=40),AND(K386&lt;&gt;"",K386&gt;=40)),"Y",OR(I386&lt;40,J386&lt;40,K386&lt;40),"N")</f>
        <v/>
      </c>
      <c r="S386" s="161" t="str" cm="1">
        <f t="array" ref="S386">_xlfn.IFS(OR(L386="Yes",M386="Yes",N386="Yes"),"Y",OR(L386="No",M386="No",N386="No"),"N",AND(L386="",M386="",N386=""),"")</f>
        <v/>
      </c>
      <c r="T386" s="161" t="str" cm="1">
        <f t="array" ref="T386">_xlfn.IFS(AND(NOT(ISNUMBER(O386)),NOT(ISNUMBER(P386)),NOT(ISNUMBER(Q386))),"",OR(AND(O386&lt;&gt;"",O386&gt;=40),AND(P386&lt;&gt;"",P386&gt;=40),AND(Q386&lt;&gt;"",Q386&gt;=40)),"Y",OR(O386&lt;40,P386&lt;40,Q386&lt;40),"N")</f>
        <v/>
      </c>
      <c r="U386" s="162" t="str" cm="1">
        <f t="array" ref="U386">_xlfn.IFS(OR(R386="Y",S386="Y",T386="Y"),"Y",OR(R386="N",S386="N",T386="N"),"N",OR(R386="",S386="",T386=""),"")</f>
        <v/>
      </c>
      <c r="V386" s="161" t="str">
        <f>IFERROR(IF(VLOOKUP(A386,'BOY to MOY-Reading'!$P$2:$U$400,6,FALSE)="","",VLOOKUP(A386,'BOY to MOY-Reading'!$P$2:$U$400,6,FALSE)),"")</f>
        <v/>
      </c>
      <c r="W386" s="162" t="str">
        <f>IFERROR(IF(VLOOKUP(A386,'BOY to MOY-Reading'!$P$2:$AA$400,12,FALSE)="","",VLOOKUP(A386,'BOY to MOY-Reading'!$P$2:$AA$400,12,FALSE)),"")</f>
        <v/>
      </c>
      <c r="X386" s="161" t="str">
        <f>IFERROR(IF(VLOOKUP(A386,'BOY to EOY-Reading'!$P$2:$AA$400,12,FALSE)="","",VLOOKUP(A386,'BOY to EOY-Reading'!$P$2:$AA$400,12,FALSE)),"")</f>
        <v/>
      </c>
      <c r="Y386" s="163" t="str">
        <f>IFERROR(IF(VLOOKUP(A386,'BOY to MOY-Reading'!$P$2:$AI$400,20,FALSE)="","",VLOOKUP(A386,'BOY to MOY-Reading'!$P$2:$AI$400,20,FALSE)),"")</f>
        <v/>
      </c>
      <c r="Z386" s="161" t="str">
        <f>IFERROR(IF(VLOOKUP(A386, 'MOY to EOY-Reading'!$P$2:$AI$400,20,FALSE)="","",VLOOKUP(A386,'MOY to EOY-Reading'!$P$2:$AI$400,20,FALSE)),"")</f>
        <v/>
      </c>
      <c r="AA386" s="161" t="str">
        <f>IFERROR(IF(VLOOKUP(A386,'BOY to EOY-Reading'!$P$2:$AI$400,20,FALSE)="","",VLOOKUP(A386,'BOY to EOY-Reading'!$P$2:$AI$400,20,FALSE)),"")</f>
        <v/>
      </c>
      <c r="AB386" s="161" t="str">
        <f>IFERROR(IF(VLOOKUP(A386,'BOY to MOY-Reading'!$P$2:$AK$400,22,FALSE)="","",VLOOKUP(A386,'BOY to MOY-Reading'!$P$2:$AK$400,22,FALSE)),"")</f>
        <v/>
      </c>
      <c r="AC386" s="161" t="str">
        <f>IFERROR(IF(VLOOKUP(A386, 'MOY to EOY-Reading'!$P$2:$AK$400,22,FALSE)="","",VLOOKUP(A386,'MOY to EOY-Reading'!$P$2:$AK$400,22,FALSE)),"")</f>
        <v/>
      </c>
      <c r="AD386" s="161" t="str">
        <f>IFERROR(IF(VLOOKUP(A386,'BOY to EOY-Reading'!$P$2:$AK$400,22,FALSE)="","",VLOOKUP(A386,'BOY to EOY-Reading'!$P$2:$AK$400,22,FALSE)),"")</f>
        <v/>
      </c>
      <c r="AE386" s="161" t="str" cm="1">
        <f t="array" ref="AE386">_xlfn.IFS(AND(NOT(ISNUMBER(V386)),NOT(ISNUMBER(W386)),NOT(ISNUMBER(X386))),"",OR(AND(V386&lt;&gt;"",V386&gt;=40),AND(W386&lt;&gt;"",W386&gt;=40),AND(X386&lt;&gt;"",X386&gt;=40)),"Y",OR(V386&lt;40,W386&lt;40,X386&lt;40),"N")</f>
        <v/>
      </c>
      <c r="AF386" s="161" t="str" cm="1">
        <f t="array" ref="AF386">_xlfn.IFS(OR(Y386="Yes",Z386="Yes",AA386="Yes"),"Y",OR(Y386="No",Z386="No",AA386="No"),"N",AND(Y386="",Z386="",AA386=""),"")</f>
        <v/>
      </c>
      <c r="AG386" s="161" t="str" cm="1">
        <f t="array" ref="AG386">_xlfn.IFS(AND(NOT(ISNUMBER(AB386)),NOT(ISNUMBER(AC386)),NOT(ISNUMBER(AD386))),"",OR(AND(AB386&lt;&gt;"",AB386&gt;=40),AND(AC386&lt;&gt;"",AC386&gt;=40),AND(AD386&lt;&gt;"",AD386&gt;=40)),"Y",OR(AB386&lt;40,AC386&lt;40,AD386&lt;40),"N")</f>
        <v/>
      </c>
      <c r="AH386" s="162" t="str" cm="1">
        <f t="array" ref="AH386">_xlfn.IFS(OR(AE386="Y",AF386="Y",AG386="Y"),"Y",OR(AE386="N",AF386="N",AG386="N"),"N",OR(AE386="",AF386="",AG386=""),"")</f>
        <v/>
      </c>
    </row>
    <row r="387" spans="9:34" x14ac:dyDescent="0.25">
      <c r="I387" s="161" t="str">
        <f>IFERROR(IF(VLOOKUP(A387,'BOY to MOY-Math'!$P$2:$U$400,6,FALSE)="","",VLOOKUP(A387,'BOY to MOY-Math'!$P$2:$U$400,6,FALSE)),"")</f>
        <v/>
      </c>
      <c r="J387" s="162" t="str">
        <f>IFERROR(IF(VLOOKUP(A387,'BOY to MOY-Math'!$P$2:$AA$400,12,FALSE)="","",VLOOKUP(A387,'BOY to MOY-Math'!$P$2:$AA$400,12,FALSE)),"")</f>
        <v/>
      </c>
      <c r="K387" s="161" t="str">
        <f>IFERROR(IF(VLOOKUP(A387,'BOY to EOY-Math'!$P$2:$AA$400,12,FALSE)="","",VLOOKUP(A387,'BOY to EOY-Math'!$P$2:$AA$400,12,FALSE)),"")</f>
        <v/>
      </c>
      <c r="L387" s="163" t="str">
        <f>IFERROR(IF(VLOOKUP(A387,'BOY to MOY-Math'!$P$2:$AI$400,20,FALSE)="","",VLOOKUP(A387,'BOY to MOY-Math'!$P$2:$AI$400,20,FALSE)),"")</f>
        <v/>
      </c>
      <c r="M387" s="161" t="str">
        <f>IFERROR(IF(VLOOKUP(A387, 'MOY to EOY-Math'!$P$2:$AI$400,20,FALSE)="","",VLOOKUP(A387,'MOY to EOY-Math'!$P$2:$AI$400,20,FALSE)),"")</f>
        <v/>
      </c>
      <c r="N387" s="161" t="str">
        <f>IFERROR(IF(VLOOKUP(A387,'BOY to EOY-Math'!$P$2:$AI$400,20,FALSE)="","",VLOOKUP(A387,'BOY to EOY-Math'!$P$2:$AI$400,20,FALSE)),"")</f>
        <v/>
      </c>
      <c r="O387" s="161" t="str">
        <f>IFERROR(IF(VLOOKUP(A387,'BOY to MOY-Math'!$P$2:$AK$400,22,FALSE)="","",VLOOKUP(A387,'BOY to MOY-Math'!$P$2:$AK$400,22,FALSE)),"")</f>
        <v/>
      </c>
      <c r="P387" s="161" t="str">
        <f>IFERROR(IF(VLOOKUP(A387, 'MOY to EOY-Math'!$P$2:$AK$400,22,FALSE)="","",VLOOKUP(A387,'MOY to EOY-Math'!$P$2:$AK$400,22,FALSE)),"")</f>
        <v/>
      </c>
      <c r="Q387" s="161" t="str">
        <f>IFERROR(IF(VLOOKUP(A387,'BOY to EOY-Math'!$P$2:$AK$400,22,FALSE)="","",VLOOKUP(A387,'BOY to EOY-Math'!$P$2:$AK$400,22,FALSE)),"")</f>
        <v/>
      </c>
      <c r="R387" s="161" t="str" cm="1">
        <f t="array" ref="R387">_xlfn.IFS(AND(NOT(ISNUMBER(I387)),NOT(ISNUMBER(J387)),NOT(ISNUMBER(K387))),"",OR(AND(I387&lt;&gt;"",I387&gt;=40),AND(J387&lt;&gt;"",J387&gt;=40),AND(K387&lt;&gt;"",K387&gt;=40)),"Y",OR(I387&lt;40,J387&lt;40,K387&lt;40),"N")</f>
        <v/>
      </c>
      <c r="S387" s="161" t="str" cm="1">
        <f t="array" ref="S387">_xlfn.IFS(OR(L387="Yes",M387="Yes",N387="Yes"),"Y",OR(L387="No",M387="No",N387="No"),"N",AND(L387="",M387="",N387=""),"")</f>
        <v/>
      </c>
      <c r="T387" s="161" t="str" cm="1">
        <f t="array" ref="T387">_xlfn.IFS(AND(NOT(ISNUMBER(O387)),NOT(ISNUMBER(P387)),NOT(ISNUMBER(Q387))),"",OR(AND(O387&lt;&gt;"",O387&gt;=40),AND(P387&lt;&gt;"",P387&gt;=40),AND(Q387&lt;&gt;"",Q387&gt;=40)),"Y",OR(O387&lt;40,P387&lt;40,Q387&lt;40),"N")</f>
        <v/>
      </c>
      <c r="U387" s="162" t="str" cm="1">
        <f t="array" ref="U387">_xlfn.IFS(OR(R387="Y",S387="Y",T387="Y"),"Y",OR(R387="N",S387="N",T387="N"),"N",OR(R387="",S387="",T387=""),"")</f>
        <v/>
      </c>
      <c r="V387" s="161" t="str">
        <f>IFERROR(IF(VLOOKUP(A387,'BOY to MOY-Reading'!$P$2:$U$400,6,FALSE)="","",VLOOKUP(A387,'BOY to MOY-Reading'!$P$2:$U$400,6,FALSE)),"")</f>
        <v/>
      </c>
      <c r="W387" s="162" t="str">
        <f>IFERROR(IF(VLOOKUP(A387,'BOY to MOY-Reading'!$P$2:$AA$400,12,FALSE)="","",VLOOKUP(A387,'BOY to MOY-Reading'!$P$2:$AA$400,12,FALSE)),"")</f>
        <v/>
      </c>
      <c r="X387" s="161" t="str">
        <f>IFERROR(IF(VLOOKUP(A387,'BOY to EOY-Reading'!$P$2:$AA$400,12,FALSE)="","",VLOOKUP(A387,'BOY to EOY-Reading'!$P$2:$AA$400,12,FALSE)),"")</f>
        <v/>
      </c>
      <c r="Y387" s="163" t="str">
        <f>IFERROR(IF(VLOOKUP(A387,'BOY to MOY-Reading'!$P$2:$AI$400,20,FALSE)="","",VLOOKUP(A387,'BOY to MOY-Reading'!$P$2:$AI$400,20,FALSE)),"")</f>
        <v/>
      </c>
      <c r="Z387" s="161" t="str">
        <f>IFERROR(IF(VLOOKUP(A387, 'MOY to EOY-Reading'!$P$2:$AI$400,20,FALSE)="","",VLOOKUP(A387,'MOY to EOY-Reading'!$P$2:$AI$400,20,FALSE)),"")</f>
        <v/>
      </c>
      <c r="AA387" s="161" t="str">
        <f>IFERROR(IF(VLOOKUP(A387,'BOY to EOY-Reading'!$P$2:$AI$400,20,FALSE)="","",VLOOKUP(A387,'BOY to EOY-Reading'!$P$2:$AI$400,20,FALSE)),"")</f>
        <v/>
      </c>
      <c r="AB387" s="161" t="str">
        <f>IFERROR(IF(VLOOKUP(A387,'BOY to MOY-Reading'!$P$2:$AK$400,22,FALSE)="","",VLOOKUP(A387,'BOY to MOY-Reading'!$P$2:$AK$400,22,FALSE)),"")</f>
        <v/>
      </c>
      <c r="AC387" s="161" t="str">
        <f>IFERROR(IF(VLOOKUP(A387, 'MOY to EOY-Reading'!$P$2:$AK$400,22,FALSE)="","",VLOOKUP(A387,'MOY to EOY-Reading'!$P$2:$AK$400,22,FALSE)),"")</f>
        <v/>
      </c>
      <c r="AD387" s="161" t="str">
        <f>IFERROR(IF(VLOOKUP(A387,'BOY to EOY-Reading'!$P$2:$AK$400,22,FALSE)="","",VLOOKUP(A387,'BOY to EOY-Reading'!$P$2:$AK$400,22,FALSE)),"")</f>
        <v/>
      </c>
      <c r="AE387" s="161" t="str" cm="1">
        <f t="array" ref="AE387">_xlfn.IFS(AND(NOT(ISNUMBER(V387)),NOT(ISNUMBER(W387)),NOT(ISNUMBER(X387))),"",OR(AND(V387&lt;&gt;"",V387&gt;=40),AND(W387&lt;&gt;"",W387&gt;=40),AND(X387&lt;&gt;"",X387&gt;=40)),"Y",OR(V387&lt;40,W387&lt;40,X387&lt;40),"N")</f>
        <v/>
      </c>
      <c r="AF387" s="161" t="str" cm="1">
        <f t="array" ref="AF387">_xlfn.IFS(OR(Y387="Yes",Z387="Yes",AA387="Yes"),"Y",OR(Y387="No",Z387="No",AA387="No"),"N",AND(Y387="",Z387="",AA387=""),"")</f>
        <v/>
      </c>
      <c r="AG387" s="161" t="str" cm="1">
        <f t="array" ref="AG387">_xlfn.IFS(AND(NOT(ISNUMBER(AB387)),NOT(ISNUMBER(AC387)),NOT(ISNUMBER(AD387))),"",OR(AND(AB387&lt;&gt;"",AB387&gt;=40),AND(AC387&lt;&gt;"",AC387&gt;=40),AND(AD387&lt;&gt;"",AD387&gt;=40)),"Y",OR(AB387&lt;40,AC387&lt;40,AD387&lt;40),"N")</f>
        <v/>
      </c>
      <c r="AH387" s="162" t="str" cm="1">
        <f t="array" ref="AH387">_xlfn.IFS(OR(AE387="Y",AF387="Y",AG387="Y"),"Y",OR(AE387="N",AF387="N",AG387="N"),"N",OR(AE387="",AF387="",AG387=""),"")</f>
        <v/>
      </c>
    </row>
    <row r="388" spans="9:34" x14ac:dyDescent="0.25">
      <c r="I388" s="161" t="str">
        <f>IFERROR(IF(VLOOKUP(A388,'BOY to MOY-Math'!$P$2:$U$400,6,FALSE)="","",VLOOKUP(A388,'BOY to MOY-Math'!$P$2:$U$400,6,FALSE)),"")</f>
        <v/>
      </c>
      <c r="J388" s="162" t="str">
        <f>IFERROR(IF(VLOOKUP(A388,'BOY to MOY-Math'!$P$2:$AA$400,12,FALSE)="","",VLOOKUP(A388,'BOY to MOY-Math'!$P$2:$AA$400,12,FALSE)),"")</f>
        <v/>
      </c>
      <c r="K388" s="161" t="str">
        <f>IFERROR(IF(VLOOKUP(A388,'BOY to EOY-Math'!$P$2:$AA$400,12,FALSE)="","",VLOOKUP(A388,'BOY to EOY-Math'!$P$2:$AA$400,12,FALSE)),"")</f>
        <v/>
      </c>
      <c r="L388" s="163" t="str">
        <f>IFERROR(IF(VLOOKUP(A388,'BOY to MOY-Math'!$P$2:$AI$400,20,FALSE)="","",VLOOKUP(A388,'BOY to MOY-Math'!$P$2:$AI$400,20,FALSE)),"")</f>
        <v/>
      </c>
      <c r="M388" s="161" t="str">
        <f>IFERROR(IF(VLOOKUP(A388, 'MOY to EOY-Math'!$P$2:$AI$400,20,FALSE)="","",VLOOKUP(A388,'MOY to EOY-Math'!$P$2:$AI$400,20,FALSE)),"")</f>
        <v/>
      </c>
      <c r="N388" s="161" t="str">
        <f>IFERROR(IF(VLOOKUP(A388,'BOY to EOY-Math'!$P$2:$AI$400,20,FALSE)="","",VLOOKUP(A388,'BOY to EOY-Math'!$P$2:$AI$400,20,FALSE)),"")</f>
        <v/>
      </c>
      <c r="O388" s="161" t="str">
        <f>IFERROR(IF(VLOOKUP(A388,'BOY to MOY-Math'!$P$2:$AK$400,22,FALSE)="","",VLOOKUP(A388,'BOY to MOY-Math'!$P$2:$AK$400,22,FALSE)),"")</f>
        <v/>
      </c>
      <c r="P388" s="161" t="str">
        <f>IFERROR(IF(VLOOKUP(A388, 'MOY to EOY-Math'!$P$2:$AK$400,22,FALSE)="","",VLOOKUP(A388,'MOY to EOY-Math'!$P$2:$AK$400,22,FALSE)),"")</f>
        <v/>
      </c>
      <c r="Q388" s="161" t="str">
        <f>IFERROR(IF(VLOOKUP(A388,'BOY to EOY-Math'!$P$2:$AK$400,22,FALSE)="","",VLOOKUP(A388,'BOY to EOY-Math'!$P$2:$AK$400,22,FALSE)),"")</f>
        <v/>
      </c>
      <c r="R388" s="161" t="str" cm="1">
        <f t="array" ref="R388">_xlfn.IFS(AND(NOT(ISNUMBER(I388)),NOT(ISNUMBER(J388)),NOT(ISNUMBER(K388))),"",OR(AND(I388&lt;&gt;"",I388&gt;=40),AND(J388&lt;&gt;"",J388&gt;=40),AND(K388&lt;&gt;"",K388&gt;=40)),"Y",OR(I388&lt;40,J388&lt;40,K388&lt;40),"N")</f>
        <v/>
      </c>
      <c r="S388" s="161" t="str" cm="1">
        <f t="array" ref="S388">_xlfn.IFS(OR(L388="Yes",M388="Yes",N388="Yes"),"Y",OR(L388="No",M388="No",N388="No"),"N",AND(L388="",M388="",N388=""),"")</f>
        <v/>
      </c>
      <c r="T388" s="161" t="str" cm="1">
        <f t="array" ref="T388">_xlfn.IFS(AND(NOT(ISNUMBER(O388)),NOT(ISNUMBER(P388)),NOT(ISNUMBER(Q388))),"",OR(AND(O388&lt;&gt;"",O388&gt;=40),AND(P388&lt;&gt;"",P388&gt;=40),AND(Q388&lt;&gt;"",Q388&gt;=40)),"Y",OR(O388&lt;40,P388&lt;40,Q388&lt;40),"N")</f>
        <v/>
      </c>
      <c r="U388" s="162" t="str" cm="1">
        <f t="array" ref="U388">_xlfn.IFS(OR(R388="Y",S388="Y",T388="Y"),"Y",OR(R388="N",S388="N",T388="N"),"N",OR(R388="",S388="",T388=""),"")</f>
        <v/>
      </c>
      <c r="V388" s="161" t="str">
        <f>IFERROR(IF(VLOOKUP(A388,'BOY to MOY-Reading'!$P$2:$U$400,6,FALSE)="","",VLOOKUP(A388,'BOY to MOY-Reading'!$P$2:$U$400,6,FALSE)),"")</f>
        <v/>
      </c>
      <c r="W388" s="162" t="str">
        <f>IFERROR(IF(VLOOKUP(A388,'BOY to MOY-Reading'!$P$2:$AA$400,12,FALSE)="","",VLOOKUP(A388,'BOY to MOY-Reading'!$P$2:$AA$400,12,FALSE)),"")</f>
        <v/>
      </c>
      <c r="X388" s="161" t="str">
        <f>IFERROR(IF(VLOOKUP(A388,'BOY to EOY-Reading'!$P$2:$AA$400,12,FALSE)="","",VLOOKUP(A388,'BOY to EOY-Reading'!$P$2:$AA$400,12,FALSE)),"")</f>
        <v/>
      </c>
      <c r="Y388" s="163" t="str">
        <f>IFERROR(IF(VLOOKUP(A388,'BOY to MOY-Reading'!$P$2:$AI$400,20,FALSE)="","",VLOOKUP(A388,'BOY to MOY-Reading'!$P$2:$AI$400,20,FALSE)),"")</f>
        <v/>
      </c>
      <c r="Z388" s="161" t="str">
        <f>IFERROR(IF(VLOOKUP(A388, 'MOY to EOY-Reading'!$P$2:$AI$400,20,FALSE)="","",VLOOKUP(A388,'MOY to EOY-Reading'!$P$2:$AI$400,20,FALSE)),"")</f>
        <v/>
      </c>
      <c r="AA388" s="161" t="str">
        <f>IFERROR(IF(VLOOKUP(A388,'BOY to EOY-Reading'!$P$2:$AI$400,20,FALSE)="","",VLOOKUP(A388,'BOY to EOY-Reading'!$P$2:$AI$400,20,FALSE)),"")</f>
        <v/>
      </c>
      <c r="AB388" s="161" t="str">
        <f>IFERROR(IF(VLOOKUP(A388,'BOY to MOY-Reading'!$P$2:$AK$400,22,FALSE)="","",VLOOKUP(A388,'BOY to MOY-Reading'!$P$2:$AK$400,22,FALSE)),"")</f>
        <v/>
      </c>
      <c r="AC388" s="161" t="str">
        <f>IFERROR(IF(VLOOKUP(A388, 'MOY to EOY-Reading'!$P$2:$AK$400,22,FALSE)="","",VLOOKUP(A388,'MOY to EOY-Reading'!$P$2:$AK$400,22,FALSE)),"")</f>
        <v/>
      </c>
      <c r="AD388" s="161" t="str">
        <f>IFERROR(IF(VLOOKUP(A388,'BOY to EOY-Reading'!$P$2:$AK$400,22,FALSE)="","",VLOOKUP(A388,'BOY to EOY-Reading'!$P$2:$AK$400,22,FALSE)),"")</f>
        <v/>
      </c>
      <c r="AE388" s="161" t="str" cm="1">
        <f t="array" ref="AE388">_xlfn.IFS(AND(NOT(ISNUMBER(V388)),NOT(ISNUMBER(W388)),NOT(ISNUMBER(X388))),"",OR(AND(V388&lt;&gt;"",V388&gt;=40),AND(W388&lt;&gt;"",W388&gt;=40),AND(X388&lt;&gt;"",X388&gt;=40)),"Y",OR(V388&lt;40,W388&lt;40,X388&lt;40),"N")</f>
        <v/>
      </c>
      <c r="AF388" s="161" t="str" cm="1">
        <f t="array" ref="AF388">_xlfn.IFS(OR(Y388="Yes",Z388="Yes",AA388="Yes"),"Y",OR(Y388="No",Z388="No",AA388="No"),"N",AND(Y388="",Z388="",AA388=""),"")</f>
        <v/>
      </c>
      <c r="AG388" s="161" t="str" cm="1">
        <f t="array" ref="AG388">_xlfn.IFS(AND(NOT(ISNUMBER(AB388)),NOT(ISNUMBER(AC388)),NOT(ISNUMBER(AD388))),"",OR(AND(AB388&lt;&gt;"",AB388&gt;=40),AND(AC388&lt;&gt;"",AC388&gt;=40),AND(AD388&lt;&gt;"",AD388&gt;=40)),"Y",OR(AB388&lt;40,AC388&lt;40,AD388&lt;40),"N")</f>
        <v/>
      </c>
      <c r="AH388" s="162" t="str" cm="1">
        <f t="array" ref="AH388">_xlfn.IFS(OR(AE388="Y",AF388="Y",AG388="Y"),"Y",OR(AE388="N",AF388="N",AG388="N"),"N",OR(AE388="",AF388="",AG388=""),"")</f>
        <v/>
      </c>
    </row>
    <row r="389" spans="9:34" x14ac:dyDescent="0.25">
      <c r="I389" s="161" t="str">
        <f>IFERROR(IF(VLOOKUP(A389,'BOY to MOY-Math'!$P$2:$U$400,6,FALSE)="","",VLOOKUP(A389,'BOY to MOY-Math'!$P$2:$U$400,6,FALSE)),"")</f>
        <v/>
      </c>
      <c r="J389" s="162" t="str">
        <f>IFERROR(IF(VLOOKUP(A389,'BOY to MOY-Math'!$P$2:$AA$400,12,FALSE)="","",VLOOKUP(A389,'BOY to MOY-Math'!$P$2:$AA$400,12,FALSE)),"")</f>
        <v/>
      </c>
      <c r="K389" s="161" t="str">
        <f>IFERROR(IF(VLOOKUP(A389,'BOY to EOY-Math'!$P$2:$AA$400,12,FALSE)="","",VLOOKUP(A389,'BOY to EOY-Math'!$P$2:$AA$400,12,FALSE)),"")</f>
        <v/>
      </c>
      <c r="L389" s="163" t="str">
        <f>IFERROR(IF(VLOOKUP(A389,'BOY to MOY-Math'!$P$2:$AI$400,20,FALSE)="","",VLOOKUP(A389,'BOY to MOY-Math'!$P$2:$AI$400,20,FALSE)),"")</f>
        <v/>
      </c>
      <c r="M389" s="161" t="str">
        <f>IFERROR(IF(VLOOKUP(A389, 'MOY to EOY-Math'!$P$2:$AI$400,20,FALSE)="","",VLOOKUP(A389,'MOY to EOY-Math'!$P$2:$AI$400,20,FALSE)),"")</f>
        <v/>
      </c>
      <c r="N389" s="161" t="str">
        <f>IFERROR(IF(VLOOKUP(A389,'BOY to EOY-Math'!$P$2:$AI$400,20,FALSE)="","",VLOOKUP(A389,'BOY to EOY-Math'!$P$2:$AI$400,20,FALSE)),"")</f>
        <v/>
      </c>
      <c r="O389" s="161" t="str">
        <f>IFERROR(IF(VLOOKUP(A389,'BOY to MOY-Math'!$P$2:$AK$400,22,FALSE)="","",VLOOKUP(A389,'BOY to MOY-Math'!$P$2:$AK$400,22,FALSE)),"")</f>
        <v/>
      </c>
      <c r="P389" s="161" t="str">
        <f>IFERROR(IF(VLOOKUP(A389, 'MOY to EOY-Math'!$P$2:$AK$400,22,FALSE)="","",VLOOKUP(A389,'MOY to EOY-Math'!$P$2:$AK$400,22,FALSE)),"")</f>
        <v/>
      </c>
      <c r="Q389" s="161" t="str">
        <f>IFERROR(IF(VLOOKUP(A389,'BOY to EOY-Math'!$P$2:$AK$400,22,FALSE)="","",VLOOKUP(A389,'BOY to EOY-Math'!$P$2:$AK$400,22,FALSE)),"")</f>
        <v/>
      </c>
      <c r="R389" s="161" t="str" cm="1">
        <f t="array" ref="R389">_xlfn.IFS(AND(NOT(ISNUMBER(I389)),NOT(ISNUMBER(J389)),NOT(ISNUMBER(K389))),"",OR(AND(I389&lt;&gt;"",I389&gt;=40),AND(J389&lt;&gt;"",J389&gt;=40),AND(K389&lt;&gt;"",K389&gt;=40)),"Y",OR(I389&lt;40,J389&lt;40,K389&lt;40),"N")</f>
        <v/>
      </c>
      <c r="S389" s="161" t="str" cm="1">
        <f t="array" ref="S389">_xlfn.IFS(OR(L389="Yes",M389="Yes",N389="Yes"),"Y",OR(L389="No",M389="No",N389="No"),"N",AND(L389="",M389="",N389=""),"")</f>
        <v/>
      </c>
      <c r="T389" s="161" t="str" cm="1">
        <f t="array" ref="T389">_xlfn.IFS(AND(NOT(ISNUMBER(O389)),NOT(ISNUMBER(P389)),NOT(ISNUMBER(Q389))),"",OR(AND(O389&lt;&gt;"",O389&gt;=40),AND(P389&lt;&gt;"",P389&gt;=40),AND(Q389&lt;&gt;"",Q389&gt;=40)),"Y",OR(O389&lt;40,P389&lt;40,Q389&lt;40),"N")</f>
        <v/>
      </c>
      <c r="U389" s="162" t="str" cm="1">
        <f t="array" ref="U389">_xlfn.IFS(OR(R389="Y",S389="Y",T389="Y"),"Y",OR(R389="N",S389="N",T389="N"),"N",OR(R389="",S389="",T389=""),"")</f>
        <v/>
      </c>
      <c r="V389" s="161" t="str">
        <f>IFERROR(IF(VLOOKUP(A389,'BOY to MOY-Reading'!$P$2:$U$400,6,FALSE)="","",VLOOKUP(A389,'BOY to MOY-Reading'!$P$2:$U$400,6,FALSE)),"")</f>
        <v/>
      </c>
      <c r="W389" s="162" t="str">
        <f>IFERROR(IF(VLOOKUP(A389,'BOY to MOY-Reading'!$P$2:$AA$400,12,FALSE)="","",VLOOKUP(A389,'BOY to MOY-Reading'!$P$2:$AA$400,12,FALSE)),"")</f>
        <v/>
      </c>
      <c r="X389" s="161" t="str">
        <f>IFERROR(IF(VLOOKUP(A389,'BOY to EOY-Reading'!$P$2:$AA$400,12,FALSE)="","",VLOOKUP(A389,'BOY to EOY-Reading'!$P$2:$AA$400,12,FALSE)),"")</f>
        <v/>
      </c>
      <c r="Y389" s="163" t="str">
        <f>IFERROR(IF(VLOOKUP(A389,'BOY to MOY-Reading'!$P$2:$AI$400,20,FALSE)="","",VLOOKUP(A389,'BOY to MOY-Reading'!$P$2:$AI$400,20,FALSE)),"")</f>
        <v/>
      </c>
      <c r="Z389" s="161" t="str">
        <f>IFERROR(IF(VLOOKUP(A389, 'MOY to EOY-Reading'!$P$2:$AI$400,20,FALSE)="","",VLOOKUP(A389,'MOY to EOY-Reading'!$P$2:$AI$400,20,FALSE)),"")</f>
        <v/>
      </c>
      <c r="AA389" s="161" t="str">
        <f>IFERROR(IF(VLOOKUP(A389,'BOY to EOY-Reading'!$P$2:$AI$400,20,FALSE)="","",VLOOKUP(A389,'BOY to EOY-Reading'!$P$2:$AI$400,20,FALSE)),"")</f>
        <v/>
      </c>
      <c r="AB389" s="161" t="str">
        <f>IFERROR(IF(VLOOKUP(A389,'BOY to MOY-Reading'!$P$2:$AK$400,22,FALSE)="","",VLOOKUP(A389,'BOY to MOY-Reading'!$P$2:$AK$400,22,FALSE)),"")</f>
        <v/>
      </c>
      <c r="AC389" s="161" t="str">
        <f>IFERROR(IF(VLOOKUP(A389, 'MOY to EOY-Reading'!$P$2:$AK$400,22,FALSE)="","",VLOOKUP(A389,'MOY to EOY-Reading'!$P$2:$AK$400,22,FALSE)),"")</f>
        <v/>
      </c>
      <c r="AD389" s="161" t="str">
        <f>IFERROR(IF(VLOOKUP(A389,'BOY to EOY-Reading'!$P$2:$AK$400,22,FALSE)="","",VLOOKUP(A389,'BOY to EOY-Reading'!$P$2:$AK$400,22,FALSE)),"")</f>
        <v/>
      </c>
      <c r="AE389" s="161" t="str" cm="1">
        <f t="array" ref="AE389">_xlfn.IFS(AND(NOT(ISNUMBER(V389)),NOT(ISNUMBER(W389)),NOT(ISNUMBER(X389))),"",OR(AND(V389&lt;&gt;"",V389&gt;=40),AND(W389&lt;&gt;"",W389&gt;=40),AND(X389&lt;&gt;"",X389&gt;=40)),"Y",OR(V389&lt;40,W389&lt;40,X389&lt;40),"N")</f>
        <v/>
      </c>
      <c r="AF389" s="161" t="str" cm="1">
        <f t="array" ref="AF389">_xlfn.IFS(OR(Y389="Yes",Z389="Yes",AA389="Yes"),"Y",OR(Y389="No",Z389="No",AA389="No"),"N",AND(Y389="",Z389="",AA389=""),"")</f>
        <v/>
      </c>
      <c r="AG389" s="161" t="str" cm="1">
        <f t="array" ref="AG389">_xlfn.IFS(AND(NOT(ISNUMBER(AB389)),NOT(ISNUMBER(AC389)),NOT(ISNUMBER(AD389))),"",OR(AND(AB389&lt;&gt;"",AB389&gt;=40),AND(AC389&lt;&gt;"",AC389&gt;=40),AND(AD389&lt;&gt;"",AD389&gt;=40)),"Y",OR(AB389&lt;40,AC389&lt;40,AD389&lt;40),"N")</f>
        <v/>
      </c>
      <c r="AH389" s="162" t="str" cm="1">
        <f t="array" ref="AH389">_xlfn.IFS(OR(AE389="Y",AF389="Y",AG389="Y"),"Y",OR(AE389="N",AF389="N",AG389="N"),"N",OR(AE389="",AF389="",AG389=""),"")</f>
        <v/>
      </c>
    </row>
    <row r="390" spans="9:34" x14ac:dyDescent="0.25">
      <c r="I390" s="161" t="str">
        <f>IFERROR(IF(VLOOKUP(A390,'BOY to MOY-Math'!$P$2:$U$400,6,FALSE)="","",VLOOKUP(A390,'BOY to MOY-Math'!$P$2:$U$400,6,FALSE)),"")</f>
        <v/>
      </c>
      <c r="J390" s="162" t="str">
        <f>IFERROR(IF(VLOOKUP(A390,'BOY to MOY-Math'!$P$2:$AA$400,12,FALSE)="","",VLOOKUP(A390,'BOY to MOY-Math'!$P$2:$AA$400,12,FALSE)),"")</f>
        <v/>
      </c>
      <c r="K390" s="161" t="str">
        <f>IFERROR(IF(VLOOKUP(A390,'BOY to EOY-Math'!$P$2:$AA$400,12,FALSE)="","",VLOOKUP(A390,'BOY to EOY-Math'!$P$2:$AA$400,12,FALSE)),"")</f>
        <v/>
      </c>
      <c r="L390" s="163" t="str">
        <f>IFERROR(IF(VLOOKUP(A390,'BOY to MOY-Math'!$P$2:$AI$400,20,FALSE)="","",VLOOKUP(A390,'BOY to MOY-Math'!$P$2:$AI$400,20,FALSE)),"")</f>
        <v/>
      </c>
      <c r="M390" s="161" t="str">
        <f>IFERROR(IF(VLOOKUP(A390, 'MOY to EOY-Math'!$P$2:$AI$400,20,FALSE)="","",VLOOKUP(A390,'MOY to EOY-Math'!$P$2:$AI$400,20,FALSE)),"")</f>
        <v/>
      </c>
      <c r="N390" s="161" t="str">
        <f>IFERROR(IF(VLOOKUP(A390,'BOY to EOY-Math'!$P$2:$AI$400,20,FALSE)="","",VLOOKUP(A390,'BOY to EOY-Math'!$P$2:$AI$400,20,FALSE)),"")</f>
        <v/>
      </c>
      <c r="O390" s="161" t="str">
        <f>IFERROR(IF(VLOOKUP(A390,'BOY to MOY-Math'!$P$2:$AK$400,22,FALSE)="","",VLOOKUP(A390,'BOY to MOY-Math'!$P$2:$AK$400,22,FALSE)),"")</f>
        <v/>
      </c>
      <c r="P390" s="161" t="str">
        <f>IFERROR(IF(VLOOKUP(A390, 'MOY to EOY-Math'!$P$2:$AK$400,22,FALSE)="","",VLOOKUP(A390,'MOY to EOY-Math'!$P$2:$AK$400,22,FALSE)),"")</f>
        <v/>
      </c>
      <c r="Q390" s="161" t="str">
        <f>IFERROR(IF(VLOOKUP(A390,'BOY to EOY-Math'!$P$2:$AK$400,22,FALSE)="","",VLOOKUP(A390,'BOY to EOY-Math'!$P$2:$AK$400,22,FALSE)),"")</f>
        <v/>
      </c>
      <c r="R390" s="161" t="str" cm="1">
        <f t="array" ref="R390">_xlfn.IFS(AND(NOT(ISNUMBER(I390)),NOT(ISNUMBER(J390)),NOT(ISNUMBER(K390))),"",OR(AND(I390&lt;&gt;"",I390&gt;=40),AND(J390&lt;&gt;"",J390&gt;=40),AND(K390&lt;&gt;"",K390&gt;=40)),"Y",OR(I390&lt;40,J390&lt;40,K390&lt;40),"N")</f>
        <v/>
      </c>
      <c r="S390" s="161" t="str" cm="1">
        <f t="array" ref="S390">_xlfn.IFS(OR(L390="Yes",M390="Yes",N390="Yes"),"Y",OR(L390="No",M390="No",N390="No"),"N",AND(L390="",M390="",N390=""),"")</f>
        <v/>
      </c>
      <c r="T390" s="161" t="str" cm="1">
        <f t="array" ref="T390">_xlfn.IFS(AND(NOT(ISNUMBER(O390)),NOT(ISNUMBER(P390)),NOT(ISNUMBER(Q390))),"",OR(AND(O390&lt;&gt;"",O390&gt;=40),AND(P390&lt;&gt;"",P390&gt;=40),AND(Q390&lt;&gt;"",Q390&gt;=40)),"Y",OR(O390&lt;40,P390&lt;40,Q390&lt;40),"N")</f>
        <v/>
      </c>
      <c r="U390" s="162" t="str" cm="1">
        <f t="array" ref="U390">_xlfn.IFS(OR(R390="Y",S390="Y",T390="Y"),"Y",OR(R390="N",S390="N",T390="N"),"N",OR(R390="",S390="",T390=""),"")</f>
        <v/>
      </c>
      <c r="V390" s="161" t="str">
        <f>IFERROR(IF(VLOOKUP(A390,'BOY to MOY-Reading'!$P$2:$U$400,6,FALSE)="","",VLOOKUP(A390,'BOY to MOY-Reading'!$P$2:$U$400,6,FALSE)),"")</f>
        <v/>
      </c>
      <c r="W390" s="162" t="str">
        <f>IFERROR(IF(VLOOKUP(A390,'BOY to MOY-Reading'!$P$2:$AA$400,12,FALSE)="","",VLOOKUP(A390,'BOY to MOY-Reading'!$P$2:$AA$400,12,FALSE)),"")</f>
        <v/>
      </c>
      <c r="X390" s="161" t="str">
        <f>IFERROR(IF(VLOOKUP(A390,'BOY to EOY-Reading'!$P$2:$AA$400,12,FALSE)="","",VLOOKUP(A390,'BOY to EOY-Reading'!$P$2:$AA$400,12,FALSE)),"")</f>
        <v/>
      </c>
      <c r="Y390" s="163" t="str">
        <f>IFERROR(IF(VLOOKUP(A390,'BOY to MOY-Reading'!$P$2:$AI$400,20,FALSE)="","",VLOOKUP(A390,'BOY to MOY-Reading'!$P$2:$AI$400,20,FALSE)),"")</f>
        <v/>
      </c>
      <c r="Z390" s="161" t="str">
        <f>IFERROR(IF(VLOOKUP(A390, 'MOY to EOY-Reading'!$P$2:$AI$400,20,FALSE)="","",VLOOKUP(A390,'MOY to EOY-Reading'!$P$2:$AI$400,20,FALSE)),"")</f>
        <v/>
      </c>
      <c r="AA390" s="161" t="str">
        <f>IFERROR(IF(VLOOKUP(A390,'BOY to EOY-Reading'!$P$2:$AI$400,20,FALSE)="","",VLOOKUP(A390,'BOY to EOY-Reading'!$P$2:$AI$400,20,FALSE)),"")</f>
        <v/>
      </c>
      <c r="AB390" s="161" t="str">
        <f>IFERROR(IF(VLOOKUP(A390,'BOY to MOY-Reading'!$P$2:$AK$400,22,FALSE)="","",VLOOKUP(A390,'BOY to MOY-Reading'!$P$2:$AK$400,22,FALSE)),"")</f>
        <v/>
      </c>
      <c r="AC390" s="161" t="str">
        <f>IFERROR(IF(VLOOKUP(A390, 'MOY to EOY-Reading'!$P$2:$AK$400,22,FALSE)="","",VLOOKUP(A390,'MOY to EOY-Reading'!$P$2:$AK$400,22,FALSE)),"")</f>
        <v/>
      </c>
      <c r="AD390" s="161" t="str">
        <f>IFERROR(IF(VLOOKUP(A390,'BOY to EOY-Reading'!$P$2:$AK$400,22,FALSE)="","",VLOOKUP(A390,'BOY to EOY-Reading'!$P$2:$AK$400,22,FALSE)),"")</f>
        <v/>
      </c>
      <c r="AE390" s="161" t="str" cm="1">
        <f t="array" ref="AE390">_xlfn.IFS(AND(NOT(ISNUMBER(V390)),NOT(ISNUMBER(W390)),NOT(ISNUMBER(X390))),"",OR(AND(V390&lt;&gt;"",V390&gt;=40),AND(W390&lt;&gt;"",W390&gt;=40),AND(X390&lt;&gt;"",X390&gt;=40)),"Y",OR(V390&lt;40,W390&lt;40,X390&lt;40),"N")</f>
        <v/>
      </c>
      <c r="AF390" s="161" t="str" cm="1">
        <f t="array" ref="AF390">_xlfn.IFS(OR(Y390="Yes",Z390="Yes",AA390="Yes"),"Y",OR(Y390="No",Z390="No",AA390="No"),"N",AND(Y390="",Z390="",AA390=""),"")</f>
        <v/>
      </c>
      <c r="AG390" s="161" t="str" cm="1">
        <f t="array" ref="AG390">_xlfn.IFS(AND(NOT(ISNUMBER(AB390)),NOT(ISNUMBER(AC390)),NOT(ISNUMBER(AD390))),"",OR(AND(AB390&lt;&gt;"",AB390&gt;=40),AND(AC390&lt;&gt;"",AC390&gt;=40),AND(AD390&lt;&gt;"",AD390&gt;=40)),"Y",OR(AB390&lt;40,AC390&lt;40,AD390&lt;40),"N")</f>
        <v/>
      </c>
      <c r="AH390" s="162" t="str" cm="1">
        <f t="array" ref="AH390">_xlfn.IFS(OR(AE390="Y",AF390="Y",AG390="Y"),"Y",OR(AE390="N",AF390="N",AG390="N"),"N",OR(AE390="",AF390="",AG390=""),"")</f>
        <v/>
      </c>
    </row>
    <row r="391" spans="9:34" x14ac:dyDescent="0.25">
      <c r="I391" s="161" t="str">
        <f>IFERROR(IF(VLOOKUP(A391,'BOY to MOY-Math'!$P$2:$U$400,6,FALSE)="","",VLOOKUP(A391,'BOY to MOY-Math'!$P$2:$U$400,6,FALSE)),"")</f>
        <v/>
      </c>
      <c r="J391" s="162" t="str">
        <f>IFERROR(IF(VLOOKUP(A391,'BOY to MOY-Math'!$P$2:$AA$400,12,FALSE)="","",VLOOKUP(A391,'BOY to MOY-Math'!$P$2:$AA$400,12,FALSE)),"")</f>
        <v/>
      </c>
      <c r="K391" s="161" t="str">
        <f>IFERROR(IF(VLOOKUP(A391,'BOY to EOY-Math'!$P$2:$AA$400,12,FALSE)="","",VLOOKUP(A391,'BOY to EOY-Math'!$P$2:$AA$400,12,FALSE)),"")</f>
        <v/>
      </c>
      <c r="L391" s="163" t="str">
        <f>IFERROR(IF(VLOOKUP(A391,'BOY to MOY-Math'!$P$2:$AI$400,20,FALSE)="","",VLOOKUP(A391,'BOY to MOY-Math'!$P$2:$AI$400,20,FALSE)),"")</f>
        <v/>
      </c>
      <c r="M391" s="161" t="str">
        <f>IFERROR(IF(VLOOKUP(A391, 'MOY to EOY-Math'!$P$2:$AI$400,20,FALSE)="","",VLOOKUP(A391,'MOY to EOY-Math'!$P$2:$AI$400,20,FALSE)),"")</f>
        <v/>
      </c>
      <c r="N391" s="161" t="str">
        <f>IFERROR(IF(VLOOKUP(A391,'BOY to EOY-Math'!$P$2:$AI$400,20,FALSE)="","",VLOOKUP(A391,'BOY to EOY-Math'!$P$2:$AI$400,20,FALSE)),"")</f>
        <v/>
      </c>
      <c r="O391" s="161" t="str">
        <f>IFERROR(IF(VLOOKUP(A391,'BOY to MOY-Math'!$P$2:$AK$400,22,FALSE)="","",VLOOKUP(A391,'BOY to MOY-Math'!$P$2:$AK$400,22,FALSE)),"")</f>
        <v/>
      </c>
      <c r="P391" s="161" t="str">
        <f>IFERROR(IF(VLOOKUP(A391, 'MOY to EOY-Math'!$P$2:$AK$400,22,FALSE)="","",VLOOKUP(A391,'MOY to EOY-Math'!$P$2:$AK$400,22,FALSE)),"")</f>
        <v/>
      </c>
      <c r="Q391" s="161" t="str">
        <f>IFERROR(IF(VLOOKUP(A391,'BOY to EOY-Math'!$P$2:$AK$400,22,FALSE)="","",VLOOKUP(A391,'BOY to EOY-Math'!$P$2:$AK$400,22,FALSE)),"")</f>
        <v/>
      </c>
      <c r="R391" s="161" t="str" cm="1">
        <f t="array" ref="R391">_xlfn.IFS(AND(NOT(ISNUMBER(I391)),NOT(ISNUMBER(J391)),NOT(ISNUMBER(K391))),"",OR(AND(I391&lt;&gt;"",I391&gt;=40),AND(J391&lt;&gt;"",J391&gt;=40),AND(K391&lt;&gt;"",K391&gt;=40)),"Y",OR(I391&lt;40,J391&lt;40,K391&lt;40),"N")</f>
        <v/>
      </c>
      <c r="S391" s="161" t="str" cm="1">
        <f t="array" ref="S391">_xlfn.IFS(OR(L391="Yes",M391="Yes",N391="Yes"),"Y",OR(L391="No",M391="No",N391="No"),"N",AND(L391="",M391="",N391=""),"")</f>
        <v/>
      </c>
      <c r="T391" s="161" t="str" cm="1">
        <f t="array" ref="T391">_xlfn.IFS(AND(NOT(ISNUMBER(O391)),NOT(ISNUMBER(P391)),NOT(ISNUMBER(Q391))),"",OR(AND(O391&lt;&gt;"",O391&gt;=40),AND(P391&lt;&gt;"",P391&gt;=40),AND(Q391&lt;&gt;"",Q391&gt;=40)),"Y",OR(O391&lt;40,P391&lt;40,Q391&lt;40),"N")</f>
        <v/>
      </c>
      <c r="U391" s="162" t="str" cm="1">
        <f t="array" ref="U391">_xlfn.IFS(OR(R391="Y",S391="Y",T391="Y"),"Y",OR(R391="N",S391="N",T391="N"),"N",OR(R391="",S391="",T391=""),"")</f>
        <v/>
      </c>
      <c r="V391" s="161" t="str">
        <f>IFERROR(IF(VLOOKUP(A391,'BOY to MOY-Reading'!$P$2:$U$400,6,FALSE)="","",VLOOKUP(A391,'BOY to MOY-Reading'!$P$2:$U$400,6,FALSE)),"")</f>
        <v/>
      </c>
      <c r="W391" s="162" t="str">
        <f>IFERROR(IF(VLOOKUP(A391,'BOY to MOY-Reading'!$P$2:$AA$400,12,FALSE)="","",VLOOKUP(A391,'BOY to MOY-Reading'!$P$2:$AA$400,12,FALSE)),"")</f>
        <v/>
      </c>
      <c r="X391" s="161" t="str">
        <f>IFERROR(IF(VLOOKUP(A391,'BOY to EOY-Reading'!$P$2:$AA$400,12,FALSE)="","",VLOOKUP(A391,'BOY to EOY-Reading'!$P$2:$AA$400,12,FALSE)),"")</f>
        <v/>
      </c>
      <c r="Y391" s="163" t="str">
        <f>IFERROR(IF(VLOOKUP(A391,'BOY to MOY-Reading'!$P$2:$AI$400,20,FALSE)="","",VLOOKUP(A391,'BOY to MOY-Reading'!$P$2:$AI$400,20,FALSE)),"")</f>
        <v/>
      </c>
      <c r="Z391" s="161" t="str">
        <f>IFERROR(IF(VLOOKUP(A391, 'MOY to EOY-Reading'!$P$2:$AI$400,20,FALSE)="","",VLOOKUP(A391,'MOY to EOY-Reading'!$P$2:$AI$400,20,FALSE)),"")</f>
        <v/>
      </c>
      <c r="AA391" s="161" t="str">
        <f>IFERROR(IF(VLOOKUP(A391,'BOY to EOY-Reading'!$P$2:$AI$400,20,FALSE)="","",VLOOKUP(A391,'BOY to EOY-Reading'!$P$2:$AI$400,20,FALSE)),"")</f>
        <v/>
      </c>
      <c r="AB391" s="161" t="str">
        <f>IFERROR(IF(VLOOKUP(A391,'BOY to MOY-Reading'!$P$2:$AK$400,22,FALSE)="","",VLOOKUP(A391,'BOY to MOY-Reading'!$P$2:$AK$400,22,FALSE)),"")</f>
        <v/>
      </c>
      <c r="AC391" s="161" t="str">
        <f>IFERROR(IF(VLOOKUP(A391, 'MOY to EOY-Reading'!$P$2:$AK$400,22,FALSE)="","",VLOOKUP(A391,'MOY to EOY-Reading'!$P$2:$AK$400,22,FALSE)),"")</f>
        <v/>
      </c>
      <c r="AD391" s="161" t="str">
        <f>IFERROR(IF(VLOOKUP(A391,'BOY to EOY-Reading'!$P$2:$AK$400,22,FALSE)="","",VLOOKUP(A391,'BOY to EOY-Reading'!$P$2:$AK$400,22,FALSE)),"")</f>
        <v/>
      </c>
      <c r="AE391" s="161" t="str" cm="1">
        <f t="array" ref="AE391">_xlfn.IFS(AND(NOT(ISNUMBER(V391)),NOT(ISNUMBER(W391)),NOT(ISNUMBER(X391))),"",OR(AND(V391&lt;&gt;"",V391&gt;=40),AND(W391&lt;&gt;"",W391&gt;=40),AND(X391&lt;&gt;"",X391&gt;=40)),"Y",OR(V391&lt;40,W391&lt;40,X391&lt;40),"N")</f>
        <v/>
      </c>
      <c r="AF391" s="161" t="str" cm="1">
        <f t="array" ref="AF391">_xlfn.IFS(OR(Y391="Yes",Z391="Yes",AA391="Yes"),"Y",OR(Y391="No",Z391="No",AA391="No"),"N",AND(Y391="",Z391="",AA391=""),"")</f>
        <v/>
      </c>
      <c r="AG391" s="161" t="str" cm="1">
        <f t="array" ref="AG391">_xlfn.IFS(AND(NOT(ISNUMBER(AB391)),NOT(ISNUMBER(AC391)),NOT(ISNUMBER(AD391))),"",OR(AND(AB391&lt;&gt;"",AB391&gt;=40),AND(AC391&lt;&gt;"",AC391&gt;=40),AND(AD391&lt;&gt;"",AD391&gt;=40)),"Y",OR(AB391&lt;40,AC391&lt;40,AD391&lt;40),"N")</f>
        <v/>
      </c>
      <c r="AH391" s="162" t="str" cm="1">
        <f t="array" ref="AH391">_xlfn.IFS(OR(AE391="Y",AF391="Y",AG391="Y"),"Y",OR(AE391="N",AF391="N",AG391="N"),"N",OR(AE391="",AF391="",AG391=""),"")</f>
        <v/>
      </c>
    </row>
    <row r="392" spans="9:34" x14ac:dyDescent="0.25">
      <c r="I392" s="161" t="str">
        <f>IFERROR(IF(VLOOKUP(A392,'BOY to MOY-Math'!$P$2:$U$400,6,FALSE)="","",VLOOKUP(A392,'BOY to MOY-Math'!$P$2:$U$400,6,FALSE)),"")</f>
        <v/>
      </c>
      <c r="J392" s="162" t="str">
        <f>IFERROR(IF(VLOOKUP(A392,'BOY to MOY-Math'!$P$2:$AA$400,12,FALSE)="","",VLOOKUP(A392,'BOY to MOY-Math'!$P$2:$AA$400,12,FALSE)),"")</f>
        <v/>
      </c>
      <c r="K392" s="161" t="str">
        <f>IFERROR(IF(VLOOKUP(A392,'BOY to EOY-Math'!$P$2:$AA$400,12,FALSE)="","",VLOOKUP(A392,'BOY to EOY-Math'!$P$2:$AA$400,12,FALSE)),"")</f>
        <v/>
      </c>
      <c r="L392" s="163" t="str">
        <f>IFERROR(IF(VLOOKUP(A392,'BOY to MOY-Math'!$P$2:$AI$400,20,FALSE)="","",VLOOKUP(A392,'BOY to MOY-Math'!$P$2:$AI$400,20,FALSE)),"")</f>
        <v/>
      </c>
      <c r="M392" s="161" t="str">
        <f>IFERROR(IF(VLOOKUP(A392, 'MOY to EOY-Math'!$P$2:$AI$400,20,FALSE)="","",VLOOKUP(A392,'MOY to EOY-Math'!$P$2:$AI$400,20,FALSE)),"")</f>
        <v/>
      </c>
      <c r="N392" s="161" t="str">
        <f>IFERROR(IF(VLOOKUP(A392,'BOY to EOY-Math'!$P$2:$AI$400,20,FALSE)="","",VLOOKUP(A392,'BOY to EOY-Math'!$P$2:$AI$400,20,FALSE)),"")</f>
        <v/>
      </c>
      <c r="O392" s="161" t="str">
        <f>IFERROR(IF(VLOOKUP(A392,'BOY to MOY-Math'!$P$2:$AK$400,22,FALSE)="","",VLOOKUP(A392,'BOY to MOY-Math'!$P$2:$AK$400,22,FALSE)),"")</f>
        <v/>
      </c>
      <c r="P392" s="161" t="str">
        <f>IFERROR(IF(VLOOKUP(A392, 'MOY to EOY-Math'!$P$2:$AK$400,22,FALSE)="","",VLOOKUP(A392,'MOY to EOY-Math'!$P$2:$AK$400,22,FALSE)),"")</f>
        <v/>
      </c>
      <c r="Q392" s="161" t="str">
        <f>IFERROR(IF(VLOOKUP(A392,'BOY to EOY-Math'!$P$2:$AK$400,22,FALSE)="","",VLOOKUP(A392,'BOY to EOY-Math'!$P$2:$AK$400,22,FALSE)),"")</f>
        <v/>
      </c>
      <c r="R392" s="161" t="str" cm="1">
        <f t="array" ref="R392">_xlfn.IFS(AND(NOT(ISNUMBER(I392)),NOT(ISNUMBER(J392)),NOT(ISNUMBER(K392))),"",OR(AND(I392&lt;&gt;"",I392&gt;=40),AND(J392&lt;&gt;"",J392&gt;=40),AND(K392&lt;&gt;"",K392&gt;=40)),"Y",OR(I392&lt;40,J392&lt;40,K392&lt;40),"N")</f>
        <v/>
      </c>
      <c r="S392" s="161" t="str" cm="1">
        <f t="array" ref="S392">_xlfn.IFS(OR(L392="Yes",M392="Yes",N392="Yes"),"Y",OR(L392="No",M392="No",N392="No"),"N",AND(L392="",M392="",N392=""),"")</f>
        <v/>
      </c>
      <c r="T392" s="161" t="str" cm="1">
        <f t="array" ref="T392">_xlfn.IFS(AND(NOT(ISNUMBER(O392)),NOT(ISNUMBER(P392)),NOT(ISNUMBER(Q392))),"",OR(AND(O392&lt;&gt;"",O392&gt;=40),AND(P392&lt;&gt;"",P392&gt;=40),AND(Q392&lt;&gt;"",Q392&gt;=40)),"Y",OR(O392&lt;40,P392&lt;40,Q392&lt;40),"N")</f>
        <v/>
      </c>
      <c r="U392" s="162" t="str" cm="1">
        <f t="array" ref="U392">_xlfn.IFS(OR(R392="Y",S392="Y",T392="Y"),"Y",OR(R392="N",S392="N",T392="N"),"N",OR(R392="",S392="",T392=""),"")</f>
        <v/>
      </c>
      <c r="V392" s="161" t="str">
        <f>IFERROR(IF(VLOOKUP(A392,'BOY to MOY-Reading'!$P$2:$U$400,6,FALSE)="","",VLOOKUP(A392,'BOY to MOY-Reading'!$P$2:$U$400,6,FALSE)),"")</f>
        <v/>
      </c>
      <c r="W392" s="162" t="str">
        <f>IFERROR(IF(VLOOKUP(A392,'BOY to MOY-Reading'!$P$2:$AA$400,12,FALSE)="","",VLOOKUP(A392,'BOY to MOY-Reading'!$P$2:$AA$400,12,FALSE)),"")</f>
        <v/>
      </c>
      <c r="X392" s="161" t="str">
        <f>IFERROR(IF(VLOOKUP(A392,'BOY to EOY-Reading'!$P$2:$AA$400,12,FALSE)="","",VLOOKUP(A392,'BOY to EOY-Reading'!$P$2:$AA$400,12,FALSE)),"")</f>
        <v/>
      </c>
      <c r="Y392" s="163" t="str">
        <f>IFERROR(IF(VLOOKUP(A392,'BOY to MOY-Reading'!$P$2:$AI$400,20,FALSE)="","",VLOOKUP(A392,'BOY to MOY-Reading'!$P$2:$AI$400,20,FALSE)),"")</f>
        <v/>
      </c>
      <c r="Z392" s="161" t="str">
        <f>IFERROR(IF(VLOOKUP(A392, 'MOY to EOY-Reading'!$P$2:$AI$400,20,FALSE)="","",VLOOKUP(A392,'MOY to EOY-Reading'!$P$2:$AI$400,20,FALSE)),"")</f>
        <v/>
      </c>
      <c r="AA392" s="161" t="str">
        <f>IFERROR(IF(VLOOKUP(A392,'BOY to EOY-Reading'!$P$2:$AI$400,20,FALSE)="","",VLOOKUP(A392,'BOY to EOY-Reading'!$P$2:$AI$400,20,FALSE)),"")</f>
        <v/>
      </c>
      <c r="AB392" s="161" t="str">
        <f>IFERROR(IF(VLOOKUP(A392,'BOY to MOY-Reading'!$P$2:$AK$400,22,FALSE)="","",VLOOKUP(A392,'BOY to MOY-Reading'!$P$2:$AK$400,22,FALSE)),"")</f>
        <v/>
      </c>
      <c r="AC392" s="161" t="str">
        <f>IFERROR(IF(VLOOKUP(A392, 'MOY to EOY-Reading'!$P$2:$AK$400,22,FALSE)="","",VLOOKUP(A392,'MOY to EOY-Reading'!$P$2:$AK$400,22,FALSE)),"")</f>
        <v/>
      </c>
      <c r="AD392" s="161" t="str">
        <f>IFERROR(IF(VLOOKUP(A392,'BOY to EOY-Reading'!$P$2:$AK$400,22,FALSE)="","",VLOOKUP(A392,'BOY to EOY-Reading'!$P$2:$AK$400,22,FALSE)),"")</f>
        <v/>
      </c>
      <c r="AE392" s="161" t="str" cm="1">
        <f t="array" ref="AE392">_xlfn.IFS(AND(NOT(ISNUMBER(V392)),NOT(ISNUMBER(W392)),NOT(ISNUMBER(X392))),"",OR(AND(V392&lt;&gt;"",V392&gt;=40),AND(W392&lt;&gt;"",W392&gt;=40),AND(X392&lt;&gt;"",X392&gt;=40)),"Y",OR(V392&lt;40,W392&lt;40,X392&lt;40),"N")</f>
        <v/>
      </c>
      <c r="AF392" s="161" t="str" cm="1">
        <f t="array" ref="AF392">_xlfn.IFS(OR(Y392="Yes",Z392="Yes",AA392="Yes"),"Y",OR(Y392="No",Z392="No",AA392="No"),"N",AND(Y392="",Z392="",AA392=""),"")</f>
        <v/>
      </c>
      <c r="AG392" s="161" t="str" cm="1">
        <f t="array" ref="AG392">_xlfn.IFS(AND(NOT(ISNUMBER(AB392)),NOT(ISNUMBER(AC392)),NOT(ISNUMBER(AD392))),"",OR(AND(AB392&lt;&gt;"",AB392&gt;=40),AND(AC392&lt;&gt;"",AC392&gt;=40),AND(AD392&lt;&gt;"",AD392&gt;=40)),"Y",OR(AB392&lt;40,AC392&lt;40,AD392&lt;40),"N")</f>
        <v/>
      </c>
      <c r="AH392" s="162" t="str" cm="1">
        <f t="array" ref="AH392">_xlfn.IFS(OR(AE392="Y",AF392="Y",AG392="Y"),"Y",OR(AE392="N",AF392="N",AG392="N"),"N",OR(AE392="",AF392="",AG392=""),"")</f>
        <v/>
      </c>
    </row>
    <row r="393" spans="9:34" x14ac:dyDescent="0.25">
      <c r="I393" s="161" t="str">
        <f>IFERROR(IF(VLOOKUP(A393,'BOY to MOY-Math'!$P$2:$U$400,6,FALSE)="","",VLOOKUP(A393,'BOY to MOY-Math'!$P$2:$U$400,6,FALSE)),"")</f>
        <v/>
      </c>
      <c r="J393" s="162" t="str">
        <f>IFERROR(IF(VLOOKUP(A393,'BOY to MOY-Math'!$P$2:$AA$400,12,FALSE)="","",VLOOKUP(A393,'BOY to MOY-Math'!$P$2:$AA$400,12,FALSE)),"")</f>
        <v/>
      </c>
      <c r="K393" s="161" t="str">
        <f>IFERROR(IF(VLOOKUP(A393,'BOY to EOY-Math'!$P$2:$AA$400,12,FALSE)="","",VLOOKUP(A393,'BOY to EOY-Math'!$P$2:$AA$400,12,FALSE)),"")</f>
        <v/>
      </c>
      <c r="L393" s="163" t="str">
        <f>IFERROR(IF(VLOOKUP(A393,'BOY to MOY-Math'!$P$2:$AI$400,20,FALSE)="","",VLOOKUP(A393,'BOY to MOY-Math'!$P$2:$AI$400,20,FALSE)),"")</f>
        <v/>
      </c>
      <c r="M393" s="161" t="str">
        <f>IFERROR(IF(VLOOKUP(A393, 'MOY to EOY-Math'!$P$2:$AI$400,20,FALSE)="","",VLOOKUP(A393,'MOY to EOY-Math'!$P$2:$AI$400,20,FALSE)),"")</f>
        <v/>
      </c>
      <c r="N393" s="161" t="str">
        <f>IFERROR(IF(VLOOKUP(A393,'BOY to EOY-Math'!$P$2:$AI$400,20,FALSE)="","",VLOOKUP(A393,'BOY to EOY-Math'!$P$2:$AI$400,20,FALSE)),"")</f>
        <v/>
      </c>
      <c r="O393" s="161" t="str">
        <f>IFERROR(IF(VLOOKUP(A393,'BOY to MOY-Math'!$P$2:$AK$400,22,FALSE)="","",VLOOKUP(A393,'BOY to MOY-Math'!$P$2:$AK$400,22,FALSE)),"")</f>
        <v/>
      </c>
      <c r="P393" s="161" t="str">
        <f>IFERROR(IF(VLOOKUP(A393, 'MOY to EOY-Math'!$P$2:$AK$400,22,FALSE)="","",VLOOKUP(A393,'MOY to EOY-Math'!$P$2:$AK$400,22,FALSE)),"")</f>
        <v/>
      </c>
      <c r="Q393" s="161" t="str">
        <f>IFERROR(IF(VLOOKUP(A393,'BOY to EOY-Math'!$P$2:$AK$400,22,FALSE)="","",VLOOKUP(A393,'BOY to EOY-Math'!$P$2:$AK$400,22,FALSE)),"")</f>
        <v/>
      </c>
      <c r="R393" s="161" t="str" cm="1">
        <f t="array" ref="R393">_xlfn.IFS(AND(NOT(ISNUMBER(I393)),NOT(ISNUMBER(J393)),NOT(ISNUMBER(K393))),"",OR(AND(I393&lt;&gt;"",I393&gt;=40),AND(J393&lt;&gt;"",J393&gt;=40),AND(K393&lt;&gt;"",K393&gt;=40)),"Y",OR(I393&lt;40,J393&lt;40,K393&lt;40),"N")</f>
        <v/>
      </c>
      <c r="S393" s="161" t="str" cm="1">
        <f t="array" ref="S393">_xlfn.IFS(OR(L393="Yes",M393="Yes",N393="Yes"),"Y",OR(L393="No",M393="No",N393="No"),"N",AND(L393="",M393="",N393=""),"")</f>
        <v/>
      </c>
      <c r="T393" s="161" t="str" cm="1">
        <f t="array" ref="T393">_xlfn.IFS(AND(NOT(ISNUMBER(O393)),NOT(ISNUMBER(P393)),NOT(ISNUMBER(Q393))),"",OR(AND(O393&lt;&gt;"",O393&gt;=40),AND(P393&lt;&gt;"",P393&gt;=40),AND(Q393&lt;&gt;"",Q393&gt;=40)),"Y",OR(O393&lt;40,P393&lt;40,Q393&lt;40),"N")</f>
        <v/>
      </c>
      <c r="U393" s="162" t="str" cm="1">
        <f t="array" ref="U393">_xlfn.IFS(OR(R393="Y",S393="Y",T393="Y"),"Y",OR(R393="N",S393="N",T393="N"),"N",OR(R393="",S393="",T393=""),"")</f>
        <v/>
      </c>
      <c r="V393" s="161" t="str">
        <f>IFERROR(IF(VLOOKUP(A393,'BOY to MOY-Reading'!$P$2:$U$400,6,FALSE)="","",VLOOKUP(A393,'BOY to MOY-Reading'!$P$2:$U$400,6,FALSE)),"")</f>
        <v/>
      </c>
      <c r="W393" s="162" t="str">
        <f>IFERROR(IF(VLOOKUP(A393,'BOY to MOY-Reading'!$P$2:$AA$400,12,FALSE)="","",VLOOKUP(A393,'BOY to MOY-Reading'!$P$2:$AA$400,12,FALSE)),"")</f>
        <v/>
      </c>
      <c r="X393" s="161" t="str">
        <f>IFERROR(IF(VLOOKUP(A393,'BOY to EOY-Reading'!$P$2:$AA$400,12,FALSE)="","",VLOOKUP(A393,'BOY to EOY-Reading'!$P$2:$AA$400,12,FALSE)),"")</f>
        <v/>
      </c>
      <c r="Y393" s="163" t="str">
        <f>IFERROR(IF(VLOOKUP(A393,'BOY to MOY-Reading'!$P$2:$AI$400,20,FALSE)="","",VLOOKUP(A393,'BOY to MOY-Reading'!$P$2:$AI$400,20,FALSE)),"")</f>
        <v/>
      </c>
      <c r="Z393" s="161" t="str">
        <f>IFERROR(IF(VLOOKUP(A393, 'MOY to EOY-Reading'!$P$2:$AI$400,20,FALSE)="","",VLOOKUP(A393,'MOY to EOY-Reading'!$P$2:$AI$400,20,FALSE)),"")</f>
        <v/>
      </c>
      <c r="AA393" s="161" t="str">
        <f>IFERROR(IF(VLOOKUP(A393,'BOY to EOY-Reading'!$P$2:$AI$400,20,FALSE)="","",VLOOKUP(A393,'BOY to EOY-Reading'!$P$2:$AI$400,20,FALSE)),"")</f>
        <v/>
      </c>
      <c r="AB393" s="161" t="str">
        <f>IFERROR(IF(VLOOKUP(A393,'BOY to MOY-Reading'!$P$2:$AK$400,22,FALSE)="","",VLOOKUP(A393,'BOY to MOY-Reading'!$P$2:$AK$400,22,FALSE)),"")</f>
        <v/>
      </c>
      <c r="AC393" s="161" t="str">
        <f>IFERROR(IF(VLOOKUP(A393, 'MOY to EOY-Reading'!$P$2:$AK$400,22,FALSE)="","",VLOOKUP(A393,'MOY to EOY-Reading'!$P$2:$AK$400,22,FALSE)),"")</f>
        <v/>
      </c>
      <c r="AD393" s="161" t="str">
        <f>IFERROR(IF(VLOOKUP(A393,'BOY to EOY-Reading'!$P$2:$AK$400,22,FALSE)="","",VLOOKUP(A393,'BOY to EOY-Reading'!$P$2:$AK$400,22,FALSE)),"")</f>
        <v/>
      </c>
      <c r="AE393" s="161" t="str" cm="1">
        <f t="array" ref="AE393">_xlfn.IFS(AND(NOT(ISNUMBER(V393)),NOT(ISNUMBER(W393)),NOT(ISNUMBER(X393))),"",OR(AND(V393&lt;&gt;"",V393&gt;=40),AND(W393&lt;&gt;"",W393&gt;=40),AND(X393&lt;&gt;"",X393&gt;=40)),"Y",OR(V393&lt;40,W393&lt;40,X393&lt;40),"N")</f>
        <v/>
      </c>
      <c r="AF393" s="161" t="str" cm="1">
        <f t="array" ref="AF393">_xlfn.IFS(OR(Y393="Yes",Z393="Yes",AA393="Yes"),"Y",OR(Y393="No",Z393="No",AA393="No"),"N",AND(Y393="",Z393="",AA393=""),"")</f>
        <v/>
      </c>
      <c r="AG393" s="161" t="str" cm="1">
        <f t="array" ref="AG393">_xlfn.IFS(AND(NOT(ISNUMBER(AB393)),NOT(ISNUMBER(AC393)),NOT(ISNUMBER(AD393))),"",OR(AND(AB393&lt;&gt;"",AB393&gt;=40),AND(AC393&lt;&gt;"",AC393&gt;=40),AND(AD393&lt;&gt;"",AD393&gt;=40)),"Y",OR(AB393&lt;40,AC393&lt;40,AD393&lt;40),"N")</f>
        <v/>
      </c>
      <c r="AH393" s="162" t="str" cm="1">
        <f t="array" ref="AH393">_xlfn.IFS(OR(AE393="Y",AF393="Y",AG393="Y"),"Y",OR(AE393="N",AF393="N",AG393="N"),"N",OR(AE393="",AF393="",AG393=""),"")</f>
        <v/>
      </c>
    </row>
    <row r="394" spans="9:34" x14ac:dyDescent="0.25">
      <c r="I394" s="161" t="str">
        <f>IFERROR(IF(VLOOKUP(A394,'BOY to MOY-Math'!$P$2:$U$400,6,FALSE)="","",VLOOKUP(A394,'BOY to MOY-Math'!$P$2:$U$400,6,FALSE)),"")</f>
        <v/>
      </c>
      <c r="J394" s="162" t="str">
        <f>IFERROR(IF(VLOOKUP(A394,'BOY to MOY-Math'!$P$2:$AA$400,12,FALSE)="","",VLOOKUP(A394,'BOY to MOY-Math'!$P$2:$AA$400,12,FALSE)),"")</f>
        <v/>
      </c>
      <c r="K394" s="161" t="str">
        <f>IFERROR(IF(VLOOKUP(A394,'BOY to EOY-Math'!$P$2:$AA$400,12,FALSE)="","",VLOOKUP(A394,'BOY to EOY-Math'!$P$2:$AA$400,12,FALSE)),"")</f>
        <v/>
      </c>
      <c r="L394" s="163" t="str">
        <f>IFERROR(IF(VLOOKUP(A394,'BOY to MOY-Math'!$P$2:$AI$400,20,FALSE)="","",VLOOKUP(A394,'BOY to MOY-Math'!$P$2:$AI$400,20,FALSE)),"")</f>
        <v/>
      </c>
      <c r="M394" s="161" t="str">
        <f>IFERROR(IF(VLOOKUP(A394, 'MOY to EOY-Math'!$P$2:$AI$400,20,FALSE)="","",VLOOKUP(A394,'MOY to EOY-Math'!$P$2:$AI$400,20,FALSE)),"")</f>
        <v/>
      </c>
      <c r="N394" s="161" t="str">
        <f>IFERROR(IF(VLOOKUP(A394,'BOY to EOY-Math'!$P$2:$AI$400,20,FALSE)="","",VLOOKUP(A394,'BOY to EOY-Math'!$P$2:$AI$400,20,FALSE)),"")</f>
        <v/>
      </c>
      <c r="O394" s="161" t="str">
        <f>IFERROR(IF(VLOOKUP(A394,'BOY to MOY-Math'!$P$2:$AK$400,22,FALSE)="","",VLOOKUP(A394,'BOY to MOY-Math'!$P$2:$AK$400,22,FALSE)),"")</f>
        <v/>
      </c>
      <c r="P394" s="161" t="str">
        <f>IFERROR(IF(VLOOKUP(A394, 'MOY to EOY-Math'!$P$2:$AK$400,22,FALSE)="","",VLOOKUP(A394,'MOY to EOY-Math'!$P$2:$AK$400,22,FALSE)),"")</f>
        <v/>
      </c>
      <c r="Q394" s="161" t="str">
        <f>IFERROR(IF(VLOOKUP(A394,'BOY to EOY-Math'!$P$2:$AK$400,22,FALSE)="","",VLOOKUP(A394,'BOY to EOY-Math'!$P$2:$AK$400,22,FALSE)),"")</f>
        <v/>
      </c>
      <c r="R394" s="161" t="str" cm="1">
        <f t="array" ref="R394">_xlfn.IFS(AND(NOT(ISNUMBER(I394)),NOT(ISNUMBER(J394)),NOT(ISNUMBER(K394))),"",OR(AND(I394&lt;&gt;"",I394&gt;=40),AND(J394&lt;&gt;"",J394&gt;=40),AND(K394&lt;&gt;"",K394&gt;=40)),"Y",OR(I394&lt;40,J394&lt;40,K394&lt;40),"N")</f>
        <v/>
      </c>
      <c r="S394" s="161" t="str" cm="1">
        <f t="array" ref="S394">_xlfn.IFS(OR(L394="Yes",M394="Yes",N394="Yes"),"Y",OR(L394="No",M394="No",N394="No"),"N",AND(L394="",M394="",N394=""),"")</f>
        <v/>
      </c>
      <c r="T394" s="161" t="str" cm="1">
        <f t="array" ref="T394">_xlfn.IFS(AND(NOT(ISNUMBER(O394)),NOT(ISNUMBER(P394)),NOT(ISNUMBER(Q394))),"",OR(AND(O394&lt;&gt;"",O394&gt;=40),AND(P394&lt;&gt;"",P394&gt;=40),AND(Q394&lt;&gt;"",Q394&gt;=40)),"Y",OR(O394&lt;40,P394&lt;40,Q394&lt;40),"N")</f>
        <v/>
      </c>
      <c r="U394" s="162" t="str" cm="1">
        <f t="array" ref="U394">_xlfn.IFS(OR(R394="Y",S394="Y",T394="Y"),"Y",OR(R394="N",S394="N",T394="N"),"N",OR(R394="",S394="",T394=""),"")</f>
        <v/>
      </c>
      <c r="V394" s="161" t="str">
        <f>IFERROR(IF(VLOOKUP(A394,'BOY to MOY-Reading'!$P$2:$U$400,6,FALSE)="","",VLOOKUP(A394,'BOY to MOY-Reading'!$P$2:$U$400,6,FALSE)),"")</f>
        <v/>
      </c>
      <c r="W394" s="162" t="str">
        <f>IFERROR(IF(VLOOKUP(A394,'BOY to MOY-Reading'!$P$2:$AA$400,12,FALSE)="","",VLOOKUP(A394,'BOY to MOY-Reading'!$P$2:$AA$400,12,FALSE)),"")</f>
        <v/>
      </c>
      <c r="X394" s="161" t="str">
        <f>IFERROR(IF(VLOOKUP(A394,'BOY to EOY-Reading'!$P$2:$AA$400,12,FALSE)="","",VLOOKUP(A394,'BOY to EOY-Reading'!$P$2:$AA$400,12,FALSE)),"")</f>
        <v/>
      </c>
      <c r="Y394" s="163" t="str">
        <f>IFERROR(IF(VLOOKUP(A394,'BOY to MOY-Reading'!$P$2:$AI$400,20,FALSE)="","",VLOOKUP(A394,'BOY to MOY-Reading'!$P$2:$AI$400,20,FALSE)),"")</f>
        <v/>
      </c>
      <c r="Z394" s="161" t="str">
        <f>IFERROR(IF(VLOOKUP(A394, 'MOY to EOY-Reading'!$P$2:$AI$400,20,FALSE)="","",VLOOKUP(A394,'MOY to EOY-Reading'!$P$2:$AI$400,20,FALSE)),"")</f>
        <v/>
      </c>
      <c r="AA394" s="161" t="str">
        <f>IFERROR(IF(VLOOKUP(A394,'BOY to EOY-Reading'!$P$2:$AI$400,20,FALSE)="","",VLOOKUP(A394,'BOY to EOY-Reading'!$P$2:$AI$400,20,FALSE)),"")</f>
        <v/>
      </c>
      <c r="AB394" s="161" t="str">
        <f>IFERROR(IF(VLOOKUP(A394,'BOY to MOY-Reading'!$P$2:$AK$400,22,FALSE)="","",VLOOKUP(A394,'BOY to MOY-Reading'!$P$2:$AK$400,22,FALSE)),"")</f>
        <v/>
      </c>
      <c r="AC394" s="161" t="str">
        <f>IFERROR(IF(VLOOKUP(A394, 'MOY to EOY-Reading'!$P$2:$AK$400,22,FALSE)="","",VLOOKUP(A394,'MOY to EOY-Reading'!$P$2:$AK$400,22,FALSE)),"")</f>
        <v/>
      </c>
      <c r="AD394" s="161" t="str">
        <f>IFERROR(IF(VLOOKUP(A394,'BOY to EOY-Reading'!$P$2:$AK$400,22,FALSE)="","",VLOOKUP(A394,'BOY to EOY-Reading'!$P$2:$AK$400,22,FALSE)),"")</f>
        <v/>
      </c>
      <c r="AE394" s="161" t="str" cm="1">
        <f t="array" ref="AE394">_xlfn.IFS(AND(NOT(ISNUMBER(V394)),NOT(ISNUMBER(W394)),NOT(ISNUMBER(X394))),"",OR(AND(V394&lt;&gt;"",V394&gt;=40),AND(W394&lt;&gt;"",W394&gt;=40),AND(X394&lt;&gt;"",X394&gt;=40)),"Y",OR(V394&lt;40,W394&lt;40,X394&lt;40),"N")</f>
        <v/>
      </c>
      <c r="AF394" s="161" t="str" cm="1">
        <f t="array" ref="AF394">_xlfn.IFS(OR(Y394="Yes",Z394="Yes",AA394="Yes"),"Y",OR(Y394="No",Z394="No",AA394="No"),"N",AND(Y394="",Z394="",AA394=""),"")</f>
        <v/>
      </c>
      <c r="AG394" s="161" t="str" cm="1">
        <f t="array" ref="AG394">_xlfn.IFS(AND(NOT(ISNUMBER(AB394)),NOT(ISNUMBER(AC394)),NOT(ISNUMBER(AD394))),"",OR(AND(AB394&lt;&gt;"",AB394&gt;=40),AND(AC394&lt;&gt;"",AC394&gt;=40),AND(AD394&lt;&gt;"",AD394&gt;=40)),"Y",OR(AB394&lt;40,AC394&lt;40,AD394&lt;40),"N")</f>
        <v/>
      </c>
      <c r="AH394" s="162" t="str" cm="1">
        <f t="array" ref="AH394">_xlfn.IFS(OR(AE394="Y",AF394="Y",AG394="Y"),"Y",OR(AE394="N",AF394="N",AG394="N"),"N",OR(AE394="",AF394="",AG394=""),"")</f>
        <v/>
      </c>
    </row>
    <row r="395" spans="9:34" x14ac:dyDescent="0.25">
      <c r="I395" s="161" t="str">
        <f>IFERROR(IF(VLOOKUP(A395,'BOY to MOY-Math'!$P$2:$U$400,6,FALSE)="","",VLOOKUP(A395,'BOY to MOY-Math'!$P$2:$U$400,6,FALSE)),"")</f>
        <v/>
      </c>
      <c r="J395" s="162" t="str">
        <f>IFERROR(IF(VLOOKUP(A395,'BOY to MOY-Math'!$P$2:$AA$400,12,FALSE)="","",VLOOKUP(A395,'BOY to MOY-Math'!$P$2:$AA$400,12,FALSE)),"")</f>
        <v/>
      </c>
      <c r="K395" s="161" t="str">
        <f>IFERROR(IF(VLOOKUP(A395,'BOY to EOY-Math'!$P$2:$AA$400,12,FALSE)="","",VLOOKUP(A395,'BOY to EOY-Math'!$P$2:$AA$400,12,FALSE)),"")</f>
        <v/>
      </c>
      <c r="L395" s="163" t="str">
        <f>IFERROR(IF(VLOOKUP(A395,'BOY to MOY-Math'!$P$2:$AI$400,20,FALSE)="","",VLOOKUP(A395,'BOY to MOY-Math'!$P$2:$AI$400,20,FALSE)),"")</f>
        <v/>
      </c>
      <c r="M395" s="161" t="str">
        <f>IFERROR(IF(VLOOKUP(A395, 'MOY to EOY-Math'!$P$2:$AI$400,20,FALSE)="","",VLOOKUP(A395,'MOY to EOY-Math'!$P$2:$AI$400,20,FALSE)),"")</f>
        <v/>
      </c>
      <c r="N395" s="161" t="str">
        <f>IFERROR(IF(VLOOKUP(A395,'BOY to EOY-Math'!$P$2:$AI$400,20,FALSE)="","",VLOOKUP(A395,'BOY to EOY-Math'!$P$2:$AI$400,20,FALSE)),"")</f>
        <v/>
      </c>
      <c r="O395" s="161" t="str">
        <f>IFERROR(IF(VLOOKUP(A395,'BOY to MOY-Math'!$P$2:$AK$400,22,FALSE)="","",VLOOKUP(A395,'BOY to MOY-Math'!$P$2:$AK$400,22,FALSE)),"")</f>
        <v/>
      </c>
      <c r="P395" s="161" t="str">
        <f>IFERROR(IF(VLOOKUP(A395, 'MOY to EOY-Math'!$P$2:$AK$400,22,FALSE)="","",VLOOKUP(A395,'MOY to EOY-Math'!$P$2:$AK$400,22,FALSE)),"")</f>
        <v/>
      </c>
      <c r="Q395" s="161" t="str">
        <f>IFERROR(IF(VLOOKUP(A395,'BOY to EOY-Math'!$P$2:$AK$400,22,FALSE)="","",VLOOKUP(A395,'BOY to EOY-Math'!$P$2:$AK$400,22,FALSE)),"")</f>
        <v/>
      </c>
      <c r="R395" s="161" t="str" cm="1">
        <f t="array" ref="R395">_xlfn.IFS(AND(NOT(ISNUMBER(I395)),NOT(ISNUMBER(J395)),NOT(ISNUMBER(K395))),"",OR(AND(I395&lt;&gt;"",I395&gt;=40),AND(J395&lt;&gt;"",J395&gt;=40),AND(K395&lt;&gt;"",K395&gt;=40)),"Y",OR(I395&lt;40,J395&lt;40,K395&lt;40),"N")</f>
        <v/>
      </c>
      <c r="S395" s="161" t="str" cm="1">
        <f t="array" ref="S395">_xlfn.IFS(OR(L395="Yes",M395="Yes",N395="Yes"),"Y",OR(L395="No",M395="No",N395="No"),"N",AND(L395="",M395="",N395=""),"")</f>
        <v/>
      </c>
      <c r="T395" s="161" t="str" cm="1">
        <f t="array" ref="T395">_xlfn.IFS(AND(NOT(ISNUMBER(O395)),NOT(ISNUMBER(P395)),NOT(ISNUMBER(Q395))),"",OR(AND(O395&lt;&gt;"",O395&gt;=40),AND(P395&lt;&gt;"",P395&gt;=40),AND(Q395&lt;&gt;"",Q395&gt;=40)),"Y",OR(O395&lt;40,P395&lt;40,Q395&lt;40),"N")</f>
        <v/>
      </c>
      <c r="U395" s="162" t="str" cm="1">
        <f t="array" ref="U395">_xlfn.IFS(OR(R395="Y",S395="Y",T395="Y"),"Y",OR(R395="N",S395="N",T395="N"),"N",OR(R395="",S395="",T395=""),"")</f>
        <v/>
      </c>
      <c r="V395" s="161" t="str">
        <f>IFERROR(IF(VLOOKUP(A395,'BOY to MOY-Reading'!$P$2:$U$400,6,FALSE)="","",VLOOKUP(A395,'BOY to MOY-Reading'!$P$2:$U$400,6,FALSE)),"")</f>
        <v/>
      </c>
      <c r="W395" s="162" t="str">
        <f>IFERROR(IF(VLOOKUP(A395,'BOY to MOY-Reading'!$P$2:$AA$400,12,FALSE)="","",VLOOKUP(A395,'BOY to MOY-Reading'!$P$2:$AA$400,12,FALSE)),"")</f>
        <v/>
      </c>
      <c r="X395" s="161" t="str">
        <f>IFERROR(IF(VLOOKUP(A395,'BOY to EOY-Reading'!$P$2:$AA$400,12,FALSE)="","",VLOOKUP(A395,'BOY to EOY-Reading'!$P$2:$AA$400,12,FALSE)),"")</f>
        <v/>
      </c>
      <c r="Y395" s="163" t="str">
        <f>IFERROR(IF(VLOOKUP(A395,'BOY to MOY-Reading'!$P$2:$AI$400,20,FALSE)="","",VLOOKUP(A395,'BOY to MOY-Reading'!$P$2:$AI$400,20,FALSE)),"")</f>
        <v/>
      </c>
      <c r="Z395" s="161" t="str">
        <f>IFERROR(IF(VLOOKUP(A395, 'MOY to EOY-Reading'!$P$2:$AI$400,20,FALSE)="","",VLOOKUP(A395,'MOY to EOY-Reading'!$P$2:$AI$400,20,FALSE)),"")</f>
        <v/>
      </c>
      <c r="AA395" s="161" t="str">
        <f>IFERROR(IF(VLOOKUP(A395,'BOY to EOY-Reading'!$P$2:$AI$400,20,FALSE)="","",VLOOKUP(A395,'BOY to EOY-Reading'!$P$2:$AI$400,20,FALSE)),"")</f>
        <v/>
      </c>
      <c r="AB395" s="161" t="str">
        <f>IFERROR(IF(VLOOKUP(A395,'BOY to MOY-Reading'!$P$2:$AK$400,22,FALSE)="","",VLOOKUP(A395,'BOY to MOY-Reading'!$P$2:$AK$400,22,FALSE)),"")</f>
        <v/>
      </c>
      <c r="AC395" s="161" t="str">
        <f>IFERROR(IF(VLOOKUP(A395, 'MOY to EOY-Reading'!$P$2:$AK$400,22,FALSE)="","",VLOOKUP(A395,'MOY to EOY-Reading'!$P$2:$AK$400,22,FALSE)),"")</f>
        <v/>
      </c>
      <c r="AD395" s="161" t="str">
        <f>IFERROR(IF(VLOOKUP(A395,'BOY to EOY-Reading'!$P$2:$AK$400,22,FALSE)="","",VLOOKUP(A395,'BOY to EOY-Reading'!$P$2:$AK$400,22,FALSE)),"")</f>
        <v/>
      </c>
      <c r="AE395" s="161" t="str" cm="1">
        <f t="array" ref="AE395">_xlfn.IFS(AND(NOT(ISNUMBER(V395)),NOT(ISNUMBER(W395)),NOT(ISNUMBER(X395))),"",OR(AND(V395&lt;&gt;"",V395&gt;=40),AND(W395&lt;&gt;"",W395&gt;=40),AND(X395&lt;&gt;"",X395&gt;=40)),"Y",OR(V395&lt;40,W395&lt;40,X395&lt;40),"N")</f>
        <v/>
      </c>
      <c r="AF395" s="161" t="str" cm="1">
        <f t="array" ref="AF395">_xlfn.IFS(OR(Y395="Yes",Z395="Yes",AA395="Yes"),"Y",OR(Y395="No",Z395="No",AA395="No"),"N",AND(Y395="",Z395="",AA395=""),"")</f>
        <v/>
      </c>
      <c r="AG395" s="161" t="str" cm="1">
        <f t="array" ref="AG395">_xlfn.IFS(AND(NOT(ISNUMBER(AB395)),NOT(ISNUMBER(AC395)),NOT(ISNUMBER(AD395))),"",OR(AND(AB395&lt;&gt;"",AB395&gt;=40),AND(AC395&lt;&gt;"",AC395&gt;=40),AND(AD395&lt;&gt;"",AD395&gt;=40)),"Y",OR(AB395&lt;40,AC395&lt;40,AD395&lt;40),"N")</f>
        <v/>
      </c>
      <c r="AH395" s="162" t="str" cm="1">
        <f t="array" ref="AH395">_xlfn.IFS(OR(AE395="Y",AF395="Y",AG395="Y"),"Y",OR(AE395="N",AF395="N",AG395="N"),"N",OR(AE395="",AF395="",AG395=""),"")</f>
        <v/>
      </c>
    </row>
    <row r="396" spans="9:34" x14ac:dyDescent="0.25">
      <c r="I396" s="161" t="str">
        <f>IFERROR(IF(VLOOKUP(A396,'BOY to MOY-Math'!$P$2:$U$400,6,FALSE)="","",VLOOKUP(A396,'BOY to MOY-Math'!$P$2:$U$400,6,FALSE)),"")</f>
        <v/>
      </c>
      <c r="J396" s="162" t="str">
        <f>IFERROR(IF(VLOOKUP(A396,'BOY to MOY-Math'!$P$2:$AA$400,12,FALSE)="","",VLOOKUP(A396,'BOY to MOY-Math'!$P$2:$AA$400,12,FALSE)),"")</f>
        <v/>
      </c>
      <c r="K396" s="161" t="str">
        <f>IFERROR(IF(VLOOKUP(A396,'BOY to EOY-Math'!$P$2:$AA$400,12,FALSE)="","",VLOOKUP(A396,'BOY to EOY-Math'!$P$2:$AA$400,12,FALSE)),"")</f>
        <v/>
      </c>
      <c r="L396" s="163" t="str">
        <f>IFERROR(IF(VLOOKUP(A396,'BOY to MOY-Math'!$P$2:$AI$400,20,FALSE)="","",VLOOKUP(A396,'BOY to MOY-Math'!$P$2:$AI$400,20,FALSE)),"")</f>
        <v/>
      </c>
      <c r="M396" s="161" t="str">
        <f>IFERROR(IF(VLOOKUP(A396, 'MOY to EOY-Math'!$P$2:$AI$400,20,FALSE)="","",VLOOKUP(A396,'MOY to EOY-Math'!$P$2:$AI$400,20,FALSE)),"")</f>
        <v/>
      </c>
      <c r="N396" s="161" t="str">
        <f>IFERROR(IF(VLOOKUP(A396,'BOY to EOY-Math'!$P$2:$AI$400,20,FALSE)="","",VLOOKUP(A396,'BOY to EOY-Math'!$P$2:$AI$400,20,FALSE)),"")</f>
        <v/>
      </c>
      <c r="O396" s="161" t="str">
        <f>IFERROR(IF(VLOOKUP(A396,'BOY to MOY-Math'!$P$2:$AK$400,22,FALSE)="","",VLOOKUP(A396,'BOY to MOY-Math'!$P$2:$AK$400,22,FALSE)),"")</f>
        <v/>
      </c>
      <c r="P396" s="161" t="str">
        <f>IFERROR(IF(VLOOKUP(A396, 'MOY to EOY-Math'!$P$2:$AK$400,22,FALSE)="","",VLOOKUP(A396,'MOY to EOY-Math'!$P$2:$AK$400,22,FALSE)),"")</f>
        <v/>
      </c>
      <c r="Q396" s="161" t="str">
        <f>IFERROR(IF(VLOOKUP(A396,'BOY to EOY-Math'!$P$2:$AK$400,22,FALSE)="","",VLOOKUP(A396,'BOY to EOY-Math'!$P$2:$AK$400,22,FALSE)),"")</f>
        <v/>
      </c>
      <c r="R396" s="161" t="str" cm="1">
        <f t="array" ref="R396">_xlfn.IFS(AND(NOT(ISNUMBER(I396)),NOT(ISNUMBER(J396)),NOT(ISNUMBER(K396))),"",OR(AND(I396&lt;&gt;"",I396&gt;=40),AND(J396&lt;&gt;"",J396&gt;=40),AND(K396&lt;&gt;"",K396&gt;=40)),"Y",OR(I396&lt;40,J396&lt;40,K396&lt;40),"N")</f>
        <v/>
      </c>
      <c r="S396" s="161" t="str" cm="1">
        <f t="array" ref="S396">_xlfn.IFS(OR(L396="Yes",M396="Yes",N396="Yes"),"Y",OR(L396="No",M396="No",N396="No"),"N",AND(L396="",M396="",N396=""),"")</f>
        <v/>
      </c>
      <c r="T396" s="161" t="str" cm="1">
        <f t="array" ref="T396">_xlfn.IFS(AND(NOT(ISNUMBER(O396)),NOT(ISNUMBER(P396)),NOT(ISNUMBER(Q396))),"",OR(AND(O396&lt;&gt;"",O396&gt;=40),AND(P396&lt;&gt;"",P396&gt;=40),AND(Q396&lt;&gt;"",Q396&gt;=40)),"Y",OR(O396&lt;40,P396&lt;40,Q396&lt;40),"N")</f>
        <v/>
      </c>
      <c r="U396" s="162" t="str" cm="1">
        <f t="array" ref="U396">_xlfn.IFS(OR(R396="Y",S396="Y",T396="Y"),"Y",OR(R396="N",S396="N",T396="N"),"N",OR(R396="",S396="",T396=""),"")</f>
        <v/>
      </c>
      <c r="V396" s="161" t="str">
        <f>IFERROR(IF(VLOOKUP(A396,'BOY to MOY-Reading'!$P$2:$U$400,6,FALSE)="","",VLOOKUP(A396,'BOY to MOY-Reading'!$P$2:$U$400,6,FALSE)),"")</f>
        <v/>
      </c>
      <c r="W396" s="162" t="str">
        <f>IFERROR(IF(VLOOKUP(A396,'BOY to MOY-Reading'!$P$2:$AA$400,12,FALSE)="","",VLOOKUP(A396,'BOY to MOY-Reading'!$P$2:$AA$400,12,FALSE)),"")</f>
        <v/>
      </c>
      <c r="X396" s="161" t="str">
        <f>IFERROR(IF(VLOOKUP(A396,'BOY to EOY-Reading'!$P$2:$AA$400,12,FALSE)="","",VLOOKUP(A396,'BOY to EOY-Reading'!$P$2:$AA$400,12,FALSE)),"")</f>
        <v/>
      </c>
      <c r="Y396" s="163" t="str">
        <f>IFERROR(IF(VLOOKUP(A396,'BOY to MOY-Reading'!$P$2:$AI$400,20,FALSE)="","",VLOOKUP(A396,'BOY to MOY-Reading'!$P$2:$AI$400,20,FALSE)),"")</f>
        <v/>
      </c>
      <c r="Z396" s="161" t="str">
        <f>IFERROR(IF(VLOOKUP(A396, 'MOY to EOY-Reading'!$P$2:$AI$400,20,FALSE)="","",VLOOKUP(A396,'MOY to EOY-Reading'!$P$2:$AI$400,20,FALSE)),"")</f>
        <v/>
      </c>
      <c r="AA396" s="161" t="str">
        <f>IFERROR(IF(VLOOKUP(A396,'BOY to EOY-Reading'!$P$2:$AI$400,20,FALSE)="","",VLOOKUP(A396,'BOY to EOY-Reading'!$P$2:$AI$400,20,FALSE)),"")</f>
        <v/>
      </c>
      <c r="AB396" s="161" t="str">
        <f>IFERROR(IF(VLOOKUP(A396,'BOY to MOY-Reading'!$P$2:$AK$400,22,FALSE)="","",VLOOKUP(A396,'BOY to MOY-Reading'!$P$2:$AK$400,22,FALSE)),"")</f>
        <v/>
      </c>
      <c r="AC396" s="161" t="str">
        <f>IFERROR(IF(VLOOKUP(A396, 'MOY to EOY-Reading'!$P$2:$AK$400,22,FALSE)="","",VLOOKUP(A396,'MOY to EOY-Reading'!$P$2:$AK$400,22,FALSE)),"")</f>
        <v/>
      </c>
      <c r="AD396" s="161" t="str">
        <f>IFERROR(IF(VLOOKUP(A396,'BOY to EOY-Reading'!$P$2:$AK$400,22,FALSE)="","",VLOOKUP(A396,'BOY to EOY-Reading'!$P$2:$AK$400,22,FALSE)),"")</f>
        <v/>
      </c>
      <c r="AE396" s="161" t="str" cm="1">
        <f t="array" ref="AE396">_xlfn.IFS(AND(NOT(ISNUMBER(V396)),NOT(ISNUMBER(W396)),NOT(ISNUMBER(X396))),"",OR(AND(V396&lt;&gt;"",V396&gt;=40),AND(W396&lt;&gt;"",W396&gt;=40),AND(X396&lt;&gt;"",X396&gt;=40)),"Y",OR(V396&lt;40,W396&lt;40,X396&lt;40),"N")</f>
        <v/>
      </c>
      <c r="AF396" s="161" t="str" cm="1">
        <f t="array" ref="AF396">_xlfn.IFS(OR(Y396="Yes",Z396="Yes",AA396="Yes"),"Y",OR(Y396="No",Z396="No",AA396="No"),"N",AND(Y396="",Z396="",AA396=""),"")</f>
        <v/>
      </c>
      <c r="AG396" s="161" t="str" cm="1">
        <f t="array" ref="AG396">_xlfn.IFS(AND(NOT(ISNUMBER(AB396)),NOT(ISNUMBER(AC396)),NOT(ISNUMBER(AD396))),"",OR(AND(AB396&lt;&gt;"",AB396&gt;=40),AND(AC396&lt;&gt;"",AC396&gt;=40),AND(AD396&lt;&gt;"",AD396&gt;=40)),"Y",OR(AB396&lt;40,AC396&lt;40,AD396&lt;40),"N")</f>
        <v/>
      </c>
      <c r="AH396" s="162" t="str" cm="1">
        <f t="array" ref="AH396">_xlfn.IFS(OR(AE396="Y",AF396="Y",AG396="Y"),"Y",OR(AE396="N",AF396="N",AG396="N"),"N",OR(AE396="",AF396="",AG396=""),"")</f>
        <v/>
      </c>
    </row>
    <row r="397" spans="9:34" x14ac:dyDescent="0.25">
      <c r="I397" s="161" t="str">
        <f>IFERROR(IF(VLOOKUP(A397,'BOY to MOY-Math'!$P$2:$U$400,6,FALSE)="","",VLOOKUP(A397,'BOY to MOY-Math'!$P$2:$U$400,6,FALSE)),"")</f>
        <v/>
      </c>
      <c r="J397" s="162" t="str">
        <f>IFERROR(IF(VLOOKUP(A397,'BOY to MOY-Math'!$P$2:$AA$400,12,FALSE)="","",VLOOKUP(A397,'BOY to MOY-Math'!$P$2:$AA$400,12,FALSE)),"")</f>
        <v/>
      </c>
      <c r="K397" s="161" t="str">
        <f>IFERROR(IF(VLOOKUP(A397,'BOY to EOY-Math'!$P$2:$AA$400,12,FALSE)="","",VLOOKUP(A397,'BOY to EOY-Math'!$P$2:$AA$400,12,FALSE)),"")</f>
        <v/>
      </c>
      <c r="L397" s="163" t="str">
        <f>IFERROR(IF(VLOOKUP(A397,'BOY to MOY-Math'!$P$2:$AI$400,20,FALSE)="","",VLOOKUP(A397,'BOY to MOY-Math'!$P$2:$AI$400,20,FALSE)),"")</f>
        <v/>
      </c>
      <c r="M397" s="161" t="str">
        <f>IFERROR(IF(VLOOKUP(A397, 'MOY to EOY-Math'!$P$2:$AI$400,20,FALSE)="","",VLOOKUP(A397,'MOY to EOY-Math'!$P$2:$AI$400,20,FALSE)),"")</f>
        <v/>
      </c>
      <c r="N397" s="161" t="str">
        <f>IFERROR(IF(VLOOKUP(A397,'BOY to EOY-Math'!$P$2:$AI$400,20,FALSE)="","",VLOOKUP(A397,'BOY to EOY-Math'!$P$2:$AI$400,20,FALSE)),"")</f>
        <v/>
      </c>
      <c r="O397" s="161" t="str">
        <f>IFERROR(IF(VLOOKUP(A397,'BOY to MOY-Math'!$P$2:$AK$400,22,FALSE)="","",VLOOKUP(A397,'BOY to MOY-Math'!$P$2:$AK$400,22,FALSE)),"")</f>
        <v/>
      </c>
      <c r="P397" s="161" t="str">
        <f>IFERROR(IF(VLOOKUP(A397, 'MOY to EOY-Math'!$P$2:$AK$400,22,FALSE)="","",VLOOKUP(A397,'MOY to EOY-Math'!$P$2:$AK$400,22,FALSE)),"")</f>
        <v/>
      </c>
      <c r="Q397" s="161" t="str">
        <f>IFERROR(IF(VLOOKUP(A397,'BOY to EOY-Math'!$P$2:$AK$400,22,FALSE)="","",VLOOKUP(A397,'BOY to EOY-Math'!$P$2:$AK$400,22,FALSE)),"")</f>
        <v/>
      </c>
      <c r="R397" s="161" t="str" cm="1">
        <f t="array" ref="R397">_xlfn.IFS(AND(NOT(ISNUMBER(I397)),NOT(ISNUMBER(J397)),NOT(ISNUMBER(K397))),"",OR(AND(I397&lt;&gt;"",I397&gt;=40),AND(J397&lt;&gt;"",J397&gt;=40),AND(K397&lt;&gt;"",K397&gt;=40)),"Y",OR(I397&lt;40,J397&lt;40,K397&lt;40),"N")</f>
        <v/>
      </c>
      <c r="S397" s="161" t="str" cm="1">
        <f t="array" ref="S397">_xlfn.IFS(OR(L397="Yes",M397="Yes",N397="Yes"),"Y",OR(L397="No",M397="No",N397="No"),"N",AND(L397="",M397="",N397=""),"")</f>
        <v/>
      </c>
      <c r="T397" s="161" t="str" cm="1">
        <f t="array" ref="T397">_xlfn.IFS(AND(NOT(ISNUMBER(O397)),NOT(ISNUMBER(P397)),NOT(ISNUMBER(Q397))),"",OR(AND(O397&lt;&gt;"",O397&gt;=40),AND(P397&lt;&gt;"",P397&gt;=40),AND(Q397&lt;&gt;"",Q397&gt;=40)),"Y",OR(O397&lt;40,P397&lt;40,Q397&lt;40),"N")</f>
        <v/>
      </c>
      <c r="U397" s="162" t="str" cm="1">
        <f t="array" ref="U397">_xlfn.IFS(OR(R397="Y",S397="Y",T397="Y"),"Y",OR(R397="N",S397="N",T397="N"),"N",OR(R397="",S397="",T397=""),"")</f>
        <v/>
      </c>
      <c r="V397" s="161" t="str">
        <f>IFERROR(IF(VLOOKUP(A397,'BOY to MOY-Reading'!$P$2:$U$400,6,FALSE)="","",VLOOKUP(A397,'BOY to MOY-Reading'!$P$2:$U$400,6,FALSE)),"")</f>
        <v/>
      </c>
      <c r="W397" s="162" t="str">
        <f>IFERROR(IF(VLOOKUP(A397,'BOY to MOY-Reading'!$P$2:$AA$400,12,FALSE)="","",VLOOKUP(A397,'BOY to MOY-Reading'!$P$2:$AA$400,12,FALSE)),"")</f>
        <v/>
      </c>
      <c r="X397" s="161" t="str">
        <f>IFERROR(IF(VLOOKUP(A397,'BOY to EOY-Reading'!$P$2:$AA$400,12,FALSE)="","",VLOOKUP(A397,'BOY to EOY-Reading'!$P$2:$AA$400,12,FALSE)),"")</f>
        <v/>
      </c>
      <c r="Y397" s="163" t="str">
        <f>IFERROR(IF(VLOOKUP(A397,'BOY to MOY-Reading'!$P$2:$AI$400,20,FALSE)="","",VLOOKUP(A397,'BOY to MOY-Reading'!$P$2:$AI$400,20,FALSE)),"")</f>
        <v/>
      </c>
      <c r="Z397" s="161" t="str">
        <f>IFERROR(IF(VLOOKUP(A397, 'MOY to EOY-Reading'!$P$2:$AI$400,20,FALSE)="","",VLOOKUP(A397,'MOY to EOY-Reading'!$P$2:$AI$400,20,FALSE)),"")</f>
        <v/>
      </c>
      <c r="AA397" s="161" t="str">
        <f>IFERROR(IF(VLOOKUP(A397,'BOY to EOY-Reading'!$P$2:$AI$400,20,FALSE)="","",VLOOKUP(A397,'BOY to EOY-Reading'!$P$2:$AI$400,20,FALSE)),"")</f>
        <v/>
      </c>
      <c r="AB397" s="161" t="str">
        <f>IFERROR(IF(VLOOKUP(A397,'BOY to MOY-Reading'!$P$2:$AK$400,22,FALSE)="","",VLOOKUP(A397,'BOY to MOY-Reading'!$P$2:$AK$400,22,FALSE)),"")</f>
        <v/>
      </c>
      <c r="AC397" s="161" t="str">
        <f>IFERROR(IF(VLOOKUP(A397, 'MOY to EOY-Reading'!$P$2:$AK$400,22,FALSE)="","",VLOOKUP(A397,'MOY to EOY-Reading'!$P$2:$AK$400,22,FALSE)),"")</f>
        <v/>
      </c>
      <c r="AD397" s="161" t="str">
        <f>IFERROR(IF(VLOOKUP(A397,'BOY to EOY-Reading'!$P$2:$AK$400,22,FALSE)="","",VLOOKUP(A397,'BOY to EOY-Reading'!$P$2:$AK$400,22,FALSE)),"")</f>
        <v/>
      </c>
      <c r="AE397" s="161" t="str" cm="1">
        <f t="array" ref="AE397">_xlfn.IFS(AND(NOT(ISNUMBER(V397)),NOT(ISNUMBER(W397)),NOT(ISNUMBER(X397))),"",OR(AND(V397&lt;&gt;"",V397&gt;=40),AND(W397&lt;&gt;"",W397&gt;=40),AND(X397&lt;&gt;"",X397&gt;=40)),"Y",OR(V397&lt;40,W397&lt;40,X397&lt;40),"N")</f>
        <v/>
      </c>
      <c r="AF397" s="161" t="str" cm="1">
        <f t="array" ref="AF397">_xlfn.IFS(OR(Y397="Yes",Z397="Yes",AA397="Yes"),"Y",OR(Y397="No",Z397="No",AA397="No"),"N",AND(Y397="",Z397="",AA397=""),"")</f>
        <v/>
      </c>
      <c r="AG397" s="161" t="str" cm="1">
        <f t="array" ref="AG397">_xlfn.IFS(AND(NOT(ISNUMBER(AB397)),NOT(ISNUMBER(AC397)),NOT(ISNUMBER(AD397))),"",OR(AND(AB397&lt;&gt;"",AB397&gt;=40),AND(AC397&lt;&gt;"",AC397&gt;=40),AND(AD397&lt;&gt;"",AD397&gt;=40)),"Y",OR(AB397&lt;40,AC397&lt;40,AD397&lt;40),"N")</f>
        <v/>
      </c>
      <c r="AH397" s="162" t="str" cm="1">
        <f t="array" ref="AH397">_xlfn.IFS(OR(AE397="Y",AF397="Y",AG397="Y"),"Y",OR(AE397="N",AF397="N",AG397="N"),"N",OR(AE397="",AF397="",AG397=""),"")</f>
        <v/>
      </c>
    </row>
    <row r="398" spans="9:34" x14ac:dyDescent="0.25">
      <c r="I398" s="161" t="str">
        <f>IFERROR(IF(VLOOKUP(A398,'BOY to MOY-Math'!$P$2:$U$400,6,FALSE)="","",VLOOKUP(A398,'BOY to MOY-Math'!$P$2:$U$400,6,FALSE)),"")</f>
        <v/>
      </c>
      <c r="J398" s="162" t="str">
        <f>IFERROR(IF(VLOOKUP(A398,'BOY to MOY-Math'!$P$2:$AA$400,12,FALSE)="","",VLOOKUP(A398,'BOY to MOY-Math'!$P$2:$AA$400,12,FALSE)),"")</f>
        <v/>
      </c>
      <c r="K398" s="161" t="str">
        <f>IFERROR(IF(VLOOKUP(A398,'BOY to EOY-Math'!$P$2:$AA$400,12,FALSE)="","",VLOOKUP(A398,'BOY to EOY-Math'!$P$2:$AA$400,12,FALSE)),"")</f>
        <v/>
      </c>
      <c r="L398" s="163" t="str">
        <f>IFERROR(IF(VLOOKUP(A398,'BOY to MOY-Math'!$P$2:$AI$400,20,FALSE)="","",VLOOKUP(A398,'BOY to MOY-Math'!$P$2:$AI$400,20,FALSE)),"")</f>
        <v/>
      </c>
      <c r="M398" s="161" t="str">
        <f>IFERROR(IF(VLOOKUP(A398, 'MOY to EOY-Math'!$P$2:$AI$400,20,FALSE)="","",VLOOKUP(A398,'MOY to EOY-Math'!$P$2:$AI$400,20,FALSE)),"")</f>
        <v/>
      </c>
      <c r="N398" s="161" t="str">
        <f>IFERROR(IF(VLOOKUP(A398,'BOY to EOY-Math'!$P$2:$AI$400,20,FALSE)="","",VLOOKUP(A398,'BOY to EOY-Math'!$P$2:$AI$400,20,FALSE)),"")</f>
        <v/>
      </c>
      <c r="O398" s="161" t="str">
        <f>IFERROR(IF(VLOOKUP(A398,'BOY to MOY-Math'!$P$2:$AK$400,22,FALSE)="","",VLOOKUP(A398,'BOY to MOY-Math'!$P$2:$AK$400,22,FALSE)),"")</f>
        <v/>
      </c>
      <c r="P398" s="161" t="str">
        <f>IFERROR(IF(VLOOKUP(A398, 'MOY to EOY-Math'!$P$2:$AK$400,22,FALSE)="","",VLOOKUP(A398,'MOY to EOY-Math'!$P$2:$AK$400,22,FALSE)),"")</f>
        <v/>
      </c>
      <c r="Q398" s="161" t="str">
        <f>IFERROR(IF(VLOOKUP(A398,'BOY to EOY-Math'!$P$2:$AK$400,22,FALSE)="","",VLOOKUP(A398,'BOY to EOY-Math'!$P$2:$AK$400,22,FALSE)),"")</f>
        <v/>
      </c>
      <c r="R398" s="161" t="str" cm="1">
        <f t="array" ref="R398">_xlfn.IFS(AND(NOT(ISNUMBER(I398)),NOT(ISNUMBER(J398)),NOT(ISNUMBER(K398))),"",OR(AND(I398&lt;&gt;"",I398&gt;=40),AND(J398&lt;&gt;"",J398&gt;=40),AND(K398&lt;&gt;"",K398&gt;=40)),"Y",OR(I398&lt;40,J398&lt;40,K398&lt;40),"N")</f>
        <v/>
      </c>
      <c r="S398" s="161" t="str" cm="1">
        <f t="array" ref="S398">_xlfn.IFS(OR(L398="Yes",M398="Yes",N398="Yes"),"Y",OR(L398="No",M398="No",N398="No"),"N",AND(L398="",M398="",N398=""),"")</f>
        <v/>
      </c>
      <c r="T398" s="161" t="str" cm="1">
        <f t="array" ref="T398">_xlfn.IFS(AND(NOT(ISNUMBER(O398)),NOT(ISNUMBER(P398)),NOT(ISNUMBER(Q398))),"",OR(AND(O398&lt;&gt;"",O398&gt;=40),AND(P398&lt;&gt;"",P398&gt;=40),AND(Q398&lt;&gt;"",Q398&gt;=40)),"Y",OR(O398&lt;40,P398&lt;40,Q398&lt;40),"N")</f>
        <v/>
      </c>
      <c r="U398" s="162" t="str" cm="1">
        <f t="array" ref="U398">_xlfn.IFS(OR(R398="Y",S398="Y",T398="Y"),"Y",OR(R398="N",S398="N",T398="N"),"N",OR(R398="",S398="",T398=""),"")</f>
        <v/>
      </c>
      <c r="V398" s="161" t="str">
        <f>IFERROR(IF(VLOOKUP(A398,'BOY to MOY-Reading'!$P$2:$U$400,6,FALSE)="","",VLOOKUP(A398,'BOY to MOY-Reading'!$P$2:$U$400,6,FALSE)),"")</f>
        <v/>
      </c>
      <c r="W398" s="162" t="str">
        <f>IFERROR(IF(VLOOKUP(A398,'BOY to MOY-Reading'!$P$2:$AA$400,12,FALSE)="","",VLOOKUP(A398,'BOY to MOY-Reading'!$P$2:$AA$400,12,FALSE)),"")</f>
        <v/>
      </c>
      <c r="X398" s="161" t="str">
        <f>IFERROR(IF(VLOOKUP(A398,'BOY to EOY-Reading'!$P$2:$AA$400,12,FALSE)="","",VLOOKUP(A398,'BOY to EOY-Reading'!$P$2:$AA$400,12,FALSE)),"")</f>
        <v/>
      </c>
      <c r="Y398" s="163" t="str">
        <f>IFERROR(IF(VLOOKUP(A398,'BOY to MOY-Reading'!$P$2:$AI$400,20,FALSE)="","",VLOOKUP(A398,'BOY to MOY-Reading'!$P$2:$AI$400,20,FALSE)),"")</f>
        <v/>
      </c>
      <c r="Z398" s="161" t="str">
        <f>IFERROR(IF(VLOOKUP(A398, 'MOY to EOY-Reading'!$P$2:$AI$400,20,FALSE)="","",VLOOKUP(A398,'MOY to EOY-Reading'!$P$2:$AI$400,20,FALSE)),"")</f>
        <v/>
      </c>
      <c r="AA398" s="161" t="str">
        <f>IFERROR(IF(VLOOKUP(A398,'BOY to EOY-Reading'!$P$2:$AI$400,20,FALSE)="","",VLOOKUP(A398,'BOY to EOY-Reading'!$P$2:$AI$400,20,FALSE)),"")</f>
        <v/>
      </c>
      <c r="AB398" s="161" t="str">
        <f>IFERROR(IF(VLOOKUP(A398,'BOY to MOY-Reading'!$P$2:$AK$400,22,FALSE)="","",VLOOKUP(A398,'BOY to MOY-Reading'!$P$2:$AK$400,22,FALSE)),"")</f>
        <v/>
      </c>
      <c r="AC398" s="161" t="str">
        <f>IFERROR(IF(VLOOKUP(A398, 'MOY to EOY-Reading'!$P$2:$AK$400,22,FALSE)="","",VLOOKUP(A398,'MOY to EOY-Reading'!$P$2:$AK$400,22,FALSE)),"")</f>
        <v/>
      </c>
      <c r="AD398" s="161" t="str">
        <f>IFERROR(IF(VLOOKUP(A398,'BOY to EOY-Reading'!$P$2:$AK$400,22,FALSE)="","",VLOOKUP(A398,'BOY to EOY-Reading'!$P$2:$AK$400,22,FALSE)),"")</f>
        <v/>
      </c>
      <c r="AE398" s="161" t="str" cm="1">
        <f t="array" ref="AE398">_xlfn.IFS(AND(NOT(ISNUMBER(V398)),NOT(ISNUMBER(W398)),NOT(ISNUMBER(X398))),"",OR(AND(V398&lt;&gt;"",V398&gt;=40),AND(W398&lt;&gt;"",W398&gt;=40),AND(X398&lt;&gt;"",X398&gt;=40)),"Y",OR(V398&lt;40,W398&lt;40,X398&lt;40),"N")</f>
        <v/>
      </c>
      <c r="AF398" s="161" t="str" cm="1">
        <f t="array" ref="AF398">_xlfn.IFS(OR(Y398="Yes",Z398="Yes",AA398="Yes"),"Y",OR(Y398="No",Z398="No",AA398="No"),"N",AND(Y398="",Z398="",AA398=""),"")</f>
        <v/>
      </c>
      <c r="AG398" s="161" t="str" cm="1">
        <f t="array" ref="AG398">_xlfn.IFS(AND(NOT(ISNUMBER(AB398)),NOT(ISNUMBER(AC398)),NOT(ISNUMBER(AD398))),"",OR(AND(AB398&lt;&gt;"",AB398&gt;=40),AND(AC398&lt;&gt;"",AC398&gt;=40),AND(AD398&lt;&gt;"",AD398&gt;=40)),"Y",OR(AB398&lt;40,AC398&lt;40,AD398&lt;40),"N")</f>
        <v/>
      </c>
      <c r="AH398" s="162" t="str" cm="1">
        <f t="array" ref="AH398">_xlfn.IFS(OR(AE398="Y",AF398="Y",AG398="Y"),"Y",OR(AE398="N",AF398="N",AG398="N"),"N",OR(AE398="",AF398="",AG398=""),"")</f>
        <v/>
      </c>
    </row>
    <row r="399" spans="9:34" x14ac:dyDescent="0.25">
      <c r="I399" s="161" t="str">
        <f>IFERROR(IF(VLOOKUP(A399,'BOY to MOY-Math'!$P$2:$U$400,6,FALSE)="","",VLOOKUP(A399,'BOY to MOY-Math'!$P$2:$U$400,6,FALSE)),"")</f>
        <v/>
      </c>
      <c r="J399" s="162" t="str">
        <f>IFERROR(IF(VLOOKUP(A399,'BOY to MOY-Math'!$P$2:$AA$400,12,FALSE)="","",VLOOKUP(A399,'BOY to MOY-Math'!$P$2:$AA$400,12,FALSE)),"")</f>
        <v/>
      </c>
      <c r="K399" s="161" t="str">
        <f>IFERROR(IF(VLOOKUP(A399,'BOY to EOY-Math'!$P$2:$AA$400,12,FALSE)="","",VLOOKUP(A399,'BOY to EOY-Math'!$P$2:$AA$400,12,FALSE)),"")</f>
        <v/>
      </c>
      <c r="L399" s="163" t="str">
        <f>IFERROR(IF(VLOOKUP(A399,'BOY to MOY-Math'!$P$2:$AI$400,20,FALSE)="","",VLOOKUP(A399,'BOY to MOY-Math'!$P$2:$AI$400,20,FALSE)),"")</f>
        <v/>
      </c>
      <c r="M399" s="161" t="str">
        <f>IFERROR(IF(VLOOKUP(A399, 'MOY to EOY-Math'!$P$2:$AI$400,20,FALSE)="","",VLOOKUP(A399,'MOY to EOY-Math'!$P$2:$AI$400,20,FALSE)),"")</f>
        <v/>
      </c>
      <c r="N399" s="161" t="str">
        <f>IFERROR(IF(VLOOKUP(A399,'BOY to EOY-Math'!$P$2:$AI$400,20,FALSE)="","",VLOOKUP(A399,'BOY to EOY-Math'!$P$2:$AI$400,20,FALSE)),"")</f>
        <v/>
      </c>
      <c r="O399" s="161" t="str">
        <f>IFERROR(IF(VLOOKUP(A399,'BOY to MOY-Math'!$P$2:$AK$400,22,FALSE)="","",VLOOKUP(A399,'BOY to MOY-Math'!$P$2:$AK$400,22,FALSE)),"")</f>
        <v/>
      </c>
      <c r="P399" s="161" t="str">
        <f>IFERROR(IF(VLOOKUP(A399, 'MOY to EOY-Math'!$P$2:$AK$400,22,FALSE)="","",VLOOKUP(A399,'MOY to EOY-Math'!$P$2:$AK$400,22,FALSE)),"")</f>
        <v/>
      </c>
      <c r="Q399" s="161" t="str">
        <f>IFERROR(IF(VLOOKUP(A399,'BOY to EOY-Math'!$P$2:$AK$400,22,FALSE)="","",VLOOKUP(A399,'BOY to EOY-Math'!$P$2:$AK$400,22,FALSE)),"")</f>
        <v/>
      </c>
      <c r="R399" s="161" t="str" cm="1">
        <f t="array" ref="R399">_xlfn.IFS(AND(NOT(ISNUMBER(I399)),NOT(ISNUMBER(J399)),NOT(ISNUMBER(K399))),"",OR(AND(I399&lt;&gt;"",I399&gt;=40),AND(J399&lt;&gt;"",J399&gt;=40),AND(K399&lt;&gt;"",K399&gt;=40)),"Y",OR(I399&lt;40,J399&lt;40,K399&lt;40),"N")</f>
        <v/>
      </c>
      <c r="S399" s="161" t="str" cm="1">
        <f t="array" ref="S399">_xlfn.IFS(OR(L399="Yes",M399="Yes",N399="Yes"),"Y",OR(L399="No",M399="No",N399="No"),"N",AND(L399="",M399="",N399=""),"")</f>
        <v/>
      </c>
      <c r="T399" s="161" t="str" cm="1">
        <f t="array" ref="T399">_xlfn.IFS(AND(NOT(ISNUMBER(O399)),NOT(ISNUMBER(P399)),NOT(ISNUMBER(Q399))),"",OR(AND(O399&lt;&gt;"",O399&gt;=40),AND(P399&lt;&gt;"",P399&gt;=40),AND(Q399&lt;&gt;"",Q399&gt;=40)),"Y",OR(O399&lt;40,P399&lt;40,Q399&lt;40),"N")</f>
        <v/>
      </c>
      <c r="U399" s="162" t="str" cm="1">
        <f t="array" ref="U399">_xlfn.IFS(OR(R399="Y",S399="Y",T399="Y"),"Y",OR(R399="N",S399="N",T399="N"),"N",OR(R399="",S399="",T399=""),"")</f>
        <v/>
      </c>
      <c r="V399" s="161" t="str">
        <f>IFERROR(IF(VLOOKUP(A399,'BOY to MOY-Reading'!$P$2:$U$400,6,FALSE)="","",VLOOKUP(A399,'BOY to MOY-Reading'!$P$2:$U$400,6,FALSE)),"")</f>
        <v/>
      </c>
      <c r="W399" s="162" t="str">
        <f>IFERROR(IF(VLOOKUP(A399,'BOY to MOY-Reading'!$P$2:$AA$400,12,FALSE)="","",VLOOKUP(A399,'BOY to MOY-Reading'!$P$2:$AA$400,12,FALSE)),"")</f>
        <v/>
      </c>
      <c r="X399" s="161" t="str">
        <f>IFERROR(IF(VLOOKUP(A399,'BOY to EOY-Reading'!$P$2:$AA$400,12,FALSE)="","",VLOOKUP(A399,'BOY to EOY-Reading'!$P$2:$AA$400,12,FALSE)),"")</f>
        <v/>
      </c>
      <c r="Y399" s="163" t="str">
        <f>IFERROR(IF(VLOOKUP(A399,'BOY to MOY-Reading'!$P$2:$AI$400,20,FALSE)="","",VLOOKUP(A399,'BOY to MOY-Reading'!$P$2:$AI$400,20,FALSE)),"")</f>
        <v/>
      </c>
      <c r="Z399" s="161" t="str">
        <f>IFERROR(IF(VLOOKUP(A399, 'MOY to EOY-Reading'!$P$2:$AI$400,20,FALSE)="","",VLOOKUP(A399,'MOY to EOY-Reading'!$P$2:$AI$400,20,FALSE)),"")</f>
        <v/>
      </c>
      <c r="AA399" s="161" t="str">
        <f>IFERROR(IF(VLOOKUP(A399,'BOY to EOY-Reading'!$P$2:$AI$400,20,FALSE)="","",VLOOKUP(A399,'BOY to EOY-Reading'!$P$2:$AI$400,20,FALSE)),"")</f>
        <v/>
      </c>
      <c r="AB399" s="161" t="str">
        <f>IFERROR(IF(VLOOKUP(A399,'BOY to MOY-Reading'!$P$2:$AK$400,22,FALSE)="","",VLOOKUP(A399,'BOY to MOY-Reading'!$P$2:$AK$400,22,FALSE)),"")</f>
        <v/>
      </c>
      <c r="AC399" s="161" t="str">
        <f>IFERROR(IF(VLOOKUP(A399, 'MOY to EOY-Reading'!$P$2:$AK$400,22,FALSE)="","",VLOOKUP(A399,'MOY to EOY-Reading'!$P$2:$AK$400,22,FALSE)),"")</f>
        <v/>
      </c>
      <c r="AD399" s="161" t="str">
        <f>IFERROR(IF(VLOOKUP(A399,'BOY to EOY-Reading'!$P$2:$AK$400,22,FALSE)="","",VLOOKUP(A399,'BOY to EOY-Reading'!$P$2:$AK$400,22,FALSE)),"")</f>
        <v/>
      </c>
      <c r="AE399" s="161" t="str" cm="1">
        <f t="array" ref="AE399">_xlfn.IFS(AND(NOT(ISNUMBER(V399)),NOT(ISNUMBER(W399)),NOT(ISNUMBER(X399))),"",OR(AND(V399&lt;&gt;"",V399&gt;=40),AND(W399&lt;&gt;"",W399&gt;=40),AND(X399&lt;&gt;"",X399&gt;=40)),"Y",OR(V399&lt;40,W399&lt;40,X399&lt;40),"N")</f>
        <v/>
      </c>
      <c r="AF399" s="161" t="str" cm="1">
        <f t="array" ref="AF399">_xlfn.IFS(OR(Y399="Yes",Z399="Yes",AA399="Yes"),"Y",OR(Y399="No",Z399="No",AA399="No"),"N",AND(Y399="",Z399="",AA399=""),"")</f>
        <v/>
      </c>
      <c r="AG399" s="161" t="str" cm="1">
        <f t="array" ref="AG399">_xlfn.IFS(AND(NOT(ISNUMBER(AB399)),NOT(ISNUMBER(AC399)),NOT(ISNUMBER(AD399))),"",OR(AND(AB399&lt;&gt;"",AB399&gt;=40),AND(AC399&lt;&gt;"",AC399&gt;=40),AND(AD399&lt;&gt;"",AD399&gt;=40)),"Y",OR(AB399&lt;40,AC399&lt;40,AD399&lt;40),"N")</f>
        <v/>
      </c>
      <c r="AH399" s="162" t="str" cm="1">
        <f t="array" ref="AH399">_xlfn.IFS(OR(AE399="Y",AF399="Y",AG399="Y"),"Y",OR(AE399="N",AF399="N",AG399="N"),"N",OR(AE399="",AF399="",AG399=""),"")</f>
        <v/>
      </c>
    </row>
    <row r="400" spans="9:34" x14ac:dyDescent="0.25">
      <c r="I400" s="161" t="str">
        <f>IFERROR(IF(VLOOKUP(A400,'BOY to MOY-Math'!$P$2:$U$400,6,FALSE)="","",VLOOKUP(A400,'BOY to MOY-Math'!$P$2:$U$400,6,FALSE)),"")</f>
        <v/>
      </c>
      <c r="J400" s="162" t="str">
        <f>IFERROR(IF(VLOOKUP(A400,'BOY to MOY-Math'!$P$2:$AA$400,12,FALSE)="","",VLOOKUP(A400,'BOY to MOY-Math'!$P$2:$AA$400,12,FALSE)),"")</f>
        <v/>
      </c>
      <c r="K400" s="161" t="str">
        <f>IFERROR(IF(VLOOKUP(A400,'BOY to EOY-Math'!$P$2:$AA$400,12,FALSE)="","",VLOOKUP(A400,'BOY to EOY-Math'!$P$2:$AA$400,12,FALSE)),"")</f>
        <v/>
      </c>
      <c r="L400" s="163" t="str">
        <f>IFERROR(IF(VLOOKUP(A400,'BOY to MOY-Math'!$P$2:$AI$400,20,FALSE)="","",VLOOKUP(A400,'BOY to MOY-Math'!$P$2:$AI$400,20,FALSE)),"")</f>
        <v/>
      </c>
      <c r="M400" s="161" t="str">
        <f>IFERROR(IF(VLOOKUP(A400, 'MOY to EOY-Math'!$P$2:$AI$400,20,FALSE)="","",VLOOKUP(A400,'MOY to EOY-Math'!$P$2:$AI$400,20,FALSE)),"")</f>
        <v/>
      </c>
      <c r="N400" s="161" t="str">
        <f>IFERROR(IF(VLOOKUP(A400,'BOY to EOY-Math'!$P$2:$AI$400,20,FALSE)="","",VLOOKUP(A400,'BOY to EOY-Math'!$P$2:$AI$400,20,FALSE)),"")</f>
        <v/>
      </c>
      <c r="O400" s="161" t="str">
        <f>IFERROR(IF(VLOOKUP(A400,'BOY to MOY-Math'!$P$2:$AK$400,22,FALSE)="","",VLOOKUP(A400,'BOY to MOY-Math'!$P$2:$AK$400,22,FALSE)),"")</f>
        <v/>
      </c>
      <c r="P400" s="161" t="str">
        <f>IFERROR(IF(VLOOKUP(A400, 'MOY to EOY-Math'!$P$2:$AK$400,22,FALSE)="","",VLOOKUP(A400,'MOY to EOY-Math'!$P$2:$AK$400,22,FALSE)),"")</f>
        <v/>
      </c>
      <c r="Q400" s="161" t="str">
        <f>IFERROR(IF(VLOOKUP(A400,'BOY to EOY-Math'!$P$2:$AK$400,22,FALSE)="","",VLOOKUP(A400,'BOY to EOY-Math'!$P$2:$AK$400,22,FALSE)),"")</f>
        <v/>
      </c>
      <c r="R400" s="161" t="str" cm="1">
        <f t="array" ref="R400">_xlfn.IFS(AND(NOT(ISNUMBER(I400)),NOT(ISNUMBER(J400)),NOT(ISNUMBER(K400))),"",OR(AND(I400&lt;&gt;"",I400&gt;=40),AND(J400&lt;&gt;"",J400&gt;=40),AND(K400&lt;&gt;"",K400&gt;=40)),"Y",OR(I400&lt;40,J400&lt;40,K400&lt;40),"N")</f>
        <v/>
      </c>
      <c r="S400" s="161" t="str" cm="1">
        <f t="array" ref="S400">_xlfn.IFS(OR(L400="Yes",M400="Yes",N400="Yes"),"Y",OR(L400="No",M400="No",N400="No"),"N",AND(L400="",M400="",N400=""),"")</f>
        <v/>
      </c>
      <c r="T400" s="161" t="str" cm="1">
        <f t="array" ref="T400">_xlfn.IFS(AND(NOT(ISNUMBER(O400)),NOT(ISNUMBER(P400)),NOT(ISNUMBER(Q400))),"",OR(AND(O400&lt;&gt;"",O400&gt;=40),AND(P400&lt;&gt;"",P400&gt;=40),AND(Q400&lt;&gt;"",Q400&gt;=40)),"Y",OR(O400&lt;40,P400&lt;40,Q400&lt;40),"N")</f>
        <v/>
      </c>
      <c r="U400" s="162" t="str" cm="1">
        <f t="array" ref="U400">_xlfn.IFS(OR(R400="Y",S400="Y",T400="Y"),"Y",OR(R400="N",S400="N",T400="N"),"N",OR(R400="",S400="",T400=""),"")</f>
        <v/>
      </c>
      <c r="V400" s="161" t="str">
        <f>IFERROR(IF(VLOOKUP(A400,'BOY to MOY-Reading'!$P$2:$U$400,6,FALSE)="","",VLOOKUP(A400,'BOY to MOY-Reading'!$P$2:$U$400,6,FALSE)),"")</f>
        <v/>
      </c>
      <c r="W400" s="162" t="str">
        <f>IFERROR(IF(VLOOKUP(A400,'BOY to MOY-Reading'!$P$2:$AA$400,12,FALSE)="","",VLOOKUP(A400,'BOY to MOY-Reading'!$P$2:$AA$400,12,FALSE)),"")</f>
        <v/>
      </c>
      <c r="X400" s="161" t="str">
        <f>IFERROR(IF(VLOOKUP(A400,'BOY to EOY-Reading'!$P$2:$AA$400,12,FALSE)="","",VLOOKUP(A400,'BOY to EOY-Reading'!$P$2:$AA$400,12,FALSE)),"")</f>
        <v/>
      </c>
      <c r="Y400" s="163" t="str">
        <f>IFERROR(IF(VLOOKUP(A400,'BOY to MOY-Reading'!$P$2:$AI$400,20,FALSE)="","",VLOOKUP(A400,'BOY to MOY-Reading'!$P$2:$AI$400,20,FALSE)),"")</f>
        <v/>
      </c>
      <c r="Z400" s="161" t="str">
        <f>IFERROR(IF(VLOOKUP(A400, 'MOY to EOY-Reading'!$P$2:$AI$400,20,FALSE)="","",VLOOKUP(A400,'MOY to EOY-Reading'!$P$2:$AI$400,20,FALSE)),"")</f>
        <v/>
      </c>
      <c r="AA400" s="161" t="str">
        <f>IFERROR(IF(VLOOKUP(A400,'BOY to EOY-Reading'!$P$2:$AI$400,20,FALSE)="","",VLOOKUP(A400,'BOY to EOY-Reading'!$P$2:$AI$400,20,FALSE)),"")</f>
        <v/>
      </c>
      <c r="AB400" s="161" t="str">
        <f>IFERROR(IF(VLOOKUP(A400,'BOY to MOY-Reading'!$P$2:$AK$400,22,FALSE)="","",VLOOKUP(A400,'BOY to MOY-Reading'!$P$2:$AK$400,22,FALSE)),"")</f>
        <v/>
      </c>
      <c r="AC400" s="161" t="str">
        <f>IFERROR(IF(VLOOKUP(A400, 'MOY to EOY-Reading'!$P$2:$AK$400,22,FALSE)="","",VLOOKUP(A400,'MOY to EOY-Reading'!$P$2:$AK$400,22,FALSE)),"")</f>
        <v/>
      </c>
      <c r="AD400" s="161" t="str">
        <f>IFERROR(IF(VLOOKUP(A400,'BOY to EOY-Reading'!$P$2:$AK$400,22,FALSE)="","",VLOOKUP(A400,'BOY to EOY-Reading'!$P$2:$AK$400,22,FALSE)),"")</f>
        <v/>
      </c>
      <c r="AE400" s="161" t="str" cm="1">
        <f t="array" ref="AE400">_xlfn.IFS(AND(NOT(ISNUMBER(V400)),NOT(ISNUMBER(W400)),NOT(ISNUMBER(X400))),"",OR(AND(V400&lt;&gt;"",V400&gt;=40),AND(W400&lt;&gt;"",W400&gt;=40),AND(X400&lt;&gt;"",X400&gt;=40)),"Y",OR(V400&lt;40,W400&lt;40,X400&lt;40),"N")</f>
        <v/>
      </c>
      <c r="AF400" s="161" t="str" cm="1">
        <f t="array" ref="AF400">_xlfn.IFS(OR(Y400="Yes",Z400="Yes",AA400="Yes"),"Y",OR(Y400="No",Z400="No",AA400="No"),"N",AND(Y400="",Z400="",AA400=""),"")</f>
        <v/>
      </c>
      <c r="AG400" s="161" t="str" cm="1">
        <f t="array" ref="AG400">_xlfn.IFS(AND(NOT(ISNUMBER(AB400)),NOT(ISNUMBER(AC400)),NOT(ISNUMBER(AD400))),"",OR(AND(AB400&lt;&gt;"",AB400&gt;=40),AND(AC400&lt;&gt;"",AC400&gt;=40),AND(AD400&lt;&gt;"",AD400&gt;=40)),"Y",OR(AB400&lt;40,AC400&lt;40,AD400&lt;40),"N")</f>
        <v/>
      </c>
      <c r="AH400" s="162" t="str" cm="1">
        <f t="array" ref="AH400">_xlfn.IFS(OR(AE400="Y",AF400="Y",AG400="Y"),"Y",OR(AE400="N",AF400="N",AG400="N"),"N",OR(AE400="",AF400="",AG400=""),"")</f>
        <v/>
      </c>
    </row>
    <row r="401" spans="9:34" x14ac:dyDescent="0.25">
      <c r="I401" s="161" t="str">
        <f>IFERROR(IF(VLOOKUP(A401,'BOY to MOY-Math'!$P$2:$U$400,6,FALSE)="","",VLOOKUP(A401,'BOY to MOY-Math'!$P$2:$U$400,6,FALSE)),"")</f>
        <v/>
      </c>
      <c r="J401" s="162" t="str">
        <f>IFERROR(IF(VLOOKUP(A401,'BOY to MOY-Math'!$P$2:$AA$400,12,FALSE)="","",VLOOKUP(A401,'BOY to MOY-Math'!$P$2:$AA$400,12,FALSE)),"")</f>
        <v/>
      </c>
      <c r="K401" s="161" t="str">
        <f>IFERROR(IF(VLOOKUP(A401,'BOY to EOY-Math'!$P$2:$AA$400,12,FALSE)="","",VLOOKUP(A401,'BOY to EOY-Math'!$P$2:$AA$400,12,FALSE)),"")</f>
        <v/>
      </c>
      <c r="L401" s="163" t="str">
        <f>IFERROR(IF(VLOOKUP(A401,'BOY to MOY-Math'!$P$2:$AI$400,20,FALSE)="","",VLOOKUP(A401,'BOY to MOY-Math'!$P$2:$AI$400,20,FALSE)),"")</f>
        <v/>
      </c>
      <c r="M401" s="161" t="str">
        <f>IFERROR(IF(VLOOKUP(A401, 'MOY to EOY-Math'!$P$2:$AI$400,20,FALSE)="","",VLOOKUP(A401,'MOY to EOY-Math'!$P$2:$AI$400,20,FALSE)),"")</f>
        <v/>
      </c>
      <c r="N401" s="161" t="str">
        <f>IFERROR(IF(VLOOKUP(A401,'BOY to EOY-Math'!$P$2:$AI$400,20,FALSE)="","",VLOOKUP(A401,'BOY to EOY-Math'!$P$2:$AI$400,20,FALSE)),"")</f>
        <v/>
      </c>
      <c r="O401" s="161" t="str">
        <f>IFERROR(IF(VLOOKUP(A401,'BOY to MOY-Math'!$P$2:$AK$400,22,FALSE)="","",VLOOKUP(A401,'BOY to MOY-Math'!$P$2:$AK$400,22,FALSE)),"")</f>
        <v/>
      </c>
      <c r="P401" s="161" t="str">
        <f>IFERROR(IF(VLOOKUP(A401, 'MOY to EOY-Math'!$P$2:$AK$400,22,FALSE)="","",VLOOKUP(A401,'MOY to EOY-Math'!$P$2:$AK$400,22,FALSE)),"")</f>
        <v/>
      </c>
      <c r="Q401" s="161" t="str">
        <f>IFERROR(IF(VLOOKUP(A401,'BOY to EOY-Math'!$P$2:$AK$400,22,FALSE)="","",VLOOKUP(A401,'BOY to EOY-Math'!$P$2:$AK$400,22,FALSE)),"")</f>
        <v/>
      </c>
      <c r="R401" s="161" t="str" cm="1">
        <f t="array" ref="R401">_xlfn.IFS(AND(NOT(ISNUMBER(I401)),NOT(ISNUMBER(J401)),NOT(ISNUMBER(K401))),"",OR(AND(I401&lt;&gt;"",I401&gt;=40),AND(J401&lt;&gt;"",J401&gt;=40),AND(K401&lt;&gt;"",K401&gt;=40)),"Y",OR(I401&lt;40,J401&lt;40,K401&lt;40),"N")</f>
        <v/>
      </c>
      <c r="S401" s="161" t="str" cm="1">
        <f t="array" ref="S401">_xlfn.IFS(OR(L401="Yes",M401="Yes",N401="Yes"),"Y",OR(L401="No",M401="No",N401="No"),"N",AND(L401="",M401="",N401=""),"")</f>
        <v/>
      </c>
      <c r="T401" s="161" t="str" cm="1">
        <f t="array" ref="T401">_xlfn.IFS(AND(NOT(ISNUMBER(O401)),NOT(ISNUMBER(P401)),NOT(ISNUMBER(Q401))),"",OR(AND(O401&lt;&gt;"",O401&gt;=40),AND(P401&lt;&gt;"",P401&gt;=40),AND(Q401&lt;&gt;"",Q401&gt;=40)),"Y",OR(O401&lt;40,P401&lt;40,Q401&lt;40),"N")</f>
        <v/>
      </c>
      <c r="U401" s="162" t="str" cm="1">
        <f t="array" ref="U401">_xlfn.IFS(OR(R401="Y",S401="Y",T401="Y"),"Y",OR(R401="N",S401="N",T401="N"),"N",OR(R401="",S401="",T401=""),"")</f>
        <v/>
      </c>
      <c r="V401" s="161" t="str">
        <f>IFERROR(IF(VLOOKUP(A401,'BOY to MOY-Reading'!$P$2:$U$400,6,FALSE)="","",VLOOKUP(A401,'BOY to MOY-Reading'!$P$2:$U$400,6,FALSE)),"")</f>
        <v/>
      </c>
      <c r="W401" s="162" t="str">
        <f>IFERROR(IF(VLOOKUP(A401,'BOY to MOY-Reading'!$P$2:$AA$400,12,FALSE)="","",VLOOKUP(A401,'BOY to MOY-Reading'!$P$2:$AA$400,12,FALSE)),"")</f>
        <v/>
      </c>
      <c r="X401" s="161" t="str">
        <f>IFERROR(IF(VLOOKUP(A401,'BOY to EOY-Reading'!$P$2:$AA$400,12,FALSE)="","",VLOOKUP(A401,'BOY to EOY-Reading'!$P$2:$AA$400,12,FALSE)),"")</f>
        <v/>
      </c>
      <c r="Y401" s="163" t="str">
        <f>IFERROR(IF(VLOOKUP(A401,'BOY to MOY-Reading'!$P$2:$AI$400,20,FALSE)="","",VLOOKUP(A401,'BOY to MOY-Reading'!$P$2:$AI$400,20,FALSE)),"")</f>
        <v/>
      </c>
      <c r="Z401" s="161" t="str">
        <f>IFERROR(IF(VLOOKUP(A401, 'MOY to EOY-Reading'!$P$2:$AI$400,20,FALSE)="","",VLOOKUP(A401,'MOY to EOY-Reading'!$P$2:$AI$400,20,FALSE)),"")</f>
        <v/>
      </c>
      <c r="AA401" s="161" t="str">
        <f>IFERROR(IF(VLOOKUP(A401,'BOY to EOY-Reading'!$P$2:$AI$400,20,FALSE)="","",VLOOKUP(A401,'BOY to EOY-Reading'!$P$2:$AI$400,20,FALSE)),"")</f>
        <v/>
      </c>
      <c r="AB401" s="161" t="str">
        <f>IFERROR(IF(VLOOKUP(A401,'BOY to MOY-Reading'!$P$2:$AK$400,22,FALSE)="","",VLOOKUP(A401,'BOY to MOY-Reading'!$P$2:$AK$400,22,FALSE)),"")</f>
        <v/>
      </c>
      <c r="AC401" s="161" t="str">
        <f>IFERROR(IF(VLOOKUP(A401, 'MOY to EOY-Reading'!$P$2:$AK$400,22,FALSE)="","",VLOOKUP(A401,'MOY to EOY-Reading'!$P$2:$AK$400,22,FALSE)),"")</f>
        <v/>
      </c>
      <c r="AD401" s="161" t="str">
        <f>IFERROR(IF(VLOOKUP(A401,'BOY to EOY-Reading'!$P$2:$AK$400,22,FALSE)="","",VLOOKUP(A401,'BOY to EOY-Reading'!$P$2:$AK$400,22,FALSE)),"")</f>
        <v/>
      </c>
      <c r="AE401" s="161" t="str" cm="1">
        <f t="array" ref="AE401">_xlfn.IFS(AND(NOT(ISNUMBER(V401)),NOT(ISNUMBER(W401)),NOT(ISNUMBER(X401))),"",OR(AND(V401&lt;&gt;"",V401&gt;=40),AND(W401&lt;&gt;"",W401&gt;=40),AND(X401&lt;&gt;"",X401&gt;=40)),"Y",OR(V401&lt;40,W401&lt;40,X401&lt;40),"N")</f>
        <v/>
      </c>
      <c r="AF401" s="161" t="str" cm="1">
        <f t="array" ref="AF401">_xlfn.IFS(OR(Y401="Yes",Z401="Yes",AA401="Yes"),"Y",OR(Y401="No",Z401="No",AA401="No"),"N",AND(Y401="",Z401="",AA401=""),"")</f>
        <v/>
      </c>
      <c r="AG401" s="161" t="str" cm="1">
        <f t="array" ref="AG401">_xlfn.IFS(AND(NOT(ISNUMBER(AB401)),NOT(ISNUMBER(AC401)),NOT(ISNUMBER(AD401))),"",OR(AND(AB401&lt;&gt;"",AB401&gt;=40),AND(AC401&lt;&gt;"",AC401&gt;=40),AND(AD401&lt;&gt;"",AD401&gt;=40)),"Y",OR(AB401&lt;40,AC401&lt;40,AD401&lt;40),"N")</f>
        <v/>
      </c>
      <c r="AH401" s="162" t="str" cm="1">
        <f t="array" ref="AH401">_xlfn.IFS(OR(AE401="Y",AF401="Y",AG401="Y"),"Y",OR(AE401="N",AF401="N",AG401="N"),"N",OR(AE401="",AF401="",AG401=""),"")</f>
        <v/>
      </c>
    </row>
    <row r="402" spans="9:34" x14ac:dyDescent="0.25">
      <c r="I402" s="161" t="str">
        <f>IFERROR(IF(VLOOKUP(A402,'BOY to MOY-Math'!$P$2:$U$400,6,FALSE)="","",VLOOKUP(A402,'BOY to MOY-Math'!$P$2:$U$400,6,FALSE)),"")</f>
        <v/>
      </c>
      <c r="J402" s="162" t="str">
        <f>IFERROR(IF(VLOOKUP(A402,'BOY to MOY-Math'!$P$2:$AA$400,12,FALSE)="","",VLOOKUP(A402,'BOY to MOY-Math'!$P$2:$AA$400,12,FALSE)),"")</f>
        <v/>
      </c>
      <c r="K402" s="161" t="str">
        <f>IFERROR(IF(VLOOKUP(A402,'BOY to EOY-Math'!$P$2:$AA$400,12,FALSE)="","",VLOOKUP(A402,'BOY to EOY-Math'!$P$2:$AA$400,12,FALSE)),"")</f>
        <v/>
      </c>
      <c r="L402" s="163" t="str">
        <f>IFERROR(IF(VLOOKUP(A402,'BOY to MOY-Math'!$P$2:$AI$400,20,FALSE)="","",VLOOKUP(A402,'BOY to MOY-Math'!$P$2:$AI$400,20,FALSE)),"")</f>
        <v/>
      </c>
      <c r="M402" s="161" t="str">
        <f>IFERROR(IF(VLOOKUP(A402, 'MOY to EOY-Math'!$P$2:$AI$400,20,FALSE)="","",VLOOKUP(A402,'MOY to EOY-Math'!$P$2:$AI$400,20,FALSE)),"")</f>
        <v/>
      </c>
      <c r="N402" s="161" t="str">
        <f>IFERROR(IF(VLOOKUP(A402,'BOY to EOY-Math'!$P$2:$AI$400,20,FALSE)="","",VLOOKUP(A402,'BOY to EOY-Math'!$P$2:$AI$400,20,FALSE)),"")</f>
        <v/>
      </c>
      <c r="O402" s="161" t="str">
        <f>IFERROR(IF(VLOOKUP(A402,'BOY to MOY-Math'!$P$2:$AK$400,22,FALSE)="","",VLOOKUP(A402,'BOY to MOY-Math'!$P$2:$AK$400,22,FALSE)),"")</f>
        <v/>
      </c>
      <c r="P402" s="161" t="str">
        <f>IFERROR(IF(VLOOKUP(A402, 'MOY to EOY-Math'!$P$2:$AK$400,22,FALSE)="","",VLOOKUP(A402,'MOY to EOY-Math'!$P$2:$AK$400,22,FALSE)),"")</f>
        <v/>
      </c>
      <c r="Q402" s="161" t="str">
        <f>IFERROR(IF(VLOOKUP(A402,'BOY to EOY-Math'!$P$2:$AK$400,22,FALSE)="","",VLOOKUP(A402,'BOY to EOY-Math'!$P$2:$AK$400,22,FALSE)),"")</f>
        <v/>
      </c>
      <c r="R402" s="161" t="str" cm="1">
        <f t="array" ref="R402">_xlfn.IFS(AND(NOT(ISNUMBER(I402)),NOT(ISNUMBER(J402)),NOT(ISNUMBER(K402))),"",OR(AND(I402&lt;&gt;"",I402&gt;=40),AND(J402&lt;&gt;"",J402&gt;=40),AND(K402&lt;&gt;"",K402&gt;=40)),"Y",OR(I402&lt;40,J402&lt;40,K402&lt;40),"N")</f>
        <v/>
      </c>
      <c r="S402" s="161" t="str" cm="1">
        <f t="array" ref="S402">_xlfn.IFS(OR(L402="Yes",M402="Yes",N402="Yes"),"Y",OR(L402="No",M402="No",N402="No"),"N",AND(L402="",M402="",N402=""),"")</f>
        <v/>
      </c>
      <c r="T402" s="161" t="str" cm="1">
        <f t="array" ref="T402">_xlfn.IFS(AND(NOT(ISNUMBER(O402)),NOT(ISNUMBER(P402)),NOT(ISNUMBER(Q402))),"",OR(AND(O402&lt;&gt;"",O402&gt;=40),AND(P402&lt;&gt;"",P402&gt;=40),AND(Q402&lt;&gt;"",Q402&gt;=40)),"Y",OR(O402&lt;40,P402&lt;40,Q402&lt;40),"N")</f>
        <v/>
      </c>
      <c r="U402" s="162" t="str" cm="1">
        <f t="array" ref="U402">_xlfn.IFS(OR(R402="Y",S402="Y",T402="Y"),"Y",OR(R402="N",S402="N",T402="N"),"N",OR(R402="",S402="",T402=""),"")</f>
        <v/>
      </c>
      <c r="V402" s="161" t="str">
        <f>IFERROR(IF(VLOOKUP(A402,'BOY to MOY-Reading'!$P$2:$U$400,6,FALSE)="","",VLOOKUP(A402,'BOY to MOY-Reading'!$P$2:$U$400,6,FALSE)),"")</f>
        <v/>
      </c>
      <c r="W402" s="162" t="str">
        <f>IFERROR(IF(VLOOKUP(A402,'BOY to MOY-Reading'!$P$2:$AA$400,12,FALSE)="","",VLOOKUP(A402,'BOY to MOY-Reading'!$P$2:$AA$400,12,FALSE)),"")</f>
        <v/>
      </c>
      <c r="X402" s="161" t="str">
        <f>IFERROR(IF(VLOOKUP(A402,'BOY to EOY-Reading'!$P$2:$AA$400,12,FALSE)="","",VLOOKUP(A402,'BOY to EOY-Reading'!$P$2:$AA$400,12,FALSE)),"")</f>
        <v/>
      </c>
      <c r="Y402" s="163" t="str">
        <f>IFERROR(IF(VLOOKUP(A402,'BOY to MOY-Reading'!$P$2:$AI$400,20,FALSE)="","",VLOOKUP(A402,'BOY to MOY-Reading'!$P$2:$AI$400,20,FALSE)),"")</f>
        <v/>
      </c>
      <c r="Z402" s="161" t="str">
        <f>IFERROR(IF(VLOOKUP(A402, 'MOY to EOY-Reading'!$P$2:$AI$400,20,FALSE)="","",VLOOKUP(A402,'MOY to EOY-Reading'!$P$2:$AI$400,20,FALSE)),"")</f>
        <v/>
      </c>
      <c r="AA402" s="161" t="str">
        <f>IFERROR(IF(VLOOKUP(A402,'BOY to EOY-Reading'!$P$2:$AI$400,20,FALSE)="","",VLOOKUP(A402,'BOY to EOY-Reading'!$P$2:$AI$400,20,FALSE)),"")</f>
        <v/>
      </c>
      <c r="AB402" s="161" t="str">
        <f>IFERROR(IF(VLOOKUP(A402,'BOY to MOY-Reading'!$P$2:$AK$400,22,FALSE)="","",VLOOKUP(A402,'BOY to MOY-Reading'!$P$2:$AK$400,22,FALSE)),"")</f>
        <v/>
      </c>
      <c r="AC402" s="161" t="str">
        <f>IFERROR(IF(VLOOKUP(A402, 'MOY to EOY-Reading'!$P$2:$AK$400,22,FALSE)="","",VLOOKUP(A402,'MOY to EOY-Reading'!$P$2:$AK$400,22,FALSE)),"")</f>
        <v/>
      </c>
      <c r="AD402" s="161" t="str">
        <f>IFERROR(IF(VLOOKUP(A402,'BOY to EOY-Reading'!$P$2:$AK$400,22,FALSE)="","",VLOOKUP(A402,'BOY to EOY-Reading'!$P$2:$AK$400,22,FALSE)),"")</f>
        <v/>
      </c>
      <c r="AE402" s="161" t="str" cm="1">
        <f t="array" ref="AE402">_xlfn.IFS(AND(NOT(ISNUMBER(V402)),NOT(ISNUMBER(W402)),NOT(ISNUMBER(X402))),"",OR(AND(V402&lt;&gt;"",V402&gt;=40),AND(W402&lt;&gt;"",W402&gt;=40),AND(X402&lt;&gt;"",X402&gt;=40)),"Y",OR(V402&lt;40,W402&lt;40,X402&lt;40),"N")</f>
        <v/>
      </c>
      <c r="AF402" s="161" t="str" cm="1">
        <f t="array" ref="AF402">_xlfn.IFS(OR(Y402="Yes",Z402="Yes",AA402="Yes"),"Y",OR(Y402="No",Z402="No",AA402="No"),"N",AND(Y402="",Z402="",AA402=""),"")</f>
        <v/>
      </c>
      <c r="AG402" s="161" t="str" cm="1">
        <f t="array" ref="AG402">_xlfn.IFS(AND(NOT(ISNUMBER(AB402)),NOT(ISNUMBER(AC402)),NOT(ISNUMBER(AD402))),"",OR(AND(AB402&lt;&gt;"",AB402&gt;=40),AND(AC402&lt;&gt;"",AC402&gt;=40),AND(AD402&lt;&gt;"",AD402&gt;=40)),"Y",OR(AB402&lt;40,AC402&lt;40,AD402&lt;40),"N")</f>
        <v/>
      </c>
      <c r="AH402" s="162" t="str" cm="1">
        <f t="array" ref="AH402">_xlfn.IFS(OR(AE402="Y",AF402="Y",AG402="Y"),"Y",OR(AE402="N",AF402="N",AG402="N"),"N",OR(AE402="",AF402="",AG402=""),"")</f>
        <v/>
      </c>
    </row>
    <row r="403" spans="9:34" x14ac:dyDescent="0.25">
      <c r="AC403" s="136"/>
      <c r="AE403" s="136"/>
    </row>
  </sheetData>
  <sheetProtection algorithmName="SHA-512" hashValue="+HbE6MVTNzoaiweZqv/9JoDC3ho+Qz0iGojIpm10tt/t3sn0Q8tPVeFpwwyx701uf+sCU1StKe+yUY/A8BB8Xg==" saltValue="f7LKKtUnaAkgpuoN/BvXEQ==" spinCount="100000" sheet="1" objects="1" scenarios="1"/>
  <autoFilter ref="A2:AI147" xr:uid="{ADA4DCDA-FAD4-4A6A-959A-AF0CB5E18B15}"/>
  <sortState xmlns:xlrd2="http://schemas.microsoft.com/office/spreadsheetml/2017/richdata2" ref="A3:AI147">
    <sortCondition ref="A3:A147"/>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F4F7E-A6AE-ED4B-8D1F-68FA395D5FCA}">
  <sheetPr>
    <tabColor theme="9"/>
  </sheetPr>
  <dimension ref="A1:HO999"/>
  <sheetViews>
    <sheetView zoomScale="110" zoomScaleNormal="110" workbookViewId="0">
      <selection activeCell="C12" sqref="C12"/>
    </sheetView>
  </sheetViews>
  <sheetFormatPr defaultColWidth="13.25" defaultRowHeight="15.75" x14ac:dyDescent="0.25"/>
  <cols>
    <col min="1" max="143" width="14.875" customWidth="1"/>
  </cols>
  <sheetData>
    <row r="1" spans="1:143" ht="14.25" customHeight="1" x14ac:dyDescent="0.25">
      <c r="A1" s="110" t="s">
        <v>98</v>
      </c>
      <c r="B1" s="110" t="s">
        <v>99</v>
      </c>
      <c r="C1" s="110" t="s">
        <v>100</v>
      </c>
      <c r="D1" s="110" t="s">
        <v>101</v>
      </c>
      <c r="E1" s="110" t="s">
        <v>102</v>
      </c>
      <c r="F1" s="110" t="s">
        <v>103</v>
      </c>
      <c r="G1" s="110" t="s">
        <v>23</v>
      </c>
      <c r="H1" s="110" t="s">
        <v>104</v>
      </c>
      <c r="I1" s="110" t="s">
        <v>105</v>
      </c>
      <c r="J1" s="110" t="s">
        <v>106</v>
      </c>
      <c r="K1" s="110" t="s">
        <v>107</v>
      </c>
      <c r="L1" s="110" t="s">
        <v>108</v>
      </c>
      <c r="M1" s="110" t="s">
        <v>109</v>
      </c>
      <c r="N1" s="110" t="s">
        <v>110</v>
      </c>
      <c r="O1" s="110" t="s">
        <v>111</v>
      </c>
      <c r="P1" s="134" t="s">
        <v>112</v>
      </c>
      <c r="Q1" s="110" t="s">
        <v>113</v>
      </c>
      <c r="R1" s="110" t="s">
        <v>114</v>
      </c>
      <c r="S1" s="110" t="s">
        <v>115</v>
      </c>
      <c r="T1" s="110" t="s">
        <v>116</v>
      </c>
      <c r="U1" s="111" t="s">
        <v>117</v>
      </c>
      <c r="V1" s="110" t="s">
        <v>118</v>
      </c>
      <c r="W1" s="110" t="s">
        <v>119</v>
      </c>
      <c r="X1" s="110" t="s">
        <v>120</v>
      </c>
      <c r="Y1" s="110" t="s">
        <v>121</v>
      </c>
      <c r="Z1" s="110" t="s">
        <v>122</v>
      </c>
      <c r="AA1" s="111" t="s">
        <v>123</v>
      </c>
      <c r="AB1" s="110" t="s">
        <v>124</v>
      </c>
      <c r="AC1" s="110" t="s">
        <v>125</v>
      </c>
      <c r="AD1" s="110" t="s">
        <v>126</v>
      </c>
      <c r="AE1" s="110" t="s">
        <v>127</v>
      </c>
      <c r="AF1" s="110" t="s">
        <v>128</v>
      </c>
      <c r="AG1" s="110" t="s">
        <v>129</v>
      </c>
      <c r="AH1" s="110" t="s">
        <v>130</v>
      </c>
      <c r="AI1" s="111" t="s">
        <v>131</v>
      </c>
      <c r="AJ1" s="110" t="s">
        <v>132</v>
      </c>
      <c r="AK1" s="117" t="s">
        <v>133</v>
      </c>
      <c r="AL1" s="110" t="s">
        <v>134</v>
      </c>
      <c r="AM1" s="110" t="s">
        <v>135</v>
      </c>
      <c r="AN1" s="110" t="s">
        <v>136</v>
      </c>
      <c r="AO1" s="110" t="s">
        <v>137</v>
      </c>
      <c r="AP1" s="110" t="s">
        <v>138</v>
      </c>
      <c r="AQ1" s="110" t="s">
        <v>139</v>
      </c>
      <c r="AR1" s="110" t="s">
        <v>140</v>
      </c>
      <c r="AS1" s="110" t="s">
        <v>141</v>
      </c>
      <c r="AT1" s="110" t="s">
        <v>142</v>
      </c>
      <c r="AU1" s="110" t="s">
        <v>143</v>
      </c>
      <c r="AV1" s="110" t="s">
        <v>144</v>
      </c>
      <c r="AW1" s="110" t="s">
        <v>145</v>
      </c>
      <c r="AX1" s="110" t="s">
        <v>146</v>
      </c>
      <c r="AY1" s="110" t="s">
        <v>147</v>
      </c>
      <c r="AZ1" s="110"/>
      <c r="BA1" s="110"/>
      <c r="BB1" s="112" t="s">
        <v>148</v>
      </c>
      <c r="BC1" s="112" t="s">
        <v>149</v>
      </c>
      <c r="BD1" s="112" t="s">
        <v>150</v>
      </c>
      <c r="BE1" s="112" t="s">
        <v>151</v>
      </c>
      <c r="BF1" s="112" t="s">
        <v>152</v>
      </c>
      <c r="BG1" s="112" t="s">
        <v>153</v>
      </c>
      <c r="BH1" s="112" t="s">
        <v>154</v>
      </c>
      <c r="BI1" s="112" t="s">
        <v>155</v>
      </c>
      <c r="BJ1" s="112" t="s">
        <v>156</v>
      </c>
      <c r="BK1" s="112" t="s">
        <v>157</v>
      </c>
      <c r="BL1" s="112" t="s">
        <v>158</v>
      </c>
      <c r="BM1" s="112" t="s">
        <v>159</v>
      </c>
      <c r="BN1" s="112" t="s">
        <v>160</v>
      </c>
      <c r="BO1" s="112" t="s">
        <v>161</v>
      </c>
      <c r="BP1" s="112" t="s">
        <v>162</v>
      </c>
      <c r="BQ1" s="112" t="s">
        <v>163</v>
      </c>
      <c r="BR1" s="112" t="s">
        <v>164</v>
      </c>
      <c r="BS1" s="112" t="s">
        <v>165</v>
      </c>
      <c r="BT1" s="112" t="s">
        <v>166</v>
      </c>
      <c r="BU1" s="112" t="s">
        <v>167</v>
      </c>
      <c r="BV1" s="112" t="s">
        <v>168</v>
      </c>
      <c r="BW1" s="112" t="s">
        <v>169</v>
      </c>
      <c r="BX1" s="112" t="s">
        <v>170</v>
      </c>
      <c r="BY1" s="112" t="s">
        <v>171</v>
      </c>
      <c r="BZ1" s="112" t="s">
        <v>172</v>
      </c>
      <c r="CA1" s="112" t="s">
        <v>173</v>
      </c>
      <c r="CB1" s="112" t="s">
        <v>174</v>
      </c>
      <c r="CC1" s="112" t="s">
        <v>175</v>
      </c>
      <c r="CD1" s="112" t="s">
        <v>176</v>
      </c>
      <c r="CE1" s="112" t="s">
        <v>177</v>
      </c>
      <c r="CF1" s="112" t="s">
        <v>178</v>
      </c>
      <c r="CG1" s="112" t="s">
        <v>179</v>
      </c>
      <c r="CH1" s="112" t="s">
        <v>180</v>
      </c>
      <c r="CI1" s="112" t="s">
        <v>181</v>
      </c>
      <c r="CJ1" s="112" t="s">
        <v>182</v>
      </c>
      <c r="CK1" s="112" t="s">
        <v>183</v>
      </c>
      <c r="CL1" s="112" t="s">
        <v>184</v>
      </c>
      <c r="CM1" s="112" t="s">
        <v>185</v>
      </c>
      <c r="CN1" s="112" t="s">
        <v>186</v>
      </c>
      <c r="CO1" s="112" t="s">
        <v>187</v>
      </c>
      <c r="CP1" s="112" t="s">
        <v>188</v>
      </c>
      <c r="CQ1" s="112" t="s">
        <v>189</v>
      </c>
      <c r="CR1" s="112" t="s">
        <v>190</v>
      </c>
      <c r="CS1" s="112" t="s">
        <v>191</v>
      </c>
      <c r="CT1" s="112" t="s">
        <v>192</v>
      </c>
      <c r="CU1" s="112" t="s">
        <v>193</v>
      </c>
      <c r="CV1" s="112" t="s">
        <v>194</v>
      </c>
      <c r="CW1" s="112" t="s">
        <v>195</v>
      </c>
      <c r="CX1" s="112" t="s">
        <v>196</v>
      </c>
      <c r="CY1" s="112" t="s">
        <v>197</v>
      </c>
      <c r="CZ1" s="112" t="s">
        <v>198</v>
      </c>
      <c r="DA1" s="112" t="s">
        <v>199</v>
      </c>
      <c r="DB1" s="112" t="s">
        <v>200</v>
      </c>
      <c r="DC1" s="112" t="s">
        <v>201</v>
      </c>
      <c r="DD1" s="112" t="s">
        <v>202</v>
      </c>
      <c r="DE1" s="112" t="s">
        <v>203</v>
      </c>
      <c r="DF1" s="112" t="s">
        <v>204</v>
      </c>
      <c r="DG1" s="112" t="s">
        <v>205</v>
      </c>
      <c r="DH1" s="112" t="s">
        <v>206</v>
      </c>
      <c r="DI1" s="112" t="s">
        <v>207</v>
      </c>
      <c r="DJ1" s="112" t="s">
        <v>208</v>
      </c>
      <c r="DK1" s="112" t="s">
        <v>209</v>
      </c>
      <c r="DL1" s="112" t="s">
        <v>210</v>
      </c>
      <c r="DM1" s="112" t="s">
        <v>211</v>
      </c>
      <c r="DN1" s="112" t="s">
        <v>212</v>
      </c>
      <c r="DO1" s="112" t="s">
        <v>213</v>
      </c>
      <c r="DP1" s="112" t="s">
        <v>214</v>
      </c>
      <c r="DQ1" s="112" t="s">
        <v>215</v>
      </c>
      <c r="DR1" s="112" t="s">
        <v>216</v>
      </c>
      <c r="DS1" s="112" t="s">
        <v>217</v>
      </c>
      <c r="DT1" s="112" t="s">
        <v>218</v>
      </c>
      <c r="DU1" s="112" t="s">
        <v>219</v>
      </c>
      <c r="DV1" s="112" t="s">
        <v>220</v>
      </c>
      <c r="DW1" s="112" t="s">
        <v>221</v>
      </c>
      <c r="DX1" s="112" t="s">
        <v>222</v>
      </c>
      <c r="DY1" s="112" t="s">
        <v>223</v>
      </c>
      <c r="DZ1" s="112" t="s">
        <v>224</v>
      </c>
      <c r="EA1" s="112" t="s">
        <v>225</v>
      </c>
      <c r="EB1" s="112" t="s">
        <v>226</v>
      </c>
      <c r="EC1" s="112" t="s">
        <v>227</v>
      </c>
      <c r="ED1" s="112" t="s">
        <v>228</v>
      </c>
      <c r="EE1" s="112" t="s">
        <v>229</v>
      </c>
      <c r="EF1" s="112" t="s">
        <v>230</v>
      </c>
      <c r="EG1" s="112" t="s">
        <v>231</v>
      </c>
      <c r="EH1" s="112" t="s">
        <v>232</v>
      </c>
      <c r="EI1" s="112" t="s">
        <v>233</v>
      </c>
      <c r="EJ1" s="112" t="s">
        <v>234</v>
      </c>
      <c r="EK1" s="112" t="s">
        <v>235</v>
      </c>
      <c r="EL1" s="112" t="s">
        <v>236</v>
      </c>
      <c r="EM1" s="112" t="s">
        <v>237</v>
      </c>
    </row>
    <row r="2" spans="1:143" ht="14.25" customHeight="1" x14ac:dyDescent="0.25">
      <c r="A2" s="110"/>
      <c r="B2" s="110"/>
      <c r="C2" s="110"/>
      <c r="D2" s="110"/>
      <c r="E2" s="110"/>
      <c r="F2" s="110"/>
      <c r="G2" s="110"/>
      <c r="H2" s="110"/>
      <c r="I2" s="110"/>
      <c r="J2" s="114"/>
      <c r="K2" s="110"/>
      <c r="L2" s="114"/>
      <c r="M2" s="114"/>
      <c r="N2" s="110"/>
      <c r="O2" s="110"/>
      <c r="P2" s="114"/>
      <c r="Q2" s="114"/>
      <c r="R2" s="115"/>
      <c r="S2" s="114"/>
      <c r="T2" s="114"/>
      <c r="U2" s="114"/>
      <c r="V2" s="114"/>
      <c r="W2" s="114"/>
      <c r="X2" s="115"/>
      <c r="Y2" s="114"/>
      <c r="Z2" s="114"/>
      <c r="AA2" s="114"/>
      <c r="AB2" s="114"/>
      <c r="AC2" s="114"/>
      <c r="AD2" s="114"/>
      <c r="AE2" s="114"/>
      <c r="AF2" s="114"/>
      <c r="AG2" s="114"/>
      <c r="AH2" s="114"/>
      <c r="AI2" s="110"/>
      <c r="AJ2" s="114"/>
      <c r="AK2" s="114"/>
      <c r="AL2" s="114"/>
      <c r="AM2" s="114"/>
      <c r="AN2" s="114"/>
      <c r="AO2" s="114"/>
      <c r="AP2" s="114"/>
      <c r="AQ2" s="110"/>
      <c r="AR2" s="110"/>
      <c r="AS2" s="110"/>
      <c r="AT2" s="110"/>
      <c r="AU2" s="110"/>
      <c r="AV2" s="110"/>
      <c r="AW2" s="110"/>
      <c r="AX2" s="114"/>
      <c r="AY2" s="114"/>
      <c r="AZ2" s="110"/>
      <c r="BA2" s="110"/>
    </row>
    <row r="3" spans="1:143" ht="14.25" customHeight="1" x14ac:dyDescent="0.25">
      <c r="A3" s="110"/>
      <c r="B3" s="110"/>
      <c r="C3" s="110"/>
      <c r="D3" s="110"/>
      <c r="E3" s="110"/>
      <c r="F3" s="110"/>
      <c r="G3" s="110"/>
      <c r="H3" s="110"/>
      <c r="I3" s="110"/>
      <c r="J3" s="114"/>
      <c r="K3" s="110"/>
      <c r="L3" s="114"/>
      <c r="M3" s="114"/>
      <c r="N3" s="110"/>
      <c r="O3" s="110"/>
      <c r="P3" s="114"/>
      <c r="Q3" s="114"/>
      <c r="R3" s="115"/>
      <c r="S3" s="114"/>
      <c r="T3" s="114"/>
      <c r="U3" s="114"/>
      <c r="V3" s="114"/>
      <c r="W3" s="114"/>
      <c r="X3" s="115"/>
      <c r="Y3" s="114"/>
      <c r="Z3" s="114"/>
      <c r="AA3" s="114"/>
      <c r="AB3" s="114"/>
      <c r="AC3" s="114"/>
      <c r="AD3" s="114"/>
      <c r="AE3" s="114"/>
      <c r="AF3" s="114"/>
      <c r="AG3" s="114"/>
      <c r="AH3" s="114"/>
      <c r="AI3" s="110"/>
      <c r="AJ3" s="114"/>
      <c r="AK3" s="114"/>
      <c r="AL3" s="114"/>
      <c r="AM3" s="114"/>
      <c r="AN3" s="114"/>
      <c r="AO3" s="114"/>
      <c r="AP3" s="114"/>
      <c r="AQ3" s="110"/>
      <c r="AR3" s="110"/>
      <c r="AS3" s="110"/>
      <c r="AT3" s="110"/>
      <c r="AU3" s="110"/>
      <c r="AV3" s="110"/>
      <c r="AW3" s="110"/>
      <c r="AX3" s="114"/>
      <c r="AY3" s="114"/>
      <c r="AZ3" s="110"/>
      <c r="BA3" s="110"/>
    </row>
    <row r="4" spans="1:143" ht="14.25" customHeight="1" x14ac:dyDescent="0.25">
      <c r="A4" s="110"/>
      <c r="B4" s="110"/>
      <c r="C4" s="110"/>
      <c r="D4" s="110"/>
      <c r="E4" s="110"/>
      <c r="F4" s="110"/>
      <c r="G4" s="110"/>
      <c r="H4" s="110"/>
      <c r="I4" s="110"/>
      <c r="J4" s="114"/>
      <c r="K4" s="110"/>
      <c r="L4" s="114"/>
      <c r="M4" s="114"/>
      <c r="N4" s="110"/>
      <c r="O4" s="110"/>
      <c r="P4" s="114"/>
      <c r="Q4" s="114"/>
      <c r="R4" s="115"/>
      <c r="S4" s="114"/>
      <c r="T4" s="114"/>
      <c r="U4" s="114"/>
      <c r="V4" s="114"/>
      <c r="W4" s="114"/>
      <c r="X4" s="115"/>
      <c r="Y4" s="114"/>
      <c r="Z4" s="114"/>
      <c r="AA4" s="114"/>
      <c r="AB4" s="114"/>
      <c r="AC4" s="114"/>
      <c r="AD4" s="114"/>
      <c r="AE4" s="114"/>
      <c r="AF4" s="114"/>
      <c r="AG4" s="114"/>
      <c r="AH4" s="114"/>
      <c r="AI4" s="110"/>
      <c r="AJ4" s="114"/>
      <c r="AK4" s="114"/>
      <c r="AL4" s="114"/>
      <c r="AM4" s="114"/>
      <c r="AN4" s="114"/>
      <c r="AO4" s="114"/>
      <c r="AP4" s="114"/>
      <c r="AQ4" s="110"/>
      <c r="AR4" s="110"/>
      <c r="AS4" s="110"/>
      <c r="AT4" s="110"/>
      <c r="AU4" s="110"/>
      <c r="AV4" s="110"/>
      <c r="AW4" s="110"/>
      <c r="AX4" s="114"/>
      <c r="AY4" s="114"/>
      <c r="AZ4" s="110"/>
      <c r="BA4" s="110"/>
    </row>
    <row r="5" spans="1:143" ht="14.25" customHeight="1" x14ac:dyDescent="0.25">
      <c r="A5" s="110"/>
      <c r="B5" s="110"/>
      <c r="C5" s="110"/>
      <c r="D5" s="110"/>
      <c r="E5" s="110"/>
      <c r="F5" s="110"/>
      <c r="G5" s="110"/>
      <c r="H5" s="110"/>
      <c r="I5" s="110"/>
      <c r="J5" s="114"/>
      <c r="K5" s="110"/>
      <c r="L5" s="114"/>
      <c r="M5" s="114"/>
      <c r="N5" s="110"/>
      <c r="O5" s="110"/>
      <c r="P5" s="114"/>
      <c r="Q5" s="114"/>
      <c r="R5" s="115"/>
      <c r="S5" s="114"/>
      <c r="T5" s="114"/>
      <c r="U5" s="114"/>
      <c r="V5" s="114"/>
      <c r="W5" s="114"/>
      <c r="X5" s="115"/>
      <c r="Y5" s="114"/>
      <c r="Z5" s="114"/>
      <c r="AA5" s="114"/>
      <c r="AB5" s="114"/>
      <c r="AC5" s="114"/>
      <c r="AD5" s="114"/>
      <c r="AE5" s="114"/>
      <c r="AF5" s="114"/>
      <c r="AG5" s="114"/>
      <c r="AH5" s="114"/>
      <c r="AI5" s="110"/>
      <c r="AJ5" s="114"/>
      <c r="AK5" s="114"/>
      <c r="AL5" s="114"/>
      <c r="AM5" s="114"/>
      <c r="AN5" s="114"/>
      <c r="AO5" s="114"/>
      <c r="AP5" s="114"/>
      <c r="AQ5" s="110"/>
      <c r="AR5" s="110"/>
      <c r="AS5" s="110"/>
      <c r="AT5" s="110"/>
      <c r="AU5" s="110"/>
      <c r="AV5" s="110"/>
      <c r="AW5" s="110"/>
      <c r="AX5" s="114"/>
      <c r="AY5" s="114"/>
      <c r="AZ5" s="110"/>
      <c r="BA5" s="110"/>
    </row>
    <row r="6" spans="1:143" ht="14.25" customHeight="1" x14ac:dyDescent="0.25">
      <c r="A6" s="110"/>
      <c r="B6" s="110"/>
      <c r="C6" s="110"/>
      <c r="D6" s="110"/>
      <c r="E6" s="110"/>
      <c r="F6" s="110"/>
      <c r="G6" s="110"/>
      <c r="H6" s="110"/>
      <c r="I6" s="110"/>
      <c r="J6" s="114"/>
      <c r="K6" s="110"/>
      <c r="L6" s="114"/>
      <c r="M6" s="114"/>
      <c r="N6" s="110"/>
      <c r="O6" s="110"/>
      <c r="P6" s="114"/>
      <c r="Q6" s="114"/>
      <c r="R6" s="115"/>
      <c r="S6" s="114"/>
      <c r="T6" s="114"/>
      <c r="U6" s="114"/>
      <c r="V6" s="114"/>
      <c r="W6" s="114"/>
      <c r="X6" s="115"/>
      <c r="Y6" s="114"/>
      <c r="Z6" s="114"/>
      <c r="AA6" s="114"/>
      <c r="AB6" s="114"/>
      <c r="AC6" s="114"/>
      <c r="AD6" s="114"/>
      <c r="AE6" s="114"/>
      <c r="AF6" s="114"/>
      <c r="AG6" s="114"/>
      <c r="AH6" s="114"/>
      <c r="AI6" s="110"/>
      <c r="AJ6" s="114"/>
      <c r="AK6" s="114"/>
      <c r="AL6" s="114"/>
      <c r="AM6" s="114"/>
      <c r="AN6" s="114"/>
      <c r="AO6" s="114"/>
      <c r="AP6" s="114"/>
      <c r="AQ6" s="110"/>
      <c r="AR6" s="110"/>
      <c r="AS6" s="110"/>
      <c r="AT6" s="110"/>
      <c r="AU6" s="110"/>
      <c r="AV6" s="110"/>
      <c r="AW6" s="110"/>
      <c r="AX6" s="114"/>
      <c r="AY6" s="114"/>
      <c r="AZ6" s="110"/>
      <c r="BA6" s="110"/>
    </row>
    <row r="7" spans="1:143" ht="14.25" customHeight="1" x14ac:dyDescent="0.25">
      <c r="A7" s="110"/>
      <c r="B7" s="110"/>
      <c r="C7" s="110"/>
      <c r="D7" s="110"/>
      <c r="E7" s="110"/>
      <c r="F7" s="110"/>
      <c r="G7" s="110"/>
      <c r="H7" s="110"/>
      <c r="I7" s="110"/>
      <c r="J7" s="114"/>
      <c r="K7" s="110"/>
      <c r="L7" s="114"/>
      <c r="M7" s="114"/>
      <c r="N7" s="110"/>
      <c r="O7" s="110"/>
      <c r="P7" s="114"/>
      <c r="Q7" s="114"/>
      <c r="R7" s="115"/>
      <c r="S7" s="114"/>
      <c r="T7" s="114"/>
      <c r="U7" s="114"/>
      <c r="V7" s="114"/>
      <c r="W7" s="114"/>
      <c r="X7" s="115"/>
      <c r="Y7" s="114"/>
      <c r="Z7" s="114"/>
      <c r="AA7" s="114"/>
      <c r="AB7" s="114"/>
      <c r="AC7" s="114"/>
      <c r="AD7" s="114"/>
      <c r="AE7" s="114"/>
      <c r="AF7" s="114"/>
      <c r="AG7" s="114"/>
      <c r="AH7" s="114"/>
      <c r="AI7" s="110"/>
      <c r="AJ7" s="114"/>
      <c r="AK7" s="114"/>
      <c r="AL7" s="114"/>
      <c r="AM7" s="114"/>
      <c r="AN7" s="114"/>
      <c r="AO7" s="114"/>
      <c r="AP7" s="114"/>
      <c r="AQ7" s="110"/>
      <c r="AR7" s="110"/>
      <c r="AS7" s="110"/>
      <c r="AT7" s="110"/>
      <c r="AU7" s="110"/>
      <c r="AV7" s="110"/>
      <c r="AW7" s="110"/>
      <c r="AX7" s="114"/>
      <c r="AY7" s="114"/>
      <c r="AZ7" s="110"/>
      <c r="BA7" s="110"/>
    </row>
    <row r="8" spans="1:143" ht="14.25" customHeight="1" x14ac:dyDescent="0.25">
      <c r="A8" s="110"/>
      <c r="B8" s="110"/>
      <c r="C8" s="110"/>
      <c r="D8" s="110"/>
      <c r="E8" s="110"/>
      <c r="F8" s="110"/>
      <c r="G8" s="110"/>
      <c r="H8" s="110"/>
      <c r="I8" s="110"/>
      <c r="J8" s="114"/>
      <c r="K8" s="110"/>
      <c r="L8" s="114"/>
      <c r="M8" s="114"/>
      <c r="N8" s="110"/>
      <c r="O8" s="110"/>
      <c r="P8" s="114"/>
      <c r="Q8" s="114"/>
      <c r="R8" s="115"/>
      <c r="S8" s="114"/>
      <c r="T8" s="114"/>
      <c r="U8" s="114"/>
      <c r="V8" s="114"/>
      <c r="W8" s="114"/>
      <c r="X8" s="115"/>
      <c r="Y8" s="114"/>
      <c r="Z8" s="114"/>
      <c r="AA8" s="114"/>
      <c r="AB8" s="114"/>
      <c r="AC8" s="114"/>
      <c r="AD8" s="114"/>
      <c r="AE8" s="114"/>
      <c r="AF8" s="114"/>
      <c r="AG8" s="114"/>
      <c r="AH8" s="114"/>
      <c r="AI8" s="110"/>
      <c r="AJ8" s="114"/>
      <c r="AK8" s="114"/>
      <c r="AL8" s="114"/>
      <c r="AM8" s="114"/>
      <c r="AN8" s="114"/>
      <c r="AO8" s="114"/>
      <c r="AP8" s="114"/>
      <c r="AQ8" s="110"/>
      <c r="AR8" s="110"/>
      <c r="AS8" s="110"/>
      <c r="AT8" s="110"/>
      <c r="AU8" s="110"/>
      <c r="AV8" s="110"/>
      <c r="AW8" s="110"/>
      <c r="AX8" s="114"/>
      <c r="AY8" s="114"/>
      <c r="AZ8" s="110"/>
      <c r="BA8" s="110"/>
    </row>
    <row r="9" spans="1:143" ht="14.25" customHeight="1" x14ac:dyDescent="0.25">
      <c r="A9" s="110"/>
      <c r="B9" s="110"/>
      <c r="C9" s="110"/>
      <c r="D9" s="110"/>
      <c r="E9" s="110"/>
      <c r="F9" s="110"/>
      <c r="G9" s="110"/>
      <c r="H9" s="110"/>
      <c r="I9" s="110"/>
      <c r="J9" s="114"/>
      <c r="K9" s="110"/>
      <c r="L9" s="114"/>
      <c r="M9" s="114"/>
      <c r="N9" s="110"/>
      <c r="O9" s="110"/>
      <c r="P9" s="114"/>
      <c r="Q9" s="114"/>
      <c r="R9" s="115"/>
      <c r="S9" s="114"/>
      <c r="T9" s="114"/>
      <c r="U9" s="114"/>
      <c r="V9" s="114"/>
      <c r="W9" s="114"/>
      <c r="X9" s="115"/>
      <c r="Y9" s="114"/>
      <c r="Z9" s="114"/>
      <c r="AA9" s="114"/>
      <c r="AB9" s="114"/>
      <c r="AC9" s="114"/>
      <c r="AD9" s="114"/>
      <c r="AE9" s="114"/>
      <c r="AF9" s="114"/>
      <c r="AG9" s="114"/>
      <c r="AH9" s="114"/>
      <c r="AI9" s="110"/>
      <c r="AJ9" s="114"/>
      <c r="AK9" s="114"/>
      <c r="AL9" s="114"/>
      <c r="AM9" s="114"/>
      <c r="AN9" s="114"/>
      <c r="AO9" s="114"/>
      <c r="AP9" s="114"/>
      <c r="AQ9" s="110"/>
      <c r="AR9" s="110"/>
      <c r="AS9" s="110"/>
      <c r="AT9" s="110"/>
      <c r="AU9" s="110"/>
      <c r="AV9" s="110"/>
      <c r="AW9" s="110"/>
      <c r="AX9" s="114"/>
      <c r="AY9" s="114"/>
      <c r="AZ9" s="110"/>
      <c r="BA9" s="110"/>
    </row>
    <row r="10" spans="1:143" ht="14.25" customHeight="1" x14ac:dyDescent="0.25">
      <c r="A10" s="110"/>
      <c r="B10" s="110"/>
      <c r="C10" s="110"/>
      <c r="D10" s="110"/>
      <c r="E10" s="110"/>
      <c r="F10" s="110"/>
      <c r="G10" s="110"/>
      <c r="H10" s="110"/>
      <c r="I10" s="110"/>
      <c r="J10" s="114"/>
      <c r="K10" s="110"/>
      <c r="L10" s="114"/>
      <c r="M10" s="114"/>
      <c r="N10" s="110"/>
      <c r="O10" s="110"/>
      <c r="P10" s="114"/>
      <c r="Q10" s="114"/>
      <c r="R10" s="115"/>
      <c r="S10" s="114"/>
      <c r="T10" s="114"/>
      <c r="U10" s="114"/>
      <c r="V10" s="114"/>
      <c r="W10" s="114"/>
      <c r="X10" s="115"/>
      <c r="Y10" s="114"/>
      <c r="Z10" s="114"/>
      <c r="AA10" s="114"/>
      <c r="AB10" s="114"/>
      <c r="AC10" s="114"/>
      <c r="AD10" s="114"/>
      <c r="AE10" s="114"/>
      <c r="AF10" s="114"/>
      <c r="AG10" s="114"/>
      <c r="AH10" s="114"/>
      <c r="AI10" s="110"/>
      <c r="AJ10" s="114"/>
      <c r="AK10" s="114"/>
      <c r="AL10" s="114"/>
      <c r="AM10" s="114"/>
      <c r="AN10" s="114"/>
      <c r="AO10" s="114"/>
      <c r="AP10" s="114"/>
      <c r="AQ10" s="110"/>
      <c r="AR10" s="110"/>
      <c r="AS10" s="110"/>
      <c r="AT10" s="110"/>
      <c r="AU10" s="110"/>
      <c r="AV10" s="110"/>
      <c r="AW10" s="110"/>
      <c r="AX10" s="114"/>
      <c r="AY10" s="114"/>
      <c r="AZ10" s="110"/>
      <c r="BA10" s="110"/>
    </row>
    <row r="11" spans="1:143" ht="14.25" customHeight="1" x14ac:dyDescent="0.25">
      <c r="A11" s="110"/>
      <c r="B11" s="110"/>
      <c r="C11" s="110"/>
      <c r="D11" s="110"/>
      <c r="E11" s="110"/>
      <c r="F11" s="110"/>
      <c r="G11" s="110"/>
      <c r="H11" s="110"/>
      <c r="I11" s="110"/>
      <c r="J11" s="114"/>
      <c r="K11" s="110"/>
      <c r="L11" s="114"/>
      <c r="M11" s="114"/>
      <c r="N11" s="110"/>
      <c r="O11" s="110"/>
      <c r="P11" s="114"/>
      <c r="Q11" s="110"/>
      <c r="R11" s="115"/>
      <c r="S11" s="114"/>
      <c r="T11" s="114"/>
      <c r="U11" s="114"/>
      <c r="V11" s="114"/>
      <c r="W11" s="114"/>
      <c r="X11" s="110"/>
      <c r="Y11" s="110"/>
      <c r="Z11" s="110"/>
      <c r="AA11" s="110"/>
      <c r="AB11" s="110"/>
      <c r="AC11" s="110"/>
      <c r="AD11" s="110"/>
      <c r="AE11" s="110"/>
      <c r="AF11" s="110"/>
      <c r="AG11" s="110"/>
      <c r="AH11" s="110"/>
      <c r="AI11" s="110"/>
      <c r="AJ11" s="110"/>
      <c r="AK11" s="110"/>
      <c r="AL11" s="114"/>
      <c r="AM11" s="114"/>
      <c r="AN11" s="114"/>
      <c r="AO11" s="114"/>
      <c r="AP11" s="114"/>
      <c r="AQ11" s="110"/>
      <c r="AR11" s="110"/>
      <c r="AS11" s="110"/>
      <c r="AT11" s="110"/>
      <c r="AU11" s="110"/>
      <c r="AV11" s="110"/>
      <c r="AW11" s="110"/>
      <c r="AX11" s="114"/>
      <c r="AY11" s="114"/>
      <c r="AZ11" s="110"/>
      <c r="BA11" s="110"/>
    </row>
    <row r="12" spans="1:143" ht="14.25" customHeight="1" x14ac:dyDescent="0.25">
      <c r="A12" s="110"/>
      <c r="B12" s="110"/>
      <c r="C12" s="110"/>
      <c r="D12" s="110"/>
      <c r="E12" s="110"/>
      <c r="F12" s="110"/>
      <c r="G12" s="110"/>
      <c r="H12" s="110"/>
      <c r="I12" s="110"/>
      <c r="J12" s="114"/>
      <c r="K12" s="110"/>
      <c r="L12" s="114"/>
      <c r="M12" s="114"/>
      <c r="N12" s="110"/>
      <c r="O12" s="110"/>
      <c r="P12" s="114"/>
      <c r="Q12" s="110"/>
      <c r="R12" s="115"/>
      <c r="S12" s="114"/>
      <c r="T12" s="114"/>
      <c r="U12" s="114"/>
      <c r="V12" s="114"/>
      <c r="W12" s="114"/>
      <c r="X12" s="110"/>
      <c r="Y12" s="110"/>
      <c r="Z12" s="110"/>
      <c r="AA12" s="110"/>
      <c r="AB12" s="110"/>
      <c r="AC12" s="110"/>
      <c r="AD12" s="110"/>
      <c r="AE12" s="110"/>
      <c r="AF12" s="110"/>
      <c r="AG12" s="110"/>
      <c r="AH12" s="110"/>
      <c r="AI12" s="110"/>
      <c r="AJ12" s="110"/>
      <c r="AK12" s="110"/>
      <c r="AL12" s="114"/>
      <c r="AM12" s="114"/>
      <c r="AN12" s="114"/>
      <c r="AO12" s="114"/>
      <c r="AP12" s="114"/>
      <c r="AQ12" s="110"/>
      <c r="AR12" s="110"/>
      <c r="AS12" s="110"/>
      <c r="AT12" s="110"/>
      <c r="AU12" s="110"/>
      <c r="AV12" s="110"/>
      <c r="AW12" s="110"/>
      <c r="AX12" s="114"/>
      <c r="AY12" s="114"/>
      <c r="AZ12" s="110"/>
      <c r="BA12" s="110"/>
    </row>
    <row r="13" spans="1:143" ht="14.25" customHeight="1" x14ac:dyDescent="0.25">
      <c r="A13" s="110"/>
      <c r="B13" s="110"/>
      <c r="C13" s="110"/>
      <c r="D13" s="110"/>
      <c r="E13" s="110"/>
      <c r="F13" s="110"/>
      <c r="G13" s="110"/>
      <c r="H13" s="110"/>
      <c r="I13" s="110"/>
      <c r="J13" s="114"/>
      <c r="K13" s="110"/>
      <c r="L13" s="114"/>
      <c r="M13" s="114"/>
      <c r="N13" s="110"/>
      <c r="O13" s="110"/>
      <c r="P13" s="114"/>
      <c r="Q13" s="114"/>
      <c r="R13" s="115"/>
      <c r="S13" s="114"/>
      <c r="T13" s="114"/>
      <c r="U13" s="114"/>
      <c r="V13" s="114"/>
      <c r="W13" s="114"/>
      <c r="X13" s="115"/>
      <c r="Y13" s="114"/>
      <c r="Z13" s="114"/>
      <c r="AA13" s="114"/>
      <c r="AB13" s="114"/>
      <c r="AC13" s="114"/>
      <c r="AD13" s="114"/>
      <c r="AE13" s="114"/>
      <c r="AF13" s="114"/>
      <c r="AG13" s="114"/>
      <c r="AH13" s="114"/>
      <c r="AI13" s="110"/>
      <c r="AJ13" s="114"/>
      <c r="AK13" s="114"/>
      <c r="AL13" s="114"/>
      <c r="AM13" s="114"/>
      <c r="AN13" s="114"/>
      <c r="AO13" s="114"/>
      <c r="AP13" s="114"/>
      <c r="AQ13" s="110"/>
      <c r="AR13" s="110"/>
      <c r="AS13" s="110"/>
      <c r="AT13" s="110"/>
      <c r="AU13" s="110"/>
      <c r="AV13" s="110"/>
      <c r="AW13" s="110"/>
      <c r="AX13" s="114"/>
      <c r="AY13" s="114"/>
      <c r="AZ13" s="110"/>
      <c r="BA13" s="110"/>
    </row>
    <row r="14" spans="1:143" ht="14.25" customHeight="1" x14ac:dyDescent="0.25">
      <c r="A14" s="110"/>
      <c r="B14" s="110"/>
      <c r="C14" s="110"/>
      <c r="D14" s="110"/>
      <c r="E14" s="110"/>
      <c r="F14" s="110"/>
      <c r="G14" s="110"/>
      <c r="H14" s="110"/>
      <c r="I14" s="110"/>
      <c r="J14" s="114"/>
      <c r="K14" s="110"/>
      <c r="L14" s="114"/>
      <c r="M14" s="114"/>
      <c r="N14" s="110"/>
      <c r="O14" s="110"/>
      <c r="P14" s="114"/>
      <c r="Q14" s="114"/>
      <c r="R14" s="115"/>
      <c r="S14" s="114"/>
      <c r="T14" s="114"/>
      <c r="U14" s="114"/>
      <c r="V14" s="114"/>
      <c r="W14" s="114"/>
      <c r="X14" s="115"/>
      <c r="Y14" s="114"/>
      <c r="Z14" s="114"/>
      <c r="AA14" s="114"/>
      <c r="AB14" s="114"/>
      <c r="AC14" s="114"/>
      <c r="AD14" s="114"/>
      <c r="AE14" s="114"/>
      <c r="AF14" s="114"/>
      <c r="AG14" s="114"/>
      <c r="AH14" s="114"/>
      <c r="AI14" s="110"/>
      <c r="AJ14" s="114"/>
      <c r="AK14" s="114"/>
      <c r="AL14" s="114"/>
      <c r="AM14" s="114"/>
      <c r="AN14" s="114"/>
      <c r="AO14" s="114"/>
      <c r="AP14" s="114"/>
      <c r="AQ14" s="110"/>
      <c r="AR14" s="110"/>
      <c r="AS14" s="110"/>
      <c r="AT14" s="110"/>
      <c r="AU14" s="110"/>
      <c r="AV14" s="110"/>
      <c r="AW14" s="110"/>
      <c r="AX14" s="114"/>
      <c r="AY14" s="114"/>
      <c r="AZ14" s="110"/>
      <c r="BA14" s="110"/>
    </row>
    <row r="15" spans="1:143" ht="14.25" customHeight="1" x14ac:dyDescent="0.25">
      <c r="A15" s="110"/>
      <c r="B15" s="110"/>
      <c r="C15" s="110"/>
      <c r="D15" s="110"/>
      <c r="E15" s="110"/>
      <c r="F15" s="110"/>
      <c r="G15" s="110"/>
      <c r="H15" s="110"/>
      <c r="I15" s="110"/>
      <c r="J15" s="114"/>
      <c r="K15" s="110"/>
      <c r="L15" s="114"/>
      <c r="M15" s="114"/>
      <c r="N15" s="110"/>
      <c r="O15" s="110"/>
      <c r="P15" s="114"/>
      <c r="Q15" s="114"/>
      <c r="R15" s="115"/>
      <c r="S15" s="114"/>
      <c r="T15" s="114"/>
      <c r="U15" s="114"/>
      <c r="V15" s="114"/>
      <c r="W15" s="114"/>
      <c r="X15" s="115"/>
      <c r="Y15" s="114"/>
      <c r="Z15" s="114"/>
      <c r="AA15" s="114"/>
      <c r="AB15" s="114"/>
      <c r="AC15" s="114"/>
      <c r="AD15" s="114"/>
      <c r="AE15" s="114"/>
      <c r="AF15" s="114"/>
      <c r="AG15" s="114"/>
      <c r="AH15" s="114"/>
      <c r="AI15" s="110"/>
      <c r="AJ15" s="114"/>
      <c r="AK15" s="114"/>
      <c r="AL15" s="114"/>
      <c r="AM15" s="114"/>
      <c r="AN15" s="114"/>
      <c r="AO15" s="114"/>
      <c r="AP15" s="114"/>
      <c r="AQ15" s="110"/>
      <c r="AR15" s="110"/>
      <c r="AS15" s="110"/>
      <c r="AT15" s="110"/>
      <c r="AU15" s="110"/>
      <c r="AV15" s="110"/>
      <c r="AW15" s="110"/>
      <c r="AX15" s="114"/>
      <c r="AY15" s="114"/>
      <c r="AZ15" s="110"/>
      <c r="BA15" s="110"/>
    </row>
    <row r="16" spans="1:143" ht="14.25" customHeight="1" x14ac:dyDescent="0.25">
      <c r="A16" s="110"/>
      <c r="B16" s="110"/>
      <c r="C16" s="110"/>
      <c r="D16" s="110"/>
      <c r="E16" s="110"/>
      <c r="F16" s="110"/>
      <c r="G16" s="110"/>
      <c r="H16" s="110"/>
      <c r="I16" s="110"/>
      <c r="J16" s="114"/>
      <c r="K16" s="110"/>
      <c r="L16" s="114"/>
      <c r="M16" s="114"/>
      <c r="N16" s="110"/>
      <c r="O16" s="110"/>
      <c r="P16" s="114"/>
      <c r="Q16" s="114"/>
      <c r="R16" s="115"/>
      <c r="S16" s="114"/>
      <c r="T16" s="114"/>
      <c r="U16" s="114"/>
      <c r="V16" s="114"/>
      <c r="W16" s="114"/>
      <c r="X16" s="115"/>
      <c r="Y16" s="114"/>
      <c r="Z16" s="114"/>
      <c r="AA16" s="114"/>
      <c r="AB16" s="114"/>
      <c r="AC16" s="114"/>
      <c r="AD16" s="114"/>
      <c r="AE16" s="114"/>
      <c r="AF16" s="114"/>
      <c r="AG16" s="114"/>
      <c r="AH16" s="114"/>
      <c r="AI16" s="110"/>
      <c r="AJ16" s="114"/>
      <c r="AK16" s="114"/>
      <c r="AL16" s="114"/>
      <c r="AM16" s="114"/>
      <c r="AN16" s="114"/>
      <c r="AO16" s="114"/>
      <c r="AP16" s="114"/>
      <c r="AQ16" s="110"/>
      <c r="AR16" s="110"/>
      <c r="AS16" s="110"/>
      <c r="AT16" s="110"/>
      <c r="AU16" s="110"/>
      <c r="AV16" s="110"/>
      <c r="AW16" s="110"/>
      <c r="AX16" s="114"/>
      <c r="AY16" s="114"/>
      <c r="AZ16" s="110"/>
      <c r="BA16" s="110"/>
    </row>
    <row r="17" spans="1:223" ht="14.25" customHeight="1" x14ac:dyDescent="0.25">
      <c r="A17" s="110"/>
      <c r="B17" s="110"/>
      <c r="C17" s="110"/>
      <c r="D17" s="110"/>
      <c r="E17" s="110"/>
      <c r="F17" s="110"/>
      <c r="G17" s="110"/>
      <c r="H17" s="110"/>
      <c r="I17" s="110"/>
      <c r="J17" s="114"/>
      <c r="K17" s="110"/>
      <c r="L17" s="114"/>
      <c r="M17" s="114"/>
      <c r="N17" s="110"/>
      <c r="O17" s="110"/>
      <c r="P17" s="114"/>
      <c r="Q17" s="114"/>
      <c r="R17" s="115"/>
      <c r="S17" s="114"/>
      <c r="T17" s="114"/>
      <c r="U17" s="114"/>
      <c r="V17" s="114"/>
      <c r="W17" s="114"/>
      <c r="X17" s="115"/>
      <c r="Y17" s="114"/>
      <c r="Z17" s="114"/>
      <c r="AA17" s="114"/>
      <c r="AB17" s="114"/>
      <c r="AC17" s="114"/>
      <c r="AD17" s="114"/>
      <c r="AE17" s="114"/>
      <c r="AF17" s="114"/>
      <c r="AG17" s="114"/>
      <c r="AH17" s="114"/>
      <c r="AI17" s="110"/>
      <c r="AJ17" s="114"/>
      <c r="AK17" s="114"/>
      <c r="AL17" s="114"/>
      <c r="AM17" s="114"/>
      <c r="AN17" s="114"/>
      <c r="AO17" s="114"/>
      <c r="AP17" s="114"/>
      <c r="AQ17" s="110"/>
      <c r="AR17" s="110"/>
      <c r="AS17" s="110"/>
      <c r="AT17" s="110"/>
      <c r="AU17" s="110"/>
      <c r="AV17" s="110"/>
      <c r="AW17" s="110"/>
      <c r="AX17" s="114"/>
      <c r="AY17" s="114"/>
      <c r="AZ17" s="110"/>
      <c r="BA17" s="110"/>
    </row>
    <row r="18" spans="1:223" ht="14.25" customHeight="1" x14ac:dyDescent="0.25">
      <c r="A18" s="110"/>
      <c r="B18" s="110"/>
      <c r="C18" s="110"/>
      <c r="D18" s="110"/>
      <c r="E18" s="110"/>
      <c r="F18" s="110"/>
      <c r="G18" s="110"/>
      <c r="H18" s="110"/>
      <c r="I18" s="110"/>
      <c r="J18" s="114"/>
      <c r="K18" s="110"/>
      <c r="L18" s="114"/>
      <c r="M18" s="114"/>
      <c r="N18" s="110"/>
      <c r="O18" s="110"/>
      <c r="P18" s="114"/>
      <c r="Q18" s="114"/>
      <c r="R18" s="110"/>
      <c r="S18" s="110"/>
      <c r="T18" s="110"/>
      <c r="U18" s="110"/>
      <c r="V18" s="110"/>
      <c r="W18" s="110"/>
      <c r="X18" s="115"/>
      <c r="Y18" s="114"/>
      <c r="Z18" s="114"/>
      <c r="AA18" s="114"/>
      <c r="AB18" s="114"/>
      <c r="AC18" s="114"/>
      <c r="AD18" s="110"/>
      <c r="AE18" s="110"/>
      <c r="AF18" s="110"/>
      <c r="AG18" s="110"/>
      <c r="AH18" s="110"/>
      <c r="AI18" s="110"/>
      <c r="AJ18" s="110"/>
      <c r="AK18" s="110"/>
      <c r="AL18" s="114"/>
      <c r="AM18" s="114"/>
      <c r="AN18" s="114"/>
      <c r="AO18" s="114"/>
      <c r="AP18" s="114"/>
      <c r="AQ18" s="110"/>
      <c r="AR18" s="110"/>
      <c r="AS18" s="110"/>
      <c r="AT18" s="110"/>
      <c r="AU18" s="110"/>
      <c r="AV18" s="110"/>
      <c r="AW18" s="110"/>
      <c r="AX18" s="114"/>
      <c r="AY18" s="114"/>
      <c r="AZ18" s="110"/>
      <c r="BA18" s="110"/>
    </row>
    <row r="19" spans="1:223" ht="14.25" customHeight="1" x14ac:dyDescent="0.25">
      <c r="A19" s="110"/>
      <c r="B19" s="110"/>
      <c r="C19" s="110"/>
      <c r="D19" s="110"/>
      <c r="E19" s="110"/>
      <c r="F19" s="110"/>
      <c r="G19" s="110"/>
      <c r="H19" s="110"/>
      <c r="I19" s="110"/>
      <c r="J19" s="114"/>
      <c r="K19" s="110"/>
      <c r="L19" s="114"/>
      <c r="M19" s="114"/>
      <c r="N19" s="110"/>
      <c r="O19" s="110"/>
      <c r="P19" s="114"/>
      <c r="Q19" s="114"/>
      <c r="R19" s="115"/>
      <c r="S19" s="114"/>
      <c r="T19" s="114"/>
      <c r="U19" s="114"/>
      <c r="V19" s="114"/>
      <c r="W19" s="114"/>
      <c r="X19" s="115"/>
      <c r="Y19" s="114"/>
      <c r="Z19" s="114"/>
      <c r="AA19" s="114"/>
      <c r="AB19" s="114"/>
      <c r="AC19" s="114"/>
      <c r="AD19" s="114"/>
      <c r="AE19" s="114"/>
      <c r="AF19" s="114"/>
      <c r="AG19" s="114"/>
      <c r="AH19" s="114"/>
      <c r="AI19" s="110"/>
      <c r="AJ19" s="114"/>
      <c r="AK19" s="114"/>
      <c r="AL19" s="114"/>
      <c r="AM19" s="114"/>
      <c r="AN19" s="114"/>
      <c r="AO19" s="114"/>
      <c r="AP19" s="114"/>
      <c r="AQ19" s="110"/>
      <c r="AR19" s="110"/>
      <c r="AS19" s="110"/>
      <c r="AT19" s="110"/>
      <c r="AU19" s="110"/>
      <c r="AV19" s="110"/>
      <c r="AW19" s="110"/>
      <c r="AX19" s="114"/>
      <c r="AY19" s="114"/>
      <c r="AZ19" s="110"/>
      <c r="BA19" s="110"/>
    </row>
    <row r="20" spans="1:223" ht="14.25" customHeight="1" x14ac:dyDescent="0.25">
      <c r="A20" s="110"/>
      <c r="B20" s="110"/>
      <c r="C20" s="110"/>
      <c r="D20" s="110"/>
      <c r="E20" s="110"/>
      <c r="F20" s="110"/>
      <c r="G20" s="110"/>
      <c r="H20" s="110"/>
      <c r="I20" s="110"/>
      <c r="J20" s="114"/>
      <c r="K20" s="110"/>
      <c r="L20" s="114"/>
      <c r="M20" s="114"/>
      <c r="N20" s="110"/>
      <c r="O20" s="110"/>
      <c r="P20" s="114"/>
      <c r="Q20" s="114"/>
      <c r="R20" s="115"/>
      <c r="S20" s="114"/>
      <c r="T20" s="114"/>
      <c r="U20" s="114"/>
      <c r="V20" s="114"/>
      <c r="W20" s="114"/>
      <c r="X20" s="115"/>
      <c r="Y20" s="114"/>
      <c r="Z20" s="114"/>
      <c r="AA20" s="114"/>
      <c r="AB20" s="114"/>
      <c r="AC20" s="114"/>
      <c r="AD20" s="114"/>
      <c r="AE20" s="114"/>
      <c r="AF20" s="114"/>
      <c r="AG20" s="114"/>
      <c r="AH20" s="114"/>
      <c r="AI20" s="110"/>
      <c r="AJ20" s="114"/>
      <c r="AK20" s="114"/>
      <c r="AL20" s="114"/>
      <c r="AM20" s="114"/>
      <c r="AN20" s="114"/>
      <c r="AO20" s="114"/>
      <c r="AP20" s="114"/>
      <c r="AQ20" s="110"/>
      <c r="AR20" s="110"/>
      <c r="AS20" s="110"/>
      <c r="AT20" s="110"/>
      <c r="AU20" s="110"/>
      <c r="AV20" s="110"/>
      <c r="AW20" s="110"/>
      <c r="AX20" s="114"/>
      <c r="AY20" s="114"/>
      <c r="AZ20" s="110"/>
      <c r="BA20" s="110"/>
    </row>
    <row r="21" spans="1:223" ht="14.25" customHeight="1" x14ac:dyDescent="0.25">
      <c r="A21" s="110"/>
      <c r="B21" s="110"/>
      <c r="C21" s="110"/>
      <c r="D21" s="110"/>
      <c r="E21" s="110"/>
      <c r="F21" s="110"/>
      <c r="G21" s="110"/>
      <c r="H21" s="110"/>
      <c r="I21" s="110"/>
      <c r="J21" s="114"/>
      <c r="K21" s="110"/>
      <c r="L21" s="114"/>
      <c r="M21" s="114"/>
      <c r="N21" s="110"/>
      <c r="O21" s="110"/>
      <c r="P21" s="114"/>
      <c r="Q21" s="114"/>
      <c r="R21" s="115"/>
      <c r="S21" s="114"/>
      <c r="T21" s="114"/>
      <c r="U21" s="114"/>
      <c r="V21" s="114"/>
      <c r="W21" s="114"/>
      <c r="X21" s="115"/>
      <c r="Y21" s="114"/>
      <c r="Z21" s="114"/>
      <c r="AA21" s="114"/>
      <c r="AB21" s="114"/>
      <c r="AC21" s="114"/>
      <c r="AD21" s="114"/>
      <c r="AE21" s="114"/>
      <c r="AF21" s="114"/>
      <c r="AG21" s="114"/>
      <c r="AH21" s="114"/>
      <c r="AI21" s="110"/>
      <c r="AJ21" s="114"/>
      <c r="AK21" s="114"/>
      <c r="AL21" s="114"/>
      <c r="AM21" s="114"/>
      <c r="AN21" s="114"/>
      <c r="AO21" s="114"/>
      <c r="AP21" s="114"/>
      <c r="AQ21" s="110"/>
      <c r="AR21" s="110"/>
      <c r="AS21" s="110"/>
      <c r="AT21" s="110"/>
      <c r="AU21" s="110"/>
      <c r="AV21" s="110"/>
      <c r="AW21" s="110"/>
      <c r="AX21" s="114"/>
      <c r="AY21" s="114"/>
      <c r="AZ21" s="110"/>
      <c r="BA21" s="110"/>
    </row>
    <row r="22" spans="1:223" ht="14.25" customHeight="1" x14ac:dyDescent="0.25">
      <c r="A22" s="110"/>
      <c r="B22" s="110"/>
      <c r="C22" s="110"/>
      <c r="D22" s="110"/>
      <c r="E22" s="110"/>
      <c r="F22" s="110"/>
      <c r="G22" s="110"/>
      <c r="H22" s="110"/>
      <c r="I22" s="110"/>
      <c r="J22" s="114"/>
      <c r="K22" s="110"/>
      <c r="L22" s="114"/>
      <c r="M22" s="114"/>
      <c r="N22" s="110"/>
      <c r="O22" s="110"/>
      <c r="P22" s="114"/>
      <c r="Q22" s="114"/>
      <c r="R22" s="115"/>
      <c r="S22" s="114"/>
      <c r="T22" s="114"/>
      <c r="U22" s="114"/>
      <c r="V22" s="110"/>
      <c r="W22" s="114"/>
      <c r="X22" s="115"/>
      <c r="Y22" s="114"/>
      <c r="Z22" s="114"/>
      <c r="AA22" s="114"/>
      <c r="AB22" s="114"/>
      <c r="AC22" s="114"/>
      <c r="AD22" s="114"/>
      <c r="AE22" s="114"/>
      <c r="AF22" s="114"/>
      <c r="AG22" s="114"/>
      <c r="AH22" s="114"/>
      <c r="AI22" s="110"/>
      <c r="AJ22" s="114"/>
      <c r="AK22" s="114"/>
      <c r="AL22" s="114"/>
      <c r="AM22" s="114"/>
      <c r="AN22" s="114"/>
      <c r="AO22" s="114"/>
      <c r="AP22" s="114"/>
      <c r="AQ22" s="110"/>
      <c r="AR22" s="110"/>
      <c r="AS22" s="110"/>
      <c r="AT22" s="110"/>
      <c r="AU22" s="110"/>
      <c r="AV22" s="110"/>
      <c r="AW22" s="110"/>
      <c r="AX22" s="114"/>
      <c r="AY22" s="114"/>
      <c r="AZ22" s="110"/>
      <c r="BA22" s="110"/>
    </row>
    <row r="23" spans="1:223" s="113" customFormat="1" ht="14.25" customHeight="1" x14ac:dyDescent="0.25">
      <c r="A23" s="110"/>
      <c r="B23" s="110"/>
      <c r="C23" s="110"/>
      <c r="D23" s="110"/>
      <c r="E23" s="110"/>
      <c r="F23" s="110"/>
      <c r="G23" s="110"/>
      <c r="H23" s="110"/>
      <c r="I23" s="110"/>
      <c r="J23" s="114"/>
      <c r="K23" s="110"/>
      <c r="L23" s="114"/>
      <c r="M23" s="114"/>
      <c r="N23" s="110"/>
      <c r="O23" s="110"/>
      <c r="P23" s="114"/>
      <c r="Q23" s="114"/>
      <c r="R23" s="115"/>
      <c r="S23" s="114"/>
      <c r="T23" s="114"/>
      <c r="U23" s="114"/>
      <c r="V23" s="114"/>
      <c r="W23" s="114"/>
      <c r="X23" s="115"/>
      <c r="Y23" s="114"/>
      <c r="Z23" s="114"/>
      <c r="AA23" s="114"/>
      <c r="AB23" s="114"/>
      <c r="AC23" s="114"/>
      <c r="AD23" s="114"/>
      <c r="AE23" s="114"/>
      <c r="AF23" s="114"/>
      <c r="AG23" s="114"/>
      <c r="AH23" s="114"/>
      <c r="AI23" s="110"/>
      <c r="AJ23" s="114"/>
      <c r="AK23" s="114"/>
      <c r="AL23" s="114"/>
      <c r="AM23" s="114"/>
      <c r="AN23" s="114"/>
      <c r="AO23" s="114"/>
      <c r="AP23" s="114"/>
      <c r="AQ23" s="110"/>
      <c r="AR23" s="110"/>
      <c r="AS23" s="110"/>
      <c r="AT23" s="110"/>
      <c r="AU23" s="110"/>
      <c r="AV23" s="110"/>
      <c r="AW23" s="110"/>
      <c r="AX23" s="114"/>
      <c r="AY23" s="114"/>
      <c r="AZ23" s="110"/>
      <c r="BA23" s="110"/>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row>
    <row r="24" spans="1:223" ht="14.25" customHeight="1" x14ac:dyDescent="0.25">
      <c r="A24" s="110"/>
      <c r="B24" s="110"/>
      <c r="C24" s="110"/>
      <c r="D24" s="110"/>
      <c r="E24" s="110"/>
      <c r="F24" s="110"/>
      <c r="G24" s="110"/>
      <c r="H24" s="110"/>
      <c r="I24" s="110"/>
      <c r="J24" s="114"/>
      <c r="K24" s="110"/>
      <c r="L24" s="114"/>
      <c r="M24" s="114"/>
      <c r="N24" s="110"/>
      <c r="O24" s="110"/>
      <c r="P24" s="114"/>
      <c r="Q24" s="114"/>
      <c r="R24" s="115"/>
      <c r="S24" s="114"/>
      <c r="T24" s="114"/>
      <c r="U24" s="114"/>
      <c r="V24" s="114"/>
      <c r="W24" s="114"/>
      <c r="X24" s="115"/>
      <c r="Y24" s="114"/>
      <c r="Z24" s="114"/>
      <c r="AA24" s="114"/>
      <c r="AB24" s="114"/>
      <c r="AC24" s="114"/>
      <c r="AD24" s="114"/>
      <c r="AE24" s="114"/>
      <c r="AF24" s="114"/>
      <c r="AG24" s="114"/>
      <c r="AH24" s="114"/>
      <c r="AI24" s="110"/>
      <c r="AJ24" s="114"/>
      <c r="AK24" s="114"/>
      <c r="AL24" s="114"/>
      <c r="AM24" s="114"/>
      <c r="AN24" s="114"/>
      <c r="AO24" s="114"/>
      <c r="AP24" s="114"/>
      <c r="AQ24" s="110"/>
      <c r="AR24" s="110"/>
      <c r="AS24" s="110"/>
      <c r="AT24" s="110"/>
      <c r="AU24" s="110"/>
      <c r="AV24" s="110"/>
      <c r="AW24" s="110"/>
      <c r="AX24" s="114"/>
      <c r="AY24" s="114"/>
      <c r="AZ24" s="110"/>
      <c r="BA24" s="110"/>
    </row>
    <row r="25" spans="1:223" s="113" customFormat="1" ht="14.25" customHeight="1" x14ac:dyDescent="0.25">
      <c r="A25" s="110"/>
      <c r="B25" s="110"/>
      <c r="C25" s="110"/>
      <c r="D25" s="110"/>
      <c r="E25" s="110"/>
      <c r="F25" s="110"/>
      <c r="G25" s="110"/>
      <c r="H25" s="110"/>
      <c r="I25" s="110"/>
      <c r="J25" s="114"/>
      <c r="K25" s="110"/>
      <c r="L25" s="114"/>
      <c r="M25" s="114"/>
      <c r="N25" s="110"/>
      <c r="O25" s="110"/>
      <c r="P25" s="114"/>
      <c r="Q25" s="114"/>
      <c r="R25" s="115"/>
      <c r="S25" s="114"/>
      <c r="T25" s="114"/>
      <c r="U25" s="114"/>
      <c r="V25" s="114"/>
      <c r="W25" s="114"/>
      <c r="X25" s="115"/>
      <c r="Y25" s="114"/>
      <c r="Z25" s="114"/>
      <c r="AA25" s="114"/>
      <c r="AB25" s="114"/>
      <c r="AC25" s="114"/>
      <c r="AD25" s="114"/>
      <c r="AE25" s="114"/>
      <c r="AF25" s="114"/>
      <c r="AG25" s="114"/>
      <c r="AH25" s="114"/>
      <c r="AI25" s="110"/>
      <c r="AJ25" s="114"/>
      <c r="AK25" s="114"/>
      <c r="AL25" s="114"/>
      <c r="AM25" s="114"/>
      <c r="AN25" s="114"/>
      <c r="AO25" s="114"/>
      <c r="AP25" s="114"/>
      <c r="AQ25" s="110"/>
      <c r="AR25" s="110"/>
      <c r="AS25" s="110"/>
      <c r="AT25" s="110"/>
      <c r="AU25" s="110"/>
      <c r="AV25" s="110"/>
      <c r="AW25" s="110"/>
      <c r="AX25" s="114"/>
      <c r="AY25" s="114"/>
      <c r="AZ25" s="110"/>
      <c r="BA25" s="110"/>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row>
    <row r="26" spans="1:223" ht="14.25" customHeight="1" x14ac:dyDescent="0.25">
      <c r="A26" s="110"/>
      <c r="B26" s="110"/>
      <c r="C26" s="110"/>
      <c r="D26" s="110"/>
      <c r="E26" s="110"/>
      <c r="F26" s="110"/>
      <c r="G26" s="110"/>
      <c r="H26" s="110"/>
      <c r="I26" s="110"/>
      <c r="J26" s="114"/>
      <c r="K26" s="110"/>
      <c r="L26" s="114"/>
      <c r="M26" s="114"/>
      <c r="N26" s="110"/>
      <c r="O26" s="110"/>
      <c r="P26" s="114"/>
      <c r="Q26" s="114"/>
      <c r="R26" s="110"/>
      <c r="S26" s="110"/>
      <c r="T26" s="110"/>
      <c r="U26" s="110"/>
      <c r="V26" s="110"/>
      <c r="W26" s="110"/>
      <c r="X26" s="115"/>
      <c r="Y26" s="114"/>
      <c r="Z26" s="114"/>
      <c r="AA26" s="114"/>
      <c r="AB26" s="114"/>
      <c r="AC26" s="114"/>
      <c r="AD26" s="110"/>
      <c r="AE26" s="110"/>
      <c r="AF26" s="110"/>
      <c r="AG26" s="110"/>
      <c r="AH26" s="110"/>
      <c r="AI26" s="110"/>
      <c r="AJ26" s="110"/>
      <c r="AK26" s="110"/>
      <c r="AL26" s="114"/>
      <c r="AM26" s="114"/>
      <c r="AN26" s="114"/>
      <c r="AO26" s="114"/>
      <c r="AP26" s="114"/>
      <c r="AQ26" s="110"/>
      <c r="AR26" s="110"/>
      <c r="AS26" s="110"/>
      <c r="AT26" s="110"/>
      <c r="AU26" s="110"/>
      <c r="AV26" s="110"/>
      <c r="AW26" s="110"/>
      <c r="AX26" s="114"/>
      <c r="AY26" s="114"/>
      <c r="AZ26" s="110"/>
      <c r="BA26" s="110"/>
    </row>
    <row r="27" spans="1:223" ht="14.25" customHeight="1" x14ac:dyDescent="0.25">
      <c r="A27" s="110"/>
      <c r="B27" s="110"/>
      <c r="C27" s="110"/>
      <c r="D27" s="110"/>
      <c r="E27" s="110"/>
      <c r="F27" s="110"/>
      <c r="G27" s="110"/>
      <c r="H27" s="110"/>
      <c r="I27" s="110"/>
      <c r="J27" s="114"/>
      <c r="K27" s="110"/>
      <c r="L27" s="114"/>
      <c r="M27" s="114"/>
      <c r="N27" s="110"/>
      <c r="O27" s="110"/>
      <c r="P27" s="114"/>
      <c r="Q27" s="114"/>
      <c r="R27" s="115"/>
      <c r="S27" s="114"/>
      <c r="T27" s="114"/>
      <c r="U27" s="114"/>
      <c r="V27" s="114"/>
      <c r="W27" s="114"/>
      <c r="X27" s="115"/>
      <c r="Y27" s="114"/>
      <c r="Z27" s="114"/>
      <c r="AA27" s="114"/>
      <c r="AB27" s="114"/>
      <c r="AC27" s="114"/>
      <c r="AD27" s="114"/>
      <c r="AE27" s="114"/>
      <c r="AF27" s="114"/>
      <c r="AG27" s="114"/>
      <c r="AH27" s="114"/>
      <c r="AI27" s="110"/>
      <c r="AJ27" s="114"/>
      <c r="AK27" s="114"/>
      <c r="AL27" s="114"/>
      <c r="AM27" s="114"/>
      <c r="AN27" s="114"/>
      <c r="AO27" s="114"/>
      <c r="AP27" s="114"/>
      <c r="AQ27" s="110"/>
      <c r="AR27" s="110"/>
      <c r="AS27" s="110"/>
      <c r="AT27" s="110"/>
      <c r="AU27" s="110"/>
      <c r="AV27" s="110"/>
      <c r="AW27" s="110"/>
      <c r="AX27" s="114"/>
      <c r="AY27" s="114"/>
      <c r="AZ27" s="110"/>
      <c r="BA27" s="110"/>
    </row>
    <row r="28" spans="1:223" ht="14.25" customHeight="1" x14ac:dyDescent="0.25">
      <c r="A28" s="110"/>
      <c r="B28" s="110"/>
      <c r="C28" s="110"/>
      <c r="D28" s="110"/>
      <c r="E28" s="110"/>
      <c r="F28" s="110"/>
      <c r="G28" s="110"/>
      <c r="H28" s="110"/>
      <c r="I28" s="110"/>
      <c r="J28" s="114"/>
      <c r="K28" s="110"/>
      <c r="L28" s="114"/>
      <c r="M28" s="114"/>
      <c r="N28" s="110"/>
      <c r="O28" s="110"/>
      <c r="P28" s="114"/>
      <c r="Q28" s="114"/>
      <c r="R28" s="115"/>
      <c r="S28" s="114"/>
      <c r="T28" s="114"/>
      <c r="U28" s="114"/>
      <c r="V28" s="114"/>
      <c r="W28" s="114"/>
      <c r="X28" s="115"/>
      <c r="Y28" s="114"/>
      <c r="Z28" s="114"/>
      <c r="AA28" s="114"/>
      <c r="AB28" s="114"/>
      <c r="AC28" s="114"/>
      <c r="AD28" s="114"/>
      <c r="AE28" s="114"/>
      <c r="AF28" s="114"/>
      <c r="AG28" s="114"/>
      <c r="AH28" s="114"/>
      <c r="AI28" s="110"/>
      <c r="AJ28" s="114"/>
      <c r="AK28" s="114"/>
      <c r="AL28" s="114"/>
      <c r="AM28" s="114"/>
      <c r="AN28" s="114"/>
      <c r="AO28" s="114"/>
      <c r="AP28" s="114"/>
      <c r="AQ28" s="110"/>
      <c r="AR28" s="110"/>
      <c r="AS28" s="110"/>
      <c r="AT28" s="110"/>
      <c r="AU28" s="110"/>
      <c r="AV28" s="110"/>
      <c r="AW28" s="110"/>
      <c r="AX28" s="114"/>
      <c r="AY28" s="114"/>
      <c r="AZ28" s="110"/>
      <c r="BA28" s="110"/>
    </row>
    <row r="29" spans="1:223" ht="14.25" customHeight="1" x14ac:dyDescent="0.25">
      <c r="A29" s="110"/>
      <c r="B29" s="110"/>
      <c r="C29" s="110"/>
      <c r="D29" s="110"/>
      <c r="E29" s="110"/>
      <c r="F29" s="110"/>
      <c r="G29" s="110"/>
      <c r="H29" s="110"/>
      <c r="I29" s="110"/>
      <c r="J29" s="114"/>
      <c r="K29" s="110"/>
      <c r="L29" s="114"/>
      <c r="M29" s="114"/>
      <c r="N29" s="110"/>
      <c r="O29" s="110"/>
      <c r="P29" s="114"/>
      <c r="Q29" s="114"/>
      <c r="R29" s="115"/>
      <c r="S29" s="114"/>
      <c r="T29" s="114"/>
      <c r="U29" s="114"/>
      <c r="V29" s="114"/>
      <c r="W29" s="114"/>
      <c r="X29" s="115"/>
      <c r="Y29" s="114"/>
      <c r="Z29" s="114"/>
      <c r="AA29" s="114"/>
      <c r="AB29" s="114"/>
      <c r="AC29" s="114"/>
      <c r="AD29" s="114"/>
      <c r="AE29" s="114"/>
      <c r="AF29" s="114"/>
      <c r="AG29" s="114"/>
      <c r="AH29" s="114"/>
      <c r="AI29" s="110"/>
      <c r="AJ29" s="114"/>
      <c r="AK29" s="114"/>
      <c r="AL29" s="114"/>
      <c r="AM29" s="114"/>
      <c r="AN29" s="114"/>
      <c r="AO29" s="114"/>
      <c r="AP29" s="114"/>
      <c r="AQ29" s="110"/>
      <c r="AR29" s="110"/>
      <c r="AS29" s="110"/>
      <c r="AT29" s="110"/>
      <c r="AU29" s="110"/>
      <c r="AV29" s="110"/>
      <c r="AW29" s="110"/>
      <c r="AX29" s="114"/>
      <c r="AY29" s="114"/>
      <c r="AZ29" s="110"/>
      <c r="BA29" s="110"/>
    </row>
    <row r="30" spans="1:223" ht="14.25" customHeight="1" x14ac:dyDescent="0.25">
      <c r="A30" s="110"/>
      <c r="B30" s="110"/>
      <c r="C30" s="110"/>
      <c r="D30" s="110"/>
      <c r="E30" s="110"/>
      <c r="F30" s="110"/>
      <c r="G30" s="110"/>
      <c r="H30" s="110"/>
      <c r="I30" s="110"/>
      <c r="J30" s="114"/>
      <c r="K30" s="110"/>
      <c r="L30" s="114"/>
      <c r="M30" s="114"/>
      <c r="N30" s="110"/>
      <c r="O30" s="110"/>
      <c r="P30" s="114"/>
      <c r="Q30" s="114"/>
      <c r="R30" s="110"/>
      <c r="S30" s="110"/>
      <c r="T30" s="110"/>
      <c r="U30" s="110"/>
      <c r="V30" s="110"/>
      <c r="W30" s="110"/>
      <c r="X30" s="115"/>
      <c r="Y30" s="114"/>
      <c r="Z30" s="114"/>
      <c r="AA30" s="114"/>
      <c r="AB30" s="114"/>
      <c r="AC30" s="114"/>
      <c r="AD30" s="110"/>
      <c r="AE30" s="110"/>
      <c r="AF30" s="110"/>
      <c r="AG30" s="110"/>
      <c r="AH30" s="110"/>
      <c r="AI30" s="110"/>
      <c r="AJ30" s="110"/>
      <c r="AK30" s="110"/>
      <c r="AL30" s="114"/>
      <c r="AM30" s="114"/>
      <c r="AN30" s="114"/>
      <c r="AO30" s="114"/>
      <c r="AP30" s="114"/>
      <c r="AQ30" s="110"/>
      <c r="AR30" s="110"/>
      <c r="AS30" s="110"/>
      <c r="AT30" s="110"/>
      <c r="AU30" s="110"/>
      <c r="AV30" s="110"/>
      <c r="AW30" s="110"/>
      <c r="AX30" s="114"/>
      <c r="AY30" s="114"/>
      <c r="AZ30" s="110"/>
      <c r="BA30" s="110"/>
    </row>
    <row r="31" spans="1:223" ht="14.25" customHeight="1" x14ac:dyDescent="0.25">
      <c r="A31" s="110"/>
      <c r="B31" s="110"/>
      <c r="C31" s="110"/>
      <c r="D31" s="110"/>
      <c r="E31" s="110"/>
      <c r="F31" s="110"/>
      <c r="G31" s="110"/>
      <c r="H31" s="110"/>
      <c r="I31" s="110"/>
      <c r="J31" s="114"/>
      <c r="K31" s="110"/>
      <c r="L31" s="114"/>
      <c r="M31" s="114"/>
      <c r="N31" s="110"/>
      <c r="O31" s="110"/>
      <c r="P31" s="114"/>
      <c r="Q31" s="114"/>
      <c r="R31" s="115"/>
      <c r="S31" s="114"/>
      <c r="T31" s="114"/>
      <c r="U31" s="114"/>
      <c r="V31" s="114"/>
      <c r="W31" s="114"/>
      <c r="X31" s="115"/>
      <c r="Y31" s="114"/>
      <c r="Z31" s="114"/>
      <c r="AA31" s="114"/>
      <c r="AB31" s="114"/>
      <c r="AC31" s="114"/>
      <c r="AD31" s="114"/>
      <c r="AE31" s="114"/>
      <c r="AF31" s="114"/>
      <c r="AG31" s="114"/>
      <c r="AH31" s="114"/>
      <c r="AI31" s="110"/>
      <c r="AJ31" s="114"/>
      <c r="AK31" s="114"/>
      <c r="AL31" s="114"/>
      <c r="AM31" s="114"/>
      <c r="AN31" s="114"/>
      <c r="AO31" s="114"/>
      <c r="AP31" s="114"/>
      <c r="AQ31" s="110"/>
      <c r="AR31" s="110"/>
      <c r="AS31" s="110"/>
      <c r="AT31" s="110"/>
      <c r="AU31" s="110"/>
      <c r="AV31" s="110"/>
      <c r="AW31" s="110"/>
      <c r="AX31" s="114"/>
      <c r="AY31" s="114"/>
      <c r="AZ31" s="110"/>
      <c r="BA31" s="110"/>
    </row>
    <row r="32" spans="1:223" ht="14.25" customHeight="1" x14ac:dyDescent="0.25">
      <c r="A32" s="110"/>
      <c r="B32" s="110"/>
      <c r="C32" s="110"/>
      <c r="D32" s="110"/>
      <c r="E32" s="110"/>
      <c r="F32" s="110"/>
      <c r="G32" s="110"/>
      <c r="H32" s="110"/>
      <c r="I32" s="110"/>
      <c r="J32" s="114"/>
      <c r="K32" s="110"/>
      <c r="L32" s="114"/>
      <c r="M32" s="114"/>
      <c r="N32" s="110"/>
      <c r="O32" s="110"/>
      <c r="P32" s="114"/>
      <c r="Q32" s="114"/>
      <c r="R32" s="115"/>
      <c r="S32" s="114"/>
      <c r="T32" s="114"/>
      <c r="U32" s="114"/>
      <c r="V32" s="114"/>
      <c r="W32" s="114"/>
      <c r="X32" s="115"/>
      <c r="Y32" s="114"/>
      <c r="Z32" s="114"/>
      <c r="AA32" s="114"/>
      <c r="AB32" s="114"/>
      <c r="AC32" s="114"/>
      <c r="AD32" s="114"/>
      <c r="AE32" s="114"/>
      <c r="AF32" s="114"/>
      <c r="AG32" s="114"/>
      <c r="AH32" s="114"/>
      <c r="AI32" s="110"/>
      <c r="AJ32" s="114"/>
      <c r="AK32" s="114"/>
      <c r="AL32" s="114"/>
      <c r="AM32" s="114"/>
      <c r="AN32" s="114"/>
      <c r="AO32" s="114"/>
      <c r="AP32" s="114"/>
      <c r="AQ32" s="110"/>
      <c r="AR32" s="110"/>
      <c r="AS32" s="110"/>
      <c r="AT32" s="110"/>
      <c r="AU32" s="110"/>
      <c r="AV32" s="110"/>
      <c r="AW32" s="110"/>
      <c r="AX32" s="114"/>
      <c r="AY32" s="114"/>
      <c r="AZ32" s="110"/>
      <c r="BA32" s="110"/>
    </row>
    <row r="33" spans="1:53" ht="14.25" customHeight="1" x14ac:dyDescent="0.25">
      <c r="A33" s="110"/>
      <c r="B33" s="110"/>
      <c r="C33" s="110"/>
      <c r="D33" s="110"/>
      <c r="E33" s="110"/>
      <c r="F33" s="110"/>
      <c r="G33" s="110"/>
      <c r="H33" s="110"/>
      <c r="I33" s="110"/>
      <c r="J33" s="114"/>
      <c r="K33" s="110"/>
      <c r="L33" s="114"/>
      <c r="M33" s="114"/>
      <c r="N33" s="110"/>
      <c r="O33" s="110"/>
      <c r="P33" s="114"/>
      <c r="Q33" s="114"/>
      <c r="R33" s="115"/>
      <c r="S33" s="114"/>
      <c r="T33" s="114"/>
      <c r="U33" s="114"/>
      <c r="V33" s="114"/>
      <c r="W33" s="114"/>
      <c r="X33" s="115"/>
      <c r="Y33" s="114"/>
      <c r="Z33" s="114"/>
      <c r="AA33" s="114"/>
      <c r="AB33" s="114"/>
      <c r="AC33" s="114"/>
      <c r="AD33" s="114"/>
      <c r="AE33" s="114"/>
      <c r="AF33" s="114"/>
      <c r="AG33" s="114"/>
      <c r="AH33" s="114"/>
      <c r="AI33" s="110"/>
      <c r="AJ33" s="114"/>
      <c r="AK33" s="114"/>
      <c r="AL33" s="114"/>
      <c r="AM33" s="114"/>
      <c r="AN33" s="114"/>
      <c r="AO33" s="114"/>
      <c r="AP33" s="114"/>
      <c r="AQ33" s="110"/>
      <c r="AR33" s="110"/>
      <c r="AS33" s="110"/>
      <c r="AT33" s="110"/>
      <c r="AU33" s="110"/>
      <c r="AV33" s="110"/>
      <c r="AW33" s="110"/>
      <c r="AX33" s="114"/>
      <c r="AY33" s="114"/>
      <c r="AZ33" s="110"/>
      <c r="BA33" s="110"/>
    </row>
    <row r="34" spans="1:53" ht="14.25" customHeight="1" x14ac:dyDescent="0.25">
      <c r="A34" s="110"/>
      <c r="B34" s="110"/>
      <c r="C34" s="110"/>
      <c r="D34" s="110"/>
      <c r="E34" s="110"/>
      <c r="F34" s="110"/>
      <c r="G34" s="110"/>
      <c r="H34" s="110"/>
      <c r="I34" s="110"/>
      <c r="J34" s="114"/>
      <c r="K34" s="110"/>
      <c r="L34" s="114"/>
      <c r="M34" s="114"/>
      <c r="N34" s="110"/>
      <c r="O34" s="110"/>
      <c r="P34" s="114"/>
      <c r="Q34" s="110"/>
      <c r="R34" s="115"/>
      <c r="S34" s="114"/>
      <c r="T34" s="114"/>
      <c r="U34" s="114"/>
      <c r="V34" s="114"/>
      <c r="W34" s="114"/>
      <c r="X34" s="110"/>
      <c r="Y34" s="110"/>
      <c r="Z34" s="110"/>
      <c r="AA34" s="110"/>
      <c r="AB34" s="110"/>
      <c r="AC34" s="110"/>
      <c r="AD34" s="110"/>
      <c r="AE34" s="110"/>
      <c r="AF34" s="110"/>
      <c r="AG34" s="110"/>
      <c r="AH34" s="110"/>
      <c r="AI34" s="110"/>
      <c r="AJ34" s="110"/>
      <c r="AK34" s="110"/>
      <c r="AL34" s="114"/>
      <c r="AM34" s="114"/>
      <c r="AN34" s="114"/>
      <c r="AO34" s="114"/>
      <c r="AP34" s="114"/>
      <c r="AQ34" s="110"/>
      <c r="AR34" s="110"/>
      <c r="AS34" s="110"/>
      <c r="AT34" s="110"/>
      <c r="AU34" s="110"/>
      <c r="AV34" s="110"/>
      <c r="AW34" s="110"/>
      <c r="AX34" s="114"/>
      <c r="AY34" s="114"/>
      <c r="AZ34" s="110"/>
      <c r="BA34" s="110"/>
    </row>
    <row r="35" spans="1:53" ht="14.25" customHeight="1" x14ac:dyDescent="0.25">
      <c r="A35" s="110"/>
      <c r="B35" s="110"/>
      <c r="C35" s="110"/>
      <c r="D35" s="110"/>
      <c r="E35" s="110"/>
      <c r="F35" s="110"/>
      <c r="G35" s="110"/>
      <c r="H35" s="110"/>
      <c r="I35" s="110"/>
      <c r="J35" s="114"/>
      <c r="K35" s="110"/>
      <c r="L35" s="114"/>
      <c r="M35" s="114"/>
      <c r="N35" s="110"/>
      <c r="O35" s="110"/>
      <c r="P35" s="114"/>
      <c r="Q35" s="114"/>
      <c r="R35" s="115"/>
      <c r="S35" s="114"/>
      <c r="T35" s="114"/>
      <c r="U35" s="114"/>
      <c r="V35" s="114"/>
      <c r="W35" s="114"/>
      <c r="X35" s="115"/>
      <c r="Y35" s="114"/>
      <c r="Z35" s="114"/>
      <c r="AA35" s="114"/>
      <c r="AB35" s="110"/>
      <c r="AC35" s="114"/>
      <c r="AD35" s="114"/>
      <c r="AE35" s="114"/>
      <c r="AF35" s="114"/>
      <c r="AG35" s="114"/>
      <c r="AH35" s="114"/>
      <c r="AI35" s="110"/>
      <c r="AJ35" s="114"/>
      <c r="AK35" s="114"/>
      <c r="AL35" s="114"/>
      <c r="AM35" s="114"/>
      <c r="AN35" s="114"/>
      <c r="AO35" s="114"/>
      <c r="AP35" s="114"/>
      <c r="AQ35" s="110"/>
      <c r="AR35" s="110"/>
      <c r="AS35" s="110"/>
      <c r="AT35" s="110"/>
      <c r="AU35" s="110"/>
      <c r="AV35" s="110"/>
      <c r="AW35" s="110"/>
      <c r="AX35" s="114"/>
      <c r="AY35" s="114"/>
      <c r="AZ35" s="110"/>
      <c r="BA35" s="110"/>
    </row>
    <row r="36" spans="1:53" ht="14.25" customHeight="1" x14ac:dyDescent="0.25">
      <c r="A36" s="110"/>
      <c r="B36" s="110"/>
      <c r="C36" s="110"/>
      <c r="D36" s="110"/>
      <c r="E36" s="110"/>
      <c r="F36" s="110"/>
      <c r="G36" s="110"/>
      <c r="H36" s="110"/>
      <c r="I36" s="110"/>
      <c r="J36" s="114"/>
      <c r="K36" s="110"/>
      <c r="L36" s="114"/>
      <c r="M36" s="114"/>
      <c r="N36" s="110"/>
      <c r="O36" s="110"/>
      <c r="P36" s="114"/>
      <c r="Q36" s="114"/>
      <c r="R36" s="115"/>
      <c r="S36" s="114"/>
      <c r="T36" s="114"/>
      <c r="U36" s="114"/>
      <c r="V36" s="114"/>
      <c r="W36" s="114"/>
      <c r="X36" s="115"/>
      <c r="Y36" s="114"/>
      <c r="Z36" s="114"/>
      <c r="AA36" s="114"/>
      <c r="AB36" s="114"/>
      <c r="AC36" s="114"/>
      <c r="AD36" s="114"/>
      <c r="AE36" s="114"/>
      <c r="AF36" s="114"/>
      <c r="AG36" s="114"/>
      <c r="AH36" s="114"/>
      <c r="AI36" s="110"/>
      <c r="AJ36" s="114"/>
      <c r="AK36" s="114"/>
      <c r="AL36" s="114"/>
      <c r="AM36" s="114"/>
      <c r="AN36" s="114"/>
      <c r="AO36" s="114"/>
      <c r="AP36" s="114"/>
      <c r="AQ36" s="110"/>
      <c r="AR36" s="110"/>
      <c r="AS36" s="110"/>
      <c r="AT36" s="110"/>
      <c r="AU36" s="110"/>
      <c r="AV36" s="110"/>
      <c r="AW36" s="110"/>
      <c r="AX36" s="114"/>
      <c r="AY36" s="114"/>
      <c r="AZ36" s="110"/>
      <c r="BA36" s="110"/>
    </row>
    <row r="37" spans="1:53" ht="14.25" customHeight="1" x14ac:dyDescent="0.25">
      <c r="A37" s="110"/>
      <c r="B37" s="110"/>
      <c r="C37" s="110"/>
      <c r="D37" s="110"/>
      <c r="E37" s="110"/>
      <c r="F37" s="110"/>
      <c r="G37" s="110"/>
      <c r="H37" s="110"/>
      <c r="I37" s="110"/>
      <c r="J37" s="114"/>
      <c r="K37" s="110"/>
      <c r="L37" s="114"/>
      <c r="M37" s="114"/>
      <c r="N37" s="110"/>
      <c r="O37" s="110"/>
      <c r="P37" s="114"/>
      <c r="Q37" s="114"/>
      <c r="R37" s="115"/>
      <c r="S37" s="114"/>
      <c r="T37" s="114"/>
      <c r="U37" s="114"/>
      <c r="V37" s="114"/>
      <c r="W37" s="114"/>
      <c r="X37" s="115"/>
      <c r="Y37" s="114"/>
      <c r="Z37" s="114"/>
      <c r="AA37" s="114"/>
      <c r="AB37" s="114"/>
      <c r="AC37" s="114"/>
      <c r="AD37" s="114"/>
      <c r="AE37" s="114"/>
      <c r="AF37" s="114"/>
      <c r="AG37" s="114"/>
      <c r="AH37" s="114"/>
      <c r="AI37" s="110"/>
      <c r="AJ37" s="114"/>
      <c r="AK37" s="114"/>
      <c r="AL37" s="114"/>
      <c r="AM37" s="114"/>
      <c r="AN37" s="114"/>
      <c r="AO37" s="114"/>
      <c r="AP37" s="114"/>
      <c r="AQ37" s="110"/>
      <c r="AR37" s="110"/>
      <c r="AS37" s="110"/>
      <c r="AT37" s="110"/>
      <c r="AU37" s="110"/>
      <c r="AV37" s="110"/>
      <c r="AW37" s="110"/>
      <c r="AX37" s="114"/>
      <c r="AY37" s="114"/>
      <c r="AZ37" s="110"/>
      <c r="BA37" s="110"/>
    </row>
    <row r="38" spans="1:53" ht="14.25" customHeight="1" x14ac:dyDescent="0.25">
      <c r="A38" s="110"/>
      <c r="B38" s="110"/>
      <c r="C38" s="110"/>
      <c r="D38" s="110"/>
      <c r="E38" s="110"/>
      <c r="F38" s="110"/>
      <c r="G38" s="110"/>
      <c r="H38" s="110"/>
      <c r="I38" s="110"/>
      <c r="J38" s="114"/>
      <c r="K38" s="110"/>
      <c r="L38" s="114"/>
      <c r="M38" s="114"/>
      <c r="N38" s="110"/>
      <c r="O38" s="110"/>
      <c r="P38" s="114"/>
      <c r="Q38" s="114"/>
      <c r="R38" s="115"/>
      <c r="S38" s="114"/>
      <c r="T38" s="114"/>
      <c r="U38" s="114"/>
      <c r="V38" s="114"/>
      <c r="W38" s="114"/>
      <c r="X38" s="115"/>
      <c r="Y38" s="114"/>
      <c r="Z38" s="114"/>
      <c r="AA38" s="114"/>
      <c r="AB38" s="114"/>
      <c r="AC38" s="114"/>
      <c r="AD38" s="114"/>
      <c r="AE38" s="114"/>
      <c r="AF38" s="114"/>
      <c r="AG38" s="114"/>
      <c r="AH38" s="114"/>
      <c r="AI38" s="110"/>
      <c r="AJ38" s="114"/>
      <c r="AK38" s="114"/>
      <c r="AL38" s="114"/>
      <c r="AM38" s="114"/>
      <c r="AN38" s="114"/>
      <c r="AO38" s="114"/>
      <c r="AP38" s="114"/>
      <c r="AQ38" s="110"/>
      <c r="AR38" s="110"/>
      <c r="AS38" s="110"/>
      <c r="AT38" s="110"/>
      <c r="AU38" s="110"/>
      <c r="AV38" s="110"/>
      <c r="AW38" s="110"/>
      <c r="AX38" s="114"/>
      <c r="AY38" s="114"/>
      <c r="AZ38" s="110"/>
      <c r="BA38" s="110"/>
    </row>
    <row r="39" spans="1:53" ht="14.25" customHeight="1" x14ac:dyDescent="0.25">
      <c r="A39" s="110"/>
      <c r="B39" s="110"/>
      <c r="C39" s="110"/>
      <c r="D39" s="110"/>
      <c r="E39" s="110"/>
      <c r="F39" s="110"/>
      <c r="G39" s="110"/>
      <c r="H39" s="110"/>
      <c r="I39" s="110"/>
      <c r="J39" s="114"/>
      <c r="K39" s="110"/>
      <c r="L39" s="114"/>
      <c r="M39" s="114"/>
      <c r="N39" s="110"/>
      <c r="O39" s="110"/>
      <c r="P39" s="114"/>
      <c r="Q39" s="114"/>
      <c r="R39" s="115"/>
      <c r="S39" s="114"/>
      <c r="T39" s="114"/>
      <c r="U39" s="114"/>
      <c r="V39" s="114"/>
      <c r="W39" s="114"/>
      <c r="X39" s="115"/>
      <c r="Y39" s="114"/>
      <c r="Z39" s="114"/>
      <c r="AA39" s="114"/>
      <c r="AB39" s="114"/>
      <c r="AC39" s="114"/>
      <c r="AD39" s="114"/>
      <c r="AE39" s="114"/>
      <c r="AF39" s="114"/>
      <c r="AG39" s="114"/>
      <c r="AH39" s="114"/>
      <c r="AI39" s="110"/>
      <c r="AJ39" s="114"/>
      <c r="AK39" s="114"/>
      <c r="AL39" s="114"/>
      <c r="AM39" s="114"/>
      <c r="AN39" s="114"/>
      <c r="AO39" s="114"/>
      <c r="AP39" s="114"/>
      <c r="AQ39" s="110"/>
      <c r="AR39" s="110"/>
      <c r="AS39" s="110"/>
      <c r="AT39" s="110"/>
      <c r="AU39" s="110"/>
      <c r="AV39" s="110"/>
      <c r="AW39" s="110"/>
      <c r="AX39" s="114"/>
      <c r="AY39" s="114"/>
      <c r="AZ39" s="110"/>
      <c r="BA39" s="110"/>
    </row>
    <row r="40" spans="1:53" ht="14.25" customHeight="1" x14ac:dyDescent="0.25">
      <c r="A40" s="110"/>
      <c r="B40" s="110"/>
      <c r="C40" s="110"/>
      <c r="D40" s="110"/>
      <c r="E40" s="110"/>
      <c r="F40" s="110"/>
      <c r="G40" s="110"/>
      <c r="H40" s="110"/>
      <c r="I40" s="110"/>
      <c r="J40" s="114"/>
      <c r="K40" s="110"/>
      <c r="L40" s="114"/>
      <c r="M40" s="114"/>
      <c r="N40" s="110"/>
      <c r="O40" s="110"/>
      <c r="P40" s="114"/>
      <c r="Q40" s="114"/>
      <c r="R40" s="115"/>
      <c r="S40" s="114"/>
      <c r="T40" s="114"/>
      <c r="U40" s="114"/>
      <c r="V40" s="114"/>
      <c r="W40" s="114"/>
      <c r="X40" s="115"/>
      <c r="Y40" s="114"/>
      <c r="Z40" s="114"/>
      <c r="AA40" s="114"/>
      <c r="AB40" s="114"/>
      <c r="AC40" s="114"/>
      <c r="AD40" s="114"/>
      <c r="AE40" s="114"/>
      <c r="AF40" s="114"/>
      <c r="AG40" s="114"/>
      <c r="AH40" s="114"/>
      <c r="AI40" s="110"/>
      <c r="AJ40" s="114"/>
      <c r="AK40" s="114"/>
      <c r="AL40" s="114"/>
      <c r="AM40" s="114"/>
      <c r="AN40" s="114"/>
      <c r="AO40" s="114"/>
      <c r="AP40" s="114"/>
      <c r="AQ40" s="110"/>
      <c r="AR40" s="110"/>
      <c r="AS40" s="110"/>
      <c r="AT40" s="110"/>
      <c r="AU40" s="110"/>
      <c r="AV40" s="110"/>
      <c r="AW40" s="110"/>
      <c r="AX40" s="114"/>
      <c r="AY40" s="114"/>
      <c r="AZ40" s="110"/>
      <c r="BA40" s="110"/>
    </row>
    <row r="41" spans="1:53" ht="14.25" customHeight="1" x14ac:dyDescent="0.25">
      <c r="A41" s="110"/>
      <c r="B41" s="110"/>
      <c r="C41" s="110"/>
      <c r="D41" s="110"/>
      <c r="E41" s="110"/>
      <c r="F41" s="110"/>
      <c r="G41" s="110"/>
      <c r="H41" s="110"/>
      <c r="I41" s="110"/>
      <c r="J41" s="114"/>
      <c r="K41" s="110"/>
      <c r="L41" s="114"/>
      <c r="M41" s="114"/>
      <c r="N41" s="110"/>
      <c r="O41" s="110"/>
      <c r="P41" s="114"/>
      <c r="Q41" s="114"/>
      <c r="R41" s="115"/>
      <c r="S41" s="114"/>
      <c r="T41" s="114"/>
      <c r="U41" s="114"/>
      <c r="V41" s="114"/>
      <c r="W41" s="114"/>
      <c r="X41" s="115"/>
      <c r="Y41" s="114"/>
      <c r="Z41" s="114"/>
      <c r="AA41" s="114"/>
      <c r="AB41" s="114"/>
      <c r="AC41" s="114"/>
      <c r="AD41" s="114"/>
      <c r="AE41" s="114"/>
      <c r="AF41" s="114"/>
      <c r="AG41" s="114"/>
      <c r="AH41" s="114"/>
      <c r="AI41" s="110"/>
      <c r="AJ41" s="114"/>
      <c r="AK41" s="114"/>
      <c r="AL41" s="114"/>
      <c r="AM41" s="114"/>
      <c r="AN41" s="114"/>
      <c r="AO41" s="114"/>
      <c r="AP41" s="114"/>
      <c r="AQ41" s="110"/>
      <c r="AR41" s="110"/>
      <c r="AS41" s="110"/>
      <c r="AT41" s="110"/>
      <c r="AU41" s="110"/>
      <c r="AV41" s="110"/>
      <c r="AW41" s="110"/>
      <c r="AX41" s="114"/>
      <c r="AY41" s="114"/>
      <c r="AZ41" s="110"/>
      <c r="BA41" s="110"/>
    </row>
    <row r="42" spans="1:53" ht="14.25" customHeight="1" x14ac:dyDescent="0.25">
      <c r="A42" s="110"/>
      <c r="B42" s="110"/>
      <c r="C42" s="110"/>
      <c r="D42" s="110"/>
      <c r="E42" s="110"/>
      <c r="F42" s="110"/>
      <c r="G42" s="110"/>
      <c r="H42" s="110"/>
      <c r="I42" s="110"/>
      <c r="J42" s="114"/>
      <c r="K42" s="110"/>
      <c r="L42" s="114"/>
      <c r="M42" s="114"/>
      <c r="N42" s="110"/>
      <c r="O42" s="110"/>
      <c r="P42" s="114"/>
      <c r="Q42" s="114"/>
      <c r="R42" s="115"/>
      <c r="S42" s="114"/>
      <c r="T42" s="114"/>
      <c r="U42" s="114"/>
      <c r="V42" s="114"/>
      <c r="W42" s="114"/>
      <c r="X42" s="115"/>
      <c r="Y42" s="114"/>
      <c r="Z42" s="114"/>
      <c r="AA42" s="114"/>
      <c r="AB42" s="114"/>
      <c r="AC42" s="114"/>
      <c r="AD42" s="114"/>
      <c r="AE42" s="114"/>
      <c r="AF42" s="114"/>
      <c r="AG42" s="114"/>
      <c r="AH42" s="114"/>
      <c r="AI42" s="110"/>
      <c r="AJ42" s="114"/>
      <c r="AK42" s="114"/>
      <c r="AL42" s="114"/>
      <c r="AM42" s="114"/>
      <c r="AN42" s="114"/>
      <c r="AO42" s="114"/>
      <c r="AP42" s="114"/>
      <c r="AQ42" s="110"/>
      <c r="AR42" s="110"/>
      <c r="AS42" s="110"/>
      <c r="AT42" s="110"/>
      <c r="AU42" s="110"/>
      <c r="AV42" s="110"/>
      <c r="AW42" s="110"/>
      <c r="AX42" s="114"/>
      <c r="AY42" s="114"/>
      <c r="AZ42" s="110"/>
      <c r="BA42" s="110"/>
    </row>
    <row r="43" spans="1:53" ht="14.25" customHeight="1" x14ac:dyDescent="0.25">
      <c r="A43" s="110"/>
      <c r="B43" s="110"/>
      <c r="C43" s="110"/>
      <c r="D43" s="110"/>
      <c r="E43" s="110"/>
      <c r="F43" s="110"/>
      <c r="G43" s="110"/>
      <c r="H43" s="110"/>
      <c r="I43" s="110"/>
      <c r="J43" s="114"/>
      <c r="K43" s="110"/>
      <c r="L43" s="114"/>
      <c r="M43" s="114"/>
      <c r="N43" s="110"/>
      <c r="O43" s="110"/>
      <c r="P43" s="114"/>
      <c r="Q43" s="110"/>
      <c r="R43" s="115"/>
      <c r="S43" s="114"/>
      <c r="T43" s="114"/>
      <c r="U43" s="114"/>
      <c r="V43" s="114"/>
      <c r="W43" s="114"/>
      <c r="X43" s="110"/>
      <c r="Y43" s="110"/>
      <c r="Z43" s="110"/>
      <c r="AA43" s="110"/>
      <c r="AB43" s="110"/>
      <c r="AC43" s="110"/>
      <c r="AD43" s="110"/>
      <c r="AE43" s="110"/>
      <c r="AF43" s="110"/>
      <c r="AG43" s="110"/>
      <c r="AH43" s="110"/>
      <c r="AI43" s="110"/>
      <c r="AJ43" s="110"/>
      <c r="AK43" s="110"/>
      <c r="AL43" s="114"/>
      <c r="AM43" s="114"/>
      <c r="AN43" s="114"/>
      <c r="AO43" s="114"/>
      <c r="AP43" s="114"/>
      <c r="AQ43" s="110"/>
      <c r="AR43" s="110"/>
      <c r="AS43" s="110"/>
      <c r="AT43" s="110"/>
      <c r="AU43" s="110"/>
      <c r="AV43" s="110"/>
      <c r="AW43" s="110"/>
      <c r="AX43" s="114"/>
      <c r="AY43" s="114"/>
      <c r="AZ43" s="110"/>
      <c r="BA43" s="110"/>
    </row>
    <row r="44" spans="1:53" ht="14.25" customHeight="1" x14ac:dyDescent="0.25">
      <c r="A44" s="110"/>
      <c r="B44" s="110"/>
      <c r="C44" s="110"/>
      <c r="D44" s="110"/>
      <c r="E44" s="110"/>
      <c r="F44" s="110"/>
      <c r="G44" s="110"/>
      <c r="H44" s="110"/>
      <c r="I44" s="110"/>
      <c r="J44" s="114"/>
      <c r="K44" s="110"/>
      <c r="L44" s="114"/>
      <c r="M44" s="114"/>
      <c r="N44" s="110"/>
      <c r="O44" s="110"/>
      <c r="P44" s="114"/>
      <c r="Q44" s="114"/>
      <c r="R44" s="115"/>
      <c r="S44" s="114"/>
      <c r="T44" s="114"/>
      <c r="U44" s="114"/>
      <c r="V44" s="114"/>
      <c r="W44" s="114"/>
      <c r="X44" s="115"/>
      <c r="Y44" s="114"/>
      <c r="Z44" s="114"/>
      <c r="AA44" s="114"/>
      <c r="AB44" s="114"/>
      <c r="AC44" s="114"/>
      <c r="AD44" s="114"/>
      <c r="AE44" s="114"/>
      <c r="AF44" s="114"/>
      <c r="AG44" s="114"/>
      <c r="AH44" s="114"/>
      <c r="AI44" s="110"/>
      <c r="AJ44" s="114"/>
      <c r="AK44" s="114"/>
      <c r="AL44" s="114"/>
      <c r="AM44" s="114"/>
      <c r="AN44" s="114"/>
      <c r="AO44" s="114"/>
      <c r="AP44" s="114"/>
      <c r="AQ44" s="110"/>
      <c r="AR44" s="110"/>
      <c r="AS44" s="110"/>
      <c r="AT44" s="110"/>
      <c r="AU44" s="110"/>
      <c r="AV44" s="110"/>
      <c r="AW44" s="110"/>
      <c r="AX44" s="114"/>
      <c r="AY44" s="114"/>
      <c r="AZ44" s="110"/>
      <c r="BA44" s="110"/>
    </row>
    <row r="45" spans="1:53" ht="14.25" customHeight="1" x14ac:dyDescent="0.25">
      <c r="A45" s="110"/>
      <c r="B45" s="110"/>
      <c r="C45" s="110"/>
      <c r="D45" s="110"/>
      <c r="E45" s="110"/>
      <c r="F45" s="110"/>
      <c r="G45" s="110"/>
      <c r="H45" s="110"/>
      <c r="I45" s="110"/>
      <c r="J45" s="114"/>
      <c r="K45" s="110"/>
      <c r="L45" s="114"/>
      <c r="M45" s="114"/>
      <c r="N45" s="110"/>
      <c r="O45" s="110"/>
      <c r="P45" s="114"/>
      <c r="Q45" s="114"/>
      <c r="R45" s="115"/>
      <c r="S45" s="114"/>
      <c r="T45" s="114"/>
      <c r="U45" s="114"/>
      <c r="V45" s="114"/>
      <c r="W45" s="114"/>
      <c r="X45" s="115"/>
      <c r="Y45" s="114"/>
      <c r="Z45" s="114"/>
      <c r="AA45" s="114"/>
      <c r="AB45" s="114"/>
      <c r="AC45" s="114"/>
      <c r="AD45" s="114"/>
      <c r="AE45" s="114"/>
      <c r="AF45" s="114"/>
      <c r="AG45" s="114"/>
      <c r="AH45" s="114"/>
      <c r="AI45" s="110"/>
      <c r="AJ45" s="114"/>
      <c r="AK45" s="114"/>
      <c r="AL45" s="114"/>
      <c r="AM45" s="114"/>
      <c r="AN45" s="114"/>
      <c r="AO45" s="114"/>
      <c r="AP45" s="114"/>
      <c r="AQ45" s="110"/>
      <c r="AR45" s="110"/>
      <c r="AS45" s="110"/>
      <c r="AT45" s="110"/>
      <c r="AU45" s="110"/>
      <c r="AV45" s="110"/>
      <c r="AW45" s="110"/>
      <c r="AX45" s="114"/>
      <c r="AY45" s="114"/>
      <c r="AZ45" s="110"/>
      <c r="BA45" s="110"/>
    </row>
    <row r="46" spans="1:53" ht="14.25" customHeight="1" x14ac:dyDescent="0.25">
      <c r="A46" s="110"/>
      <c r="B46" s="110"/>
      <c r="C46" s="110"/>
      <c r="D46" s="110"/>
      <c r="E46" s="110"/>
      <c r="F46" s="110"/>
      <c r="G46" s="110"/>
      <c r="H46" s="110"/>
      <c r="I46" s="110"/>
      <c r="J46" s="114"/>
      <c r="K46" s="110"/>
      <c r="L46" s="114"/>
      <c r="M46" s="114"/>
      <c r="N46" s="110"/>
      <c r="O46" s="110"/>
      <c r="P46" s="114"/>
      <c r="Q46" s="114"/>
      <c r="R46" s="115"/>
      <c r="S46" s="114"/>
      <c r="T46" s="114"/>
      <c r="U46" s="114"/>
      <c r="V46" s="114"/>
      <c r="W46" s="114"/>
      <c r="X46" s="115"/>
      <c r="Y46" s="114"/>
      <c r="Z46" s="114"/>
      <c r="AA46" s="114"/>
      <c r="AB46" s="114"/>
      <c r="AC46" s="114"/>
      <c r="AD46" s="114"/>
      <c r="AE46" s="114"/>
      <c r="AF46" s="114"/>
      <c r="AG46" s="114"/>
      <c r="AH46" s="114"/>
      <c r="AI46" s="110"/>
      <c r="AJ46" s="114"/>
      <c r="AK46" s="114"/>
      <c r="AL46" s="114"/>
      <c r="AM46" s="114"/>
      <c r="AN46" s="114"/>
      <c r="AO46" s="114"/>
      <c r="AP46" s="114"/>
      <c r="AQ46" s="110"/>
      <c r="AR46" s="110"/>
      <c r="AS46" s="110"/>
      <c r="AT46" s="110"/>
      <c r="AU46" s="110"/>
      <c r="AV46" s="110"/>
      <c r="AW46" s="110"/>
      <c r="AX46" s="114"/>
      <c r="AY46" s="114"/>
      <c r="AZ46" s="110"/>
      <c r="BA46" s="110"/>
    </row>
    <row r="47" spans="1:53" ht="14.25" customHeight="1" x14ac:dyDescent="0.25">
      <c r="A47" s="110"/>
      <c r="B47" s="110"/>
      <c r="C47" s="110"/>
      <c r="D47" s="110"/>
      <c r="E47" s="110"/>
      <c r="F47" s="110"/>
      <c r="G47" s="110"/>
      <c r="H47" s="110"/>
      <c r="I47" s="110"/>
      <c r="J47" s="114"/>
      <c r="K47" s="110"/>
      <c r="L47" s="114"/>
      <c r="M47" s="114"/>
      <c r="N47" s="110"/>
      <c r="O47" s="110"/>
      <c r="P47" s="114"/>
      <c r="Q47" s="114"/>
      <c r="R47" s="115"/>
      <c r="S47" s="114"/>
      <c r="T47" s="114"/>
      <c r="U47" s="114"/>
      <c r="V47" s="114"/>
      <c r="W47" s="114"/>
      <c r="X47" s="115"/>
      <c r="Y47" s="114"/>
      <c r="Z47" s="114"/>
      <c r="AA47" s="114"/>
      <c r="AB47" s="114"/>
      <c r="AC47" s="114"/>
      <c r="AD47" s="114"/>
      <c r="AE47" s="114"/>
      <c r="AF47" s="114"/>
      <c r="AG47" s="114"/>
      <c r="AH47" s="114"/>
      <c r="AI47" s="110"/>
      <c r="AJ47" s="114"/>
      <c r="AK47" s="114"/>
      <c r="AL47" s="114"/>
      <c r="AM47" s="114"/>
      <c r="AN47" s="114"/>
      <c r="AO47" s="114"/>
      <c r="AP47" s="114"/>
      <c r="AQ47" s="110"/>
      <c r="AR47" s="110"/>
      <c r="AS47" s="110"/>
      <c r="AT47" s="110"/>
      <c r="AU47" s="110"/>
      <c r="AV47" s="110"/>
      <c r="AW47" s="110"/>
      <c r="AX47" s="114"/>
      <c r="AY47" s="114"/>
      <c r="AZ47" s="110"/>
      <c r="BA47" s="110"/>
    </row>
    <row r="48" spans="1:53" ht="14.25" customHeight="1" x14ac:dyDescent="0.25">
      <c r="A48" s="110"/>
      <c r="B48" s="110"/>
      <c r="C48" s="110"/>
      <c r="D48" s="110"/>
      <c r="E48" s="110"/>
      <c r="F48" s="110"/>
      <c r="G48" s="110"/>
      <c r="H48" s="110"/>
      <c r="I48" s="110"/>
      <c r="J48" s="114"/>
      <c r="K48" s="110"/>
      <c r="L48" s="114"/>
      <c r="M48" s="114"/>
      <c r="N48" s="110"/>
      <c r="O48" s="110"/>
      <c r="P48" s="114"/>
      <c r="Q48" s="114"/>
      <c r="R48" s="115"/>
      <c r="S48" s="114"/>
      <c r="T48" s="114"/>
      <c r="U48" s="114"/>
      <c r="V48" s="114"/>
      <c r="W48" s="114"/>
      <c r="X48" s="115"/>
      <c r="Y48" s="114"/>
      <c r="Z48" s="114"/>
      <c r="AA48" s="114"/>
      <c r="AB48" s="114"/>
      <c r="AC48" s="114"/>
      <c r="AD48" s="114"/>
      <c r="AE48" s="114"/>
      <c r="AF48" s="114"/>
      <c r="AG48" s="114"/>
      <c r="AH48" s="114"/>
      <c r="AI48" s="110"/>
      <c r="AJ48" s="114"/>
      <c r="AK48" s="114"/>
      <c r="AL48" s="114"/>
      <c r="AM48" s="114"/>
      <c r="AN48" s="114"/>
      <c r="AO48" s="114"/>
      <c r="AP48" s="114"/>
      <c r="AQ48" s="110"/>
      <c r="AR48" s="110"/>
      <c r="AS48" s="110"/>
      <c r="AT48" s="110"/>
      <c r="AU48" s="110"/>
      <c r="AV48" s="110"/>
      <c r="AW48" s="110"/>
      <c r="AX48" s="114"/>
      <c r="AY48" s="114"/>
      <c r="AZ48" s="110"/>
      <c r="BA48" s="110"/>
    </row>
    <row r="49" spans="1:53" ht="14.25" customHeight="1" x14ac:dyDescent="0.25">
      <c r="A49" s="110"/>
      <c r="B49" s="110"/>
      <c r="C49" s="110"/>
      <c r="D49" s="110"/>
      <c r="E49" s="110"/>
      <c r="F49" s="110"/>
      <c r="G49" s="110"/>
      <c r="H49" s="110"/>
      <c r="I49" s="110"/>
      <c r="J49" s="114"/>
      <c r="K49" s="110"/>
      <c r="L49" s="114"/>
      <c r="M49" s="114"/>
      <c r="N49" s="110"/>
      <c r="O49" s="110"/>
      <c r="P49" s="114"/>
      <c r="Q49" s="114"/>
      <c r="R49" s="115"/>
      <c r="S49" s="114"/>
      <c r="T49" s="114"/>
      <c r="U49" s="114"/>
      <c r="V49" s="114"/>
      <c r="W49" s="114"/>
      <c r="X49" s="115"/>
      <c r="Y49" s="114"/>
      <c r="Z49" s="114"/>
      <c r="AA49" s="114"/>
      <c r="AB49" s="114"/>
      <c r="AC49" s="114"/>
      <c r="AD49" s="114"/>
      <c r="AE49" s="114"/>
      <c r="AF49" s="114"/>
      <c r="AG49" s="114"/>
      <c r="AH49" s="114"/>
      <c r="AI49" s="110"/>
      <c r="AJ49" s="114"/>
      <c r="AK49" s="114"/>
      <c r="AL49" s="114"/>
      <c r="AM49" s="114"/>
      <c r="AN49" s="114"/>
      <c r="AO49" s="114"/>
      <c r="AP49" s="114"/>
      <c r="AQ49" s="110"/>
      <c r="AR49" s="110"/>
      <c r="AS49" s="110"/>
      <c r="AT49" s="110"/>
      <c r="AU49" s="110"/>
      <c r="AV49" s="110"/>
      <c r="AW49" s="110"/>
      <c r="AX49" s="114"/>
      <c r="AY49" s="114"/>
      <c r="AZ49" s="110"/>
      <c r="BA49" s="110"/>
    </row>
    <row r="50" spans="1:53" ht="14.25" customHeight="1" x14ac:dyDescent="0.25">
      <c r="A50" s="110"/>
      <c r="B50" s="110"/>
      <c r="C50" s="110"/>
      <c r="D50" s="110"/>
      <c r="E50" s="110"/>
      <c r="F50" s="110"/>
      <c r="G50" s="110"/>
      <c r="H50" s="110"/>
      <c r="I50" s="110"/>
      <c r="J50" s="114"/>
      <c r="K50" s="110"/>
      <c r="L50" s="114"/>
      <c r="M50" s="114"/>
      <c r="N50" s="110"/>
      <c r="O50" s="110"/>
      <c r="P50" s="114"/>
      <c r="Q50" s="114"/>
      <c r="R50" s="110"/>
      <c r="S50" s="110"/>
      <c r="T50" s="110"/>
      <c r="U50" s="110"/>
      <c r="V50" s="110"/>
      <c r="W50" s="110"/>
      <c r="X50" s="115"/>
      <c r="Y50" s="114"/>
      <c r="Z50" s="114"/>
      <c r="AA50" s="114"/>
      <c r="AB50" s="114"/>
      <c r="AC50" s="114"/>
      <c r="AD50" s="110"/>
      <c r="AE50" s="110"/>
      <c r="AF50" s="110"/>
      <c r="AG50" s="110"/>
      <c r="AH50" s="110"/>
      <c r="AI50" s="110"/>
      <c r="AJ50" s="110"/>
      <c r="AK50" s="110"/>
      <c r="AL50" s="114"/>
      <c r="AM50" s="114"/>
      <c r="AN50" s="114"/>
      <c r="AO50" s="114"/>
      <c r="AP50" s="114"/>
      <c r="AQ50" s="110"/>
      <c r="AR50" s="110"/>
      <c r="AS50" s="110"/>
      <c r="AT50" s="110"/>
      <c r="AU50" s="110"/>
      <c r="AV50" s="110"/>
      <c r="AW50" s="110"/>
      <c r="AX50" s="114"/>
      <c r="AY50" s="114"/>
      <c r="AZ50" s="110"/>
      <c r="BA50" s="110"/>
    </row>
    <row r="51" spans="1:53" ht="14.25" customHeight="1" x14ac:dyDescent="0.25">
      <c r="A51" s="110"/>
      <c r="B51" s="110"/>
      <c r="C51" s="110"/>
      <c r="D51" s="110"/>
      <c r="E51" s="110"/>
      <c r="F51" s="110"/>
      <c r="G51" s="110"/>
      <c r="H51" s="110"/>
      <c r="I51" s="110"/>
      <c r="J51" s="114"/>
      <c r="K51" s="110"/>
      <c r="L51" s="114"/>
      <c r="M51" s="114"/>
      <c r="N51" s="110"/>
      <c r="O51" s="110"/>
      <c r="P51" s="114"/>
      <c r="Q51" s="114"/>
      <c r="R51" s="115"/>
      <c r="S51" s="114"/>
      <c r="T51" s="114"/>
      <c r="U51" s="114"/>
      <c r="V51" s="114"/>
      <c r="W51" s="114"/>
      <c r="X51" s="115"/>
      <c r="Y51" s="114"/>
      <c r="Z51" s="114"/>
      <c r="AA51" s="114"/>
      <c r="AB51" s="114"/>
      <c r="AC51" s="114"/>
      <c r="AD51" s="114"/>
      <c r="AE51" s="114"/>
      <c r="AF51" s="114"/>
      <c r="AG51" s="114"/>
      <c r="AH51" s="114"/>
      <c r="AI51" s="110"/>
      <c r="AJ51" s="114"/>
      <c r="AK51" s="114"/>
      <c r="AL51" s="114"/>
      <c r="AM51" s="114"/>
      <c r="AN51" s="114"/>
      <c r="AO51" s="114"/>
      <c r="AP51" s="114"/>
      <c r="AQ51" s="110"/>
      <c r="AR51" s="110"/>
      <c r="AS51" s="110"/>
      <c r="AT51" s="110"/>
      <c r="AU51" s="110"/>
      <c r="AV51" s="110"/>
      <c r="AW51" s="110"/>
      <c r="AX51" s="114"/>
      <c r="AY51" s="114"/>
      <c r="AZ51" s="110"/>
      <c r="BA51" s="110"/>
    </row>
    <row r="52" spans="1:53" ht="14.25" customHeight="1" x14ac:dyDescent="0.25">
      <c r="A52" s="110"/>
      <c r="B52" s="110"/>
      <c r="C52" s="110"/>
      <c r="D52" s="110"/>
      <c r="E52" s="110"/>
      <c r="F52" s="110"/>
      <c r="G52" s="110"/>
      <c r="H52" s="110"/>
      <c r="I52" s="110"/>
      <c r="J52" s="114"/>
      <c r="K52" s="110"/>
      <c r="L52" s="114"/>
      <c r="M52" s="114"/>
      <c r="N52" s="110"/>
      <c r="O52" s="110"/>
      <c r="P52" s="114"/>
      <c r="Q52" s="114"/>
      <c r="R52" s="115"/>
      <c r="S52" s="114"/>
      <c r="T52" s="114"/>
      <c r="U52" s="114"/>
      <c r="V52" s="114"/>
      <c r="W52" s="114"/>
      <c r="X52" s="115"/>
      <c r="Y52" s="114"/>
      <c r="Z52" s="114"/>
      <c r="AA52" s="114"/>
      <c r="AB52" s="114"/>
      <c r="AC52" s="114"/>
      <c r="AD52" s="114"/>
      <c r="AE52" s="114"/>
      <c r="AF52" s="114"/>
      <c r="AG52" s="114"/>
      <c r="AH52" s="114"/>
      <c r="AI52" s="110"/>
      <c r="AJ52" s="114"/>
      <c r="AK52" s="114"/>
      <c r="AL52" s="114"/>
      <c r="AM52" s="114"/>
      <c r="AN52" s="114"/>
      <c r="AO52" s="114"/>
      <c r="AP52" s="114"/>
      <c r="AQ52" s="110"/>
      <c r="AR52" s="110"/>
      <c r="AS52" s="110"/>
      <c r="AT52" s="110"/>
      <c r="AU52" s="110"/>
      <c r="AV52" s="110"/>
      <c r="AW52" s="110"/>
      <c r="AX52" s="114"/>
      <c r="AY52" s="114"/>
      <c r="AZ52" s="110"/>
      <c r="BA52" s="110"/>
    </row>
    <row r="53" spans="1:53" ht="14.25" customHeight="1" x14ac:dyDescent="0.25">
      <c r="A53" s="110"/>
      <c r="B53" s="110"/>
      <c r="C53" s="110"/>
      <c r="D53" s="110"/>
      <c r="E53" s="110"/>
      <c r="F53" s="110"/>
      <c r="G53" s="110"/>
      <c r="H53" s="110"/>
      <c r="I53" s="110"/>
      <c r="J53" s="114"/>
      <c r="K53" s="110"/>
      <c r="L53" s="114"/>
      <c r="M53" s="114"/>
      <c r="N53" s="110"/>
      <c r="O53" s="110"/>
      <c r="P53" s="114"/>
      <c r="Q53" s="114"/>
      <c r="R53" s="115"/>
      <c r="S53" s="114"/>
      <c r="T53" s="114"/>
      <c r="U53" s="114"/>
      <c r="V53" s="114"/>
      <c r="W53" s="114"/>
      <c r="X53" s="115"/>
      <c r="Y53" s="114"/>
      <c r="Z53" s="114"/>
      <c r="AA53" s="114"/>
      <c r="AB53" s="114"/>
      <c r="AC53" s="114"/>
      <c r="AD53" s="114"/>
      <c r="AE53" s="114"/>
      <c r="AF53" s="114"/>
      <c r="AG53" s="114"/>
      <c r="AH53" s="114"/>
      <c r="AI53" s="110"/>
      <c r="AJ53" s="114"/>
      <c r="AK53" s="114"/>
      <c r="AL53" s="114"/>
      <c r="AM53" s="114"/>
      <c r="AN53" s="114"/>
      <c r="AO53" s="114"/>
      <c r="AP53" s="114"/>
      <c r="AQ53" s="110"/>
      <c r="AR53" s="110"/>
      <c r="AS53" s="110"/>
      <c r="AT53" s="110"/>
      <c r="AU53" s="110"/>
      <c r="AV53" s="110"/>
      <c r="AW53" s="110"/>
      <c r="AX53" s="114"/>
      <c r="AY53" s="114"/>
      <c r="AZ53" s="110"/>
      <c r="BA53" s="110"/>
    </row>
    <row r="54" spans="1:53" ht="14.25" customHeight="1" x14ac:dyDescent="0.25">
      <c r="A54" s="110"/>
      <c r="B54" s="110"/>
      <c r="C54" s="110"/>
      <c r="D54" s="110"/>
      <c r="E54" s="110"/>
      <c r="F54" s="110"/>
      <c r="G54" s="110"/>
      <c r="H54" s="110"/>
      <c r="I54" s="110"/>
      <c r="J54" s="114"/>
      <c r="K54" s="110"/>
      <c r="L54" s="114"/>
      <c r="M54" s="114"/>
      <c r="N54" s="110"/>
      <c r="O54" s="110"/>
      <c r="P54" s="114"/>
      <c r="Q54" s="114"/>
      <c r="R54" s="115"/>
      <c r="S54" s="114"/>
      <c r="T54" s="114"/>
      <c r="U54" s="114"/>
      <c r="V54" s="114"/>
      <c r="W54" s="114"/>
      <c r="X54" s="115"/>
      <c r="Y54" s="114"/>
      <c r="Z54" s="114"/>
      <c r="AA54" s="114"/>
      <c r="AB54" s="114"/>
      <c r="AC54" s="114"/>
      <c r="AD54" s="114"/>
      <c r="AE54" s="114"/>
      <c r="AF54" s="114"/>
      <c r="AG54" s="114"/>
      <c r="AH54" s="114"/>
      <c r="AI54" s="110"/>
      <c r="AJ54" s="114"/>
      <c r="AK54" s="114"/>
      <c r="AL54" s="114"/>
      <c r="AM54" s="114"/>
      <c r="AN54" s="114"/>
      <c r="AO54" s="114"/>
      <c r="AP54" s="114"/>
      <c r="AQ54" s="110"/>
      <c r="AR54" s="110"/>
      <c r="AS54" s="110"/>
      <c r="AT54" s="110"/>
      <c r="AU54" s="110"/>
      <c r="AV54" s="110"/>
      <c r="AW54" s="110"/>
      <c r="AX54" s="114"/>
      <c r="AY54" s="114"/>
      <c r="AZ54" s="110"/>
      <c r="BA54" s="110"/>
    </row>
    <row r="55" spans="1:53" ht="14.25" customHeight="1" x14ac:dyDescent="0.25">
      <c r="A55" s="110"/>
      <c r="B55" s="110"/>
      <c r="C55" s="110"/>
      <c r="D55" s="110"/>
      <c r="E55" s="110"/>
      <c r="F55" s="110"/>
      <c r="G55" s="110"/>
      <c r="H55" s="110"/>
      <c r="I55" s="110"/>
      <c r="J55" s="114"/>
      <c r="K55" s="110"/>
      <c r="L55" s="114"/>
      <c r="M55" s="114"/>
      <c r="N55" s="110"/>
      <c r="O55" s="110"/>
      <c r="P55" s="114"/>
      <c r="Q55" s="114"/>
      <c r="R55" s="115"/>
      <c r="S55" s="114"/>
      <c r="T55" s="114"/>
      <c r="U55" s="114"/>
      <c r="V55" s="114"/>
      <c r="W55" s="114"/>
      <c r="X55" s="115"/>
      <c r="Y55" s="114"/>
      <c r="Z55" s="114"/>
      <c r="AA55" s="114"/>
      <c r="AB55" s="114"/>
      <c r="AC55" s="114"/>
      <c r="AD55" s="114"/>
      <c r="AE55" s="114"/>
      <c r="AF55" s="114"/>
      <c r="AG55" s="114"/>
      <c r="AH55" s="114"/>
      <c r="AI55" s="110"/>
      <c r="AJ55" s="114"/>
      <c r="AK55" s="114"/>
      <c r="AL55" s="114"/>
      <c r="AM55" s="114"/>
      <c r="AN55" s="114"/>
      <c r="AO55" s="114"/>
      <c r="AP55" s="114"/>
      <c r="AQ55" s="110"/>
      <c r="AR55" s="110"/>
      <c r="AS55" s="110"/>
      <c r="AT55" s="110"/>
      <c r="AU55" s="110"/>
      <c r="AV55" s="110"/>
      <c r="AW55" s="110"/>
      <c r="AX55" s="114"/>
      <c r="AY55" s="114"/>
      <c r="AZ55" s="110"/>
      <c r="BA55" s="110"/>
    </row>
    <row r="56" spans="1:53" ht="14.25" customHeight="1" x14ac:dyDescent="0.25">
      <c r="A56" s="110"/>
      <c r="B56" s="110"/>
      <c r="C56" s="110"/>
      <c r="D56" s="110"/>
      <c r="E56" s="110"/>
      <c r="F56" s="110"/>
      <c r="G56" s="110"/>
      <c r="H56" s="110"/>
      <c r="I56" s="110"/>
      <c r="J56" s="114"/>
      <c r="K56" s="110"/>
      <c r="L56" s="114"/>
      <c r="M56" s="114"/>
      <c r="N56" s="110"/>
      <c r="O56" s="110"/>
      <c r="P56" s="114"/>
      <c r="Q56" s="114"/>
      <c r="R56" s="110"/>
      <c r="S56" s="110"/>
      <c r="T56" s="110"/>
      <c r="U56" s="110"/>
      <c r="V56" s="110"/>
      <c r="W56" s="110"/>
      <c r="X56" s="115"/>
      <c r="Y56" s="114"/>
      <c r="Z56" s="114"/>
      <c r="AA56" s="114"/>
      <c r="AB56" s="114"/>
      <c r="AC56" s="114"/>
      <c r="AD56" s="110"/>
      <c r="AE56" s="110"/>
      <c r="AF56" s="110"/>
      <c r="AG56" s="110"/>
      <c r="AH56" s="110"/>
      <c r="AI56" s="110"/>
      <c r="AJ56" s="110"/>
      <c r="AK56" s="110"/>
      <c r="AL56" s="114"/>
      <c r="AM56" s="114"/>
      <c r="AN56" s="114"/>
      <c r="AO56" s="114"/>
      <c r="AP56" s="114"/>
      <c r="AQ56" s="110"/>
      <c r="AR56" s="110"/>
      <c r="AS56" s="110"/>
      <c r="AT56" s="110"/>
      <c r="AU56" s="110"/>
      <c r="AV56" s="110"/>
      <c r="AW56" s="110"/>
      <c r="AX56" s="114"/>
      <c r="AY56" s="114"/>
      <c r="AZ56" s="110"/>
      <c r="BA56" s="110"/>
    </row>
    <row r="57" spans="1:53" ht="14.25" customHeight="1" x14ac:dyDescent="0.25">
      <c r="A57" s="110"/>
      <c r="B57" s="110"/>
      <c r="C57" s="110"/>
      <c r="D57" s="110"/>
      <c r="E57" s="110"/>
      <c r="F57" s="110"/>
      <c r="G57" s="110"/>
      <c r="H57" s="110"/>
      <c r="I57" s="110"/>
      <c r="J57" s="114"/>
      <c r="K57" s="110"/>
      <c r="L57" s="114"/>
      <c r="M57" s="114"/>
      <c r="N57" s="110"/>
      <c r="O57" s="110"/>
      <c r="P57" s="114"/>
      <c r="Q57" s="114"/>
      <c r="R57" s="115"/>
      <c r="S57" s="114"/>
      <c r="T57" s="114"/>
      <c r="U57" s="114"/>
      <c r="V57" s="114"/>
      <c r="W57" s="114"/>
      <c r="X57" s="115"/>
      <c r="Y57" s="114"/>
      <c r="Z57" s="114"/>
      <c r="AA57" s="114"/>
      <c r="AB57" s="114"/>
      <c r="AC57" s="114"/>
      <c r="AD57" s="114"/>
      <c r="AE57" s="114"/>
      <c r="AF57" s="114"/>
      <c r="AG57" s="114"/>
      <c r="AH57" s="114"/>
      <c r="AI57" s="110"/>
      <c r="AJ57" s="114"/>
      <c r="AK57" s="114"/>
      <c r="AL57" s="114"/>
      <c r="AM57" s="114"/>
      <c r="AN57" s="114"/>
      <c r="AO57" s="114"/>
      <c r="AP57" s="114"/>
      <c r="AQ57" s="110"/>
      <c r="AR57" s="110"/>
      <c r="AS57" s="110"/>
      <c r="AT57" s="110"/>
      <c r="AU57" s="110"/>
      <c r="AV57" s="110"/>
      <c r="AW57" s="110"/>
      <c r="AX57" s="114"/>
      <c r="AY57" s="114"/>
      <c r="AZ57" s="110"/>
      <c r="BA57" s="110"/>
    </row>
    <row r="58" spans="1:53" ht="14.25" customHeight="1" x14ac:dyDescent="0.25">
      <c r="A58" s="110"/>
      <c r="B58" s="110"/>
      <c r="C58" s="110"/>
      <c r="D58" s="110"/>
      <c r="E58" s="110"/>
      <c r="F58" s="110"/>
      <c r="G58" s="110"/>
      <c r="H58" s="110"/>
      <c r="I58" s="110"/>
      <c r="J58" s="114"/>
      <c r="K58" s="110"/>
      <c r="L58" s="114"/>
      <c r="M58" s="114"/>
      <c r="N58" s="110"/>
      <c r="O58" s="110"/>
      <c r="P58" s="114"/>
      <c r="Q58" s="114"/>
      <c r="R58" s="115"/>
      <c r="S58" s="114"/>
      <c r="T58" s="114"/>
      <c r="U58" s="114"/>
      <c r="V58" s="114"/>
      <c r="W58" s="114"/>
      <c r="X58" s="115"/>
      <c r="Y58" s="114"/>
      <c r="Z58" s="114"/>
      <c r="AA58" s="114"/>
      <c r="AB58" s="114"/>
      <c r="AC58" s="114"/>
      <c r="AD58" s="114"/>
      <c r="AE58" s="114"/>
      <c r="AF58" s="114"/>
      <c r="AG58" s="114"/>
      <c r="AH58" s="114"/>
      <c r="AI58" s="110"/>
      <c r="AJ58" s="114"/>
      <c r="AK58" s="114"/>
      <c r="AL58" s="114"/>
      <c r="AM58" s="114"/>
      <c r="AN58" s="114"/>
      <c r="AO58" s="114"/>
      <c r="AP58" s="114"/>
      <c r="AQ58" s="110"/>
      <c r="AR58" s="110"/>
      <c r="AS58" s="110"/>
      <c r="AT58" s="110"/>
      <c r="AU58" s="110"/>
      <c r="AV58" s="110"/>
      <c r="AW58" s="110"/>
      <c r="AX58" s="114"/>
      <c r="AY58" s="114"/>
      <c r="AZ58" s="110"/>
      <c r="BA58" s="110"/>
    </row>
    <row r="59" spans="1:53" ht="14.25" customHeight="1" x14ac:dyDescent="0.25">
      <c r="A59" s="110"/>
      <c r="B59" s="110"/>
      <c r="C59" s="110"/>
      <c r="D59" s="110"/>
      <c r="E59" s="110"/>
      <c r="F59" s="110"/>
      <c r="G59" s="110"/>
      <c r="H59" s="110"/>
      <c r="I59" s="110"/>
      <c r="J59" s="114"/>
      <c r="K59" s="110"/>
      <c r="L59" s="114"/>
      <c r="M59" s="114"/>
      <c r="N59" s="110"/>
      <c r="O59" s="110"/>
      <c r="P59" s="114"/>
      <c r="Q59" s="114"/>
      <c r="R59" s="110"/>
      <c r="S59" s="110"/>
      <c r="T59" s="110"/>
      <c r="U59" s="110"/>
      <c r="V59" s="110"/>
      <c r="W59" s="110"/>
      <c r="X59" s="115"/>
      <c r="Y59" s="114"/>
      <c r="Z59" s="114"/>
      <c r="AA59" s="114"/>
      <c r="AB59" s="114"/>
      <c r="AC59" s="114"/>
      <c r="AD59" s="110"/>
      <c r="AE59" s="110"/>
      <c r="AF59" s="110"/>
      <c r="AG59" s="110"/>
      <c r="AH59" s="110"/>
      <c r="AI59" s="110"/>
      <c r="AJ59" s="110"/>
      <c r="AK59" s="110"/>
      <c r="AL59" s="114"/>
      <c r="AM59" s="114"/>
      <c r="AN59" s="114"/>
      <c r="AO59" s="114"/>
      <c r="AP59" s="114"/>
      <c r="AQ59" s="110"/>
      <c r="AR59" s="110"/>
      <c r="AS59" s="110"/>
      <c r="AT59" s="110"/>
      <c r="AU59" s="110"/>
      <c r="AV59" s="110"/>
      <c r="AW59" s="110"/>
      <c r="AX59" s="114"/>
      <c r="AY59" s="114"/>
      <c r="AZ59" s="110"/>
      <c r="BA59" s="110"/>
    </row>
    <row r="60" spans="1:53" ht="14.25" customHeight="1" x14ac:dyDescent="0.25">
      <c r="A60" s="110"/>
      <c r="B60" s="110"/>
      <c r="C60" s="110"/>
      <c r="D60" s="110"/>
      <c r="E60" s="110"/>
      <c r="F60" s="110"/>
      <c r="G60" s="110"/>
      <c r="H60" s="110"/>
      <c r="I60" s="110"/>
      <c r="J60" s="114"/>
      <c r="K60" s="110"/>
      <c r="L60" s="114"/>
      <c r="M60" s="114"/>
      <c r="N60" s="110"/>
      <c r="O60" s="110"/>
      <c r="P60" s="114"/>
      <c r="Q60" s="114"/>
      <c r="R60" s="115"/>
      <c r="S60" s="114"/>
      <c r="T60" s="114"/>
      <c r="U60" s="114"/>
      <c r="V60" s="114"/>
      <c r="W60" s="114"/>
      <c r="X60" s="115"/>
      <c r="Y60" s="114"/>
      <c r="Z60" s="114"/>
      <c r="AA60" s="114"/>
      <c r="AB60" s="114"/>
      <c r="AC60" s="114"/>
      <c r="AD60" s="114"/>
      <c r="AE60" s="114"/>
      <c r="AF60" s="114"/>
      <c r="AG60" s="114"/>
      <c r="AH60" s="114"/>
      <c r="AI60" s="110"/>
      <c r="AJ60" s="114"/>
      <c r="AK60" s="114"/>
      <c r="AL60" s="114"/>
      <c r="AM60" s="114"/>
      <c r="AN60" s="114"/>
      <c r="AO60" s="114"/>
      <c r="AP60" s="114"/>
      <c r="AQ60" s="110"/>
      <c r="AR60" s="110"/>
      <c r="AS60" s="110"/>
      <c r="AT60" s="110"/>
      <c r="AU60" s="110"/>
      <c r="AV60" s="110"/>
      <c r="AW60" s="110"/>
      <c r="AX60" s="114"/>
      <c r="AY60" s="114"/>
      <c r="AZ60" s="110"/>
      <c r="BA60" s="110"/>
    </row>
    <row r="61" spans="1:53" ht="14.25" customHeight="1" x14ac:dyDescent="0.25">
      <c r="A61" s="110"/>
      <c r="B61" s="110"/>
      <c r="C61" s="110"/>
      <c r="D61" s="110"/>
      <c r="E61" s="110"/>
      <c r="F61" s="110"/>
      <c r="G61" s="110"/>
      <c r="H61" s="110"/>
      <c r="I61" s="110"/>
      <c r="J61" s="114"/>
      <c r="K61" s="110"/>
      <c r="L61" s="114"/>
      <c r="M61" s="114"/>
      <c r="N61" s="110"/>
      <c r="O61" s="110"/>
      <c r="P61" s="114"/>
      <c r="Q61" s="114"/>
      <c r="R61" s="115"/>
      <c r="S61" s="114"/>
      <c r="T61" s="114"/>
      <c r="U61" s="114"/>
      <c r="V61" s="114"/>
      <c r="W61" s="114"/>
      <c r="X61" s="115"/>
      <c r="Y61" s="114"/>
      <c r="Z61" s="114"/>
      <c r="AA61" s="114"/>
      <c r="AB61" s="114"/>
      <c r="AC61" s="114"/>
      <c r="AD61" s="114"/>
      <c r="AE61" s="114"/>
      <c r="AF61" s="114"/>
      <c r="AG61" s="114"/>
      <c r="AH61" s="114"/>
      <c r="AI61" s="110"/>
      <c r="AJ61" s="114"/>
      <c r="AK61" s="114"/>
      <c r="AL61" s="114"/>
      <c r="AM61" s="114"/>
      <c r="AN61" s="114"/>
      <c r="AO61" s="114"/>
      <c r="AP61" s="114"/>
      <c r="AQ61" s="110"/>
      <c r="AR61" s="110"/>
      <c r="AS61" s="110"/>
      <c r="AT61" s="110"/>
      <c r="AU61" s="110"/>
      <c r="AV61" s="110"/>
      <c r="AW61" s="110"/>
      <c r="AX61" s="114"/>
      <c r="AY61" s="114"/>
      <c r="AZ61" s="110"/>
      <c r="BA61" s="110"/>
    </row>
    <row r="62" spans="1:53" ht="14.25" customHeight="1" x14ac:dyDescent="0.25">
      <c r="A62" s="110"/>
      <c r="B62" s="110"/>
      <c r="C62" s="110"/>
      <c r="D62" s="110"/>
      <c r="E62" s="110"/>
      <c r="F62" s="110"/>
      <c r="G62" s="110"/>
      <c r="H62" s="110"/>
      <c r="I62" s="110"/>
      <c r="J62" s="114"/>
      <c r="K62" s="110"/>
      <c r="L62" s="114"/>
      <c r="M62" s="114"/>
      <c r="N62" s="110"/>
      <c r="O62" s="110"/>
      <c r="P62" s="114"/>
      <c r="Q62" s="114"/>
      <c r="R62" s="115"/>
      <c r="S62" s="114"/>
      <c r="T62" s="114"/>
      <c r="U62" s="114"/>
      <c r="V62" s="114"/>
      <c r="W62" s="114"/>
      <c r="X62" s="115"/>
      <c r="Y62" s="114"/>
      <c r="Z62" s="114"/>
      <c r="AA62" s="114"/>
      <c r="AB62" s="114"/>
      <c r="AC62" s="114"/>
      <c r="AD62" s="114"/>
      <c r="AE62" s="114"/>
      <c r="AF62" s="114"/>
      <c r="AG62" s="114"/>
      <c r="AH62" s="114"/>
      <c r="AI62" s="110"/>
      <c r="AJ62" s="114"/>
      <c r="AK62" s="114"/>
      <c r="AL62" s="114"/>
      <c r="AM62" s="114"/>
      <c r="AN62" s="114"/>
      <c r="AO62" s="114"/>
      <c r="AP62" s="114"/>
      <c r="AQ62" s="110"/>
      <c r="AR62" s="110"/>
      <c r="AS62" s="110"/>
      <c r="AT62" s="110"/>
      <c r="AU62" s="110"/>
      <c r="AV62" s="110"/>
      <c r="AW62" s="110"/>
      <c r="AX62" s="114"/>
      <c r="AY62" s="114"/>
      <c r="AZ62" s="110"/>
      <c r="BA62" s="110"/>
    </row>
    <row r="63" spans="1:53" ht="14.25" customHeight="1" x14ac:dyDescent="0.25">
      <c r="A63" s="110"/>
      <c r="B63" s="110"/>
      <c r="C63" s="110"/>
      <c r="D63" s="110"/>
      <c r="E63" s="110"/>
      <c r="F63" s="110"/>
      <c r="G63" s="110"/>
      <c r="H63" s="110"/>
      <c r="I63" s="110"/>
      <c r="J63" s="114"/>
      <c r="K63" s="110"/>
      <c r="L63" s="114"/>
      <c r="M63" s="114"/>
      <c r="N63" s="110"/>
      <c r="O63" s="110"/>
      <c r="P63" s="114"/>
      <c r="Q63" s="114"/>
      <c r="R63" s="110"/>
      <c r="S63" s="110"/>
      <c r="T63" s="110"/>
      <c r="U63" s="110"/>
      <c r="V63" s="110"/>
      <c r="W63" s="110"/>
      <c r="X63" s="115"/>
      <c r="Y63" s="114"/>
      <c r="Z63" s="114"/>
      <c r="AA63" s="114"/>
      <c r="AB63" s="114"/>
      <c r="AC63" s="114"/>
      <c r="AD63" s="110"/>
      <c r="AE63" s="110"/>
      <c r="AF63" s="110"/>
      <c r="AG63" s="110"/>
      <c r="AH63" s="110"/>
      <c r="AI63" s="110"/>
      <c r="AJ63" s="110"/>
      <c r="AK63" s="110"/>
      <c r="AL63" s="114"/>
      <c r="AM63" s="114"/>
      <c r="AN63" s="114"/>
      <c r="AO63" s="114"/>
      <c r="AP63" s="114"/>
      <c r="AQ63" s="110"/>
      <c r="AR63" s="110"/>
      <c r="AS63" s="110"/>
      <c r="AT63" s="110"/>
      <c r="AU63" s="110"/>
      <c r="AV63" s="110"/>
      <c r="AW63" s="110"/>
      <c r="AX63" s="114"/>
      <c r="AY63" s="114"/>
      <c r="AZ63" s="110"/>
      <c r="BA63" s="110"/>
    </row>
    <row r="64" spans="1:53" ht="14.25" customHeight="1" x14ac:dyDescent="0.25">
      <c r="A64" s="110"/>
      <c r="B64" s="110"/>
      <c r="C64" s="110"/>
      <c r="D64" s="110"/>
      <c r="E64" s="110"/>
      <c r="F64" s="110"/>
      <c r="G64" s="110"/>
      <c r="H64" s="110"/>
      <c r="I64" s="110"/>
      <c r="J64" s="114"/>
      <c r="K64" s="110"/>
      <c r="L64" s="114"/>
      <c r="M64" s="114"/>
      <c r="N64" s="110"/>
      <c r="O64" s="110"/>
      <c r="P64" s="114"/>
      <c r="Q64" s="114"/>
      <c r="R64" s="115"/>
      <c r="S64" s="114"/>
      <c r="T64" s="114"/>
      <c r="U64" s="114"/>
      <c r="V64" s="114"/>
      <c r="W64" s="114"/>
      <c r="X64" s="115"/>
      <c r="Y64" s="114"/>
      <c r="Z64" s="114"/>
      <c r="AA64" s="114"/>
      <c r="AB64" s="114"/>
      <c r="AC64" s="114"/>
      <c r="AD64" s="114"/>
      <c r="AE64" s="114"/>
      <c r="AF64" s="114"/>
      <c r="AG64" s="114"/>
      <c r="AH64" s="114"/>
      <c r="AI64" s="110"/>
      <c r="AJ64" s="114"/>
      <c r="AK64" s="114"/>
      <c r="AL64" s="114"/>
      <c r="AM64" s="114"/>
      <c r="AN64" s="114"/>
      <c r="AO64" s="114"/>
      <c r="AP64" s="114"/>
      <c r="AQ64" s="110"/>
      <c r="AR64" s="110"/>
      <c r="AS64" s="110"/>
      <c r="AT64" s="110"/>
      <c r="AU64" s="110"/>
      <c r="AV64" s="110"/>
      <c r="AW64" s="110"/>
      <c r="AX64" s="114"/>
      <c r="AY64" s="114"/>
      <c r="AZ64" s="110"/>
      <c r="BA64" s="110"/>
    </row>
    <row r="65" spans="1:53" ht="14.25" customHeight="1" x14ac:dyDescent="0.25">
      <c r="A65" s="110"/>
      <c r="B65" s="110"/>
      <c r="C65" s="110"/>
      <c r="D65" s="110"/>
      <c r="E65" s="110"/>
      <c r="F65" s="110"/>
      <c r="G65" s="110"/>
      <c r="H65" s="110"/>
      <c r="I65" s="110"/>
      <c r="J65" s="114"/>
      <c r="K65" s="110"/>
      <c r="L65" s="114"/>
      <c r="M65" s="114"/>
      <c r="N65" s="110"/>
      <c r="O65" s="110"/>
      <c r="P65" s="114"/>
      <c r="Q65" s="114"/>
      <c r="R65" s="115"/>
      <c r="S65" s="114"/>
      <c r="T65" s="114"/>
      <c r="U65" s="114"/>
      <c r="V65" s="114"/>
      <c r="W65" s="114"/>
      <c r="X65" s="115"/>
      <c r="Y65" s="114"/>
      <c r="Z65" s="114"/>
      <c r="AA65" s="114"/>
      <c r="AB65" s="114"/>
      <c r="AC65" s="114"/>
      <c r="AD65" s="114"/>
      <c r="AE65" s="114"/>
      <c r="AF65" s="114"/>
      <c r="AG65" s="114"/>
      <c r="AH65" s="114"/>
      <c r="AI65" s="110"/>
      <c r="AJ65" s="114"/>
      <c r="AK65" s="114"/>
      <c r="AL65" s="114"/>
      <c r="AM65" s="114"/>
      <c r="AN65" s="114"/>
      <c r="AO65" s="114"/>
      <c r="AP65" s="114"/>
      <c r="AQ65" s="110"/>
      <c r="AR65" s="110"/>
      <c r="AS65" s="110"/>
      <c r="AT65" s="110"/>
      <c r="AU65" s="110"/>
      <c r="AV65" s="110"/>
      <c r="AW65" s="110"/>
      <c r="AX65" s="114"/>
      <c r="AY65" s="114"/>
      <c r="AZ65" s="110"/>
      <c r="BA65" s="110"/>
    </row>
    <row r="66" spans="1:53" ht="14.25" customHeight="1" x14ac:dyDescent="0.25">
      <c r="A66" s="110"/>
      <c r="B66" s="110"/>
      <c r="C66" s="110"/>
      <c r="D66" s="110"/>
      <c r="E66" s="110"/>
      <c r="F66" s="110"/>
      <c r="G66" s="110"/>
      <c r="H66" s="110"/>
      <c r="I66" s="110"/>
      <c r="J66" s="114"/>
      <c r="K66" s="110"/>
      <c r="L66" s="114"/>
      <c r="M66" s="114"/>
      <c r="N66" s="110"/>
      <c r="O66" s="110"/>
      <c r="P66" s="114"/>
      <c r="Q66" s="114"/>
      <c r="R66" s="115"/>
      <c r="S66" s="114"/>
      <c r="T66" s="114"/>
      <c r="U66" s="114"/>
      <c r="V66" s="114"/>
      <c r="W66" s="114"/>
      <c r="X66" s="115"/>
      <c r="Y66" s="114"/>
      <c r="Z66" s="114"/>
      <c r="AA66" s="114"/>
      <c r="AB66" s="114"/>
      <c r="AC66" s="114"/>
      <c r="AD66" s="114"/>
      <c r="AE66" s="114"/>
      <c r="AF66" s="114"/>
      <c r="AG66" s="114"/>
      <c r="AH66" s="114"/>
      <c r="AI66" s="110"/>
      <c r="AJ66" s="114"/>
      <c r="AK66" s="114"/>
      <c r="AL66" s="114"/>
      <c r="AM66" s="114"/>
      <c r="AN66" s="114"/>
      <c r="AO66" s="114"/>
      <c r="AP66" s="114"/>
      <c r="AQ66" s="110"/>
      <c r="AR66" s="110"/>
      <c r="AS66" s="110"/>
      <c r="AT66" s="110"/>
      <c r="AU66" s="110"/>
      <c r="AV66" s="110"/>
      <c r="AW66" s="110"/>
      <c r="AX66" s="114"/>
      <c r="AY66" s="114"/>
      <c r="AZ66" s="110"/>
      <c r="BA66" s="110"/>
    </row>
    <row r="67" spans="1:53" ht="14.25" customHeight="1" x14ac:dyDescent="0.25">
      <c r="A67" s="110"/>
      <c r="B67" s="110"/>
      <c r="C67" s="110"/>
      <c r="D67" s="110"/>
      <c r="E67" s="110"/>
      <c r="F67" s="110"/>
      <c r="G67" s="110"/>
      <c r="H67" s="110"/>
      <c r="I67" s="110"/>
      <c r="J67" s="114"/>
      <c r="K67" s="110"/>
      <c r="L67" s="114"/>
      <c r="M67" s="114"/>
      <c r="N67" s="110"/>
      <c r="O67" s="110"/>
      <c r="P67" s="114"/>
      <c r="Q67" s="114"/>
      <c r="R67" s="110"/>
      <c r="S67" s="110"/>
      <c r="T67" s="110"/>
      <c r="U67" s="110"/>
      <c r="V67" s="110"/>
      <c r="W67" s="110"/>
      <c r="X67" s="115"/>
      <c r="Y67" s="114"/>
      <c r="Z67" s="114"/>
      <c r="AA67" s="114"/>
      <c r="AB67" s="114"/>
      <c r="AC67" s="114"/>
      <c r="AD67" s="110"/>
      <c r="AE67" s="110"/>
      <c r="AF67" s="110"/>
      <c r="AG67" s="110"/>
      <c r="AH67" s="110"/>
      <c r="AI67" s="110"/>
      <c r="AJ67" s="110"/>
      <c r="AK67" s="110"/>
      <c r="AL67" s="114"/>
      <c r="AM67" s="114"/>
      <c r="AN67" s="114"/>
      <c r="AO67" s="114"/>
      <c r="AP67" s="114"/>
      <c r="AQ67" s="110"/>
      <c r="AR67" s="110"/>
      <c r="AS67" s="110"/>
      <c r="AT67" s="110"/>
      <c r="AU67" s="110"/>
      <c r="AV67" s="110"/>
      <c r="AW67" s="110"/>
      <c r="AX67" s="114"/>
      <c r="AY67" s="114"/>
      <c r="AZ67" s="110"/>
      <c r="BA67" s="110"/>
    </row>
    <row r="68" spans="1:53" ht="14.25" customHeight="1" x14ac:dyDescent="0.25">
      <c r="A68" s="110"/>
      <c r="B68" s="110"/>
      <c r="C68" s="110"/>
      <c r="D68" s="110"/>
      <c r="E68" s="110"/>
      <c r="F68" s="110"/>
      <c r="G68" s="110"/>
      <c r="H68" s="110"/>
      <c r="I68" s="110"/>
      <c r="J68" s="114"/>
      <c r="K68" s="110"/>
      <c r="L68" s="114"/>
      <c r="M68" s="114"/>
      <c r="N68" s="110"/>
      <c r="O68" s="110"/>
      <c r="P68" s="114"/>
      <c r="Q68" s="114"/>
      <c r="R68" s="110"/>
      <c r="S68" s="110"/>
      <c r="T68" s="110"/>
      <c r="U68" s="110"/>
      <c r="V68" s="110"/>
      <c r="W68" s="110"/>
      <c r="X68" s="115"/>
      <c r="Y68" s="114"/>
      <c r="Z68" s="114"/>
      <c r="AA68" s="114"/>
      <c r="AB68" s="114"/>
      <c r="AC68" s="114"/>
      <c r="AD68" s="110"/>
      <c r="AE68" s="110"/>
      <c r="AF68" s="110"/>
      <c r="AG68" s="110"/>
      <c r="AH68" s="110"/>
      <c r="AI68" s="110"/>
      <c r="AJ68" s="110"/>
      <c r="AK68" s="110"/>
      <c r="AL68" s="114"/>
      <c r="AM68" s="114"/>
      <c r="AN68" s="114"/>
      <c r="AO68" s="114"/>
      <c r="AP68" s="114"/>
      <c r="AQ68" s="110"/>
      <c r="AR68" s="110"/>
      <c r="AS68" s="110"/>
      <c r="AT68" s="110"/>
      <c r="AU68" s="110"/>
      <c r="AV68" s="110"/>
      <c r="AW68" s="110"/>
      <c r="AX68" s="114"/>
      <c r="AY68" s="114"/>
      <c r="AZ68" s="110"/>
      <c r="BA68" s="110"/>
    </row>
    <row r="69" spans="1:53" ht="14.25" customHeight="1" x14ac:dyDescent="0.25">
      <c r="A69" s="110"/>
      <c r="B69" s="110"/>
      <c r="C69" s="110"/>
      <c r="D69" s="110"/>
      <c r="E69" s="110"/>
      <c r="F69" s="110"/>
      <c r="G69" s="110"/>
      <c r="H69" s="110"/>
      <c r="I69" s="110"/>
      <c r="J69" s="114"/>
      <c r="K69" s="110"/>
      <c r="L69" s="114"/>
      <c r="M69" s="114"/>
      <c r="N69" s="110"/>
      <c r="O69" s="110"/>
      <c r="P69" s="114"/>
      <c r="Q69" s="114"/>
      <c r="R69" s="115"/>
      <c r="S69" s="114"/>
      <c r="T69" s="114"/>
      <c r="U69" s="114"/>
      <c r="V69" s="114"/>
      <c r="W69" s="114"/>
      <c r="X69" s="115"/>
      <c r="Y69" s="114"/>
      <c r="Z69" s="114"/>
      <c r="AA69" s="114"/>
      <c r="AB69" s="114"/>
      <c r="AC69" s="114"/>
      <c r="AD69" s="114"/>
      <c r="AE69" s="114"/>
      <c r="AF69" s="114"/>
      <c r="AG69" s="114"/>
      <c r="AH69" s="114"/>
      <c r="AI69" s="110"/>
      <c r="AJ69" s="114"/>
      <c r="AK69" s="114"/>
      <c r="AL69" s="114"/>
      <c r="AM69" s="114"/>
      <c r="AN69" s="114"/>
      <c r="AO69" s="114"/>
      <c r="AP69" s="114"/>
      <c r="AQ69" s="110"/>
      <c r="AR69" s="110"/>
      <c r="AS69" s="110"/>
      <c r="AT69" s="110"/>
      <c r="AU69" s="110"/>
      <c r="AV69" s="110"/>
      <c r="AW69" s="110"/>
      <c r="AX69" s="114"/>
      <c r="AY69" s="114"/>
      <c r="AZ69" s="110"/>
      <c r="BA69" s="110"/>
    </row>
    <row r="70" spans="1:53" ht="14.25" customHeight="1" x14ac:dyDescent="0.25">
      <c r="A70" s="110"/>
      <c r="B70" s="110"/>
      <c r="C70" s="110"/>
      <c r="D70" s="110"/>
      <c r="E70" s="110"/>
      <c r="F70" s="110"/>
      <c r="G70" s="110"/>
      <c r="H70" s="110"/>
      <c r="I70" s="110"/>
      <c r="J70" s="114"/>
      <c r="K70" s="110"/>
      <c r="L70" s="114"/>
      <c r="M70" s="114"/>
      <c r="N70" s="110"/>
      <c r="O70" s="110"/>
      <c r="P70" s="114"/>
      <c r="Q70" s="114"/>
      <c r="R70" s="110"/>
      <c r="S70" s="110"/>
      <c r="T70" s="110"/>
      <c r="U70" s="110"/>
      <c r="V70" s="110"/>
      <c r="W70" s="110"/>
      <c r="X70" s="115"/>
      <c r="Y70" s="114"/>
      <c r="Z70" s="114"/>
      <c r="AA70" s="114"/>
      <c r="AB70" s="110"/>
      <c r="AC70" s="114"/>
      <c r="AD70" s="110"/>
      <c r="AE70" s="110"/>
      <c r="AF70" s="110"/>
      <c r="AG70" s="110"/>
      <c r="AH70" s="110"/>
      <c r="AI70" s="110"/>
      <c r="AJ70" s="110"/>
      <c r="AK70" s="110"/>
      <c r="AL70" s="114"/>
      <c r="AM70" s="114"/>
      <c r="AN70" s="114"/>
      <c r="AO70" s="114"/>
      <c r="AP70" s="114"/>
      <c r="AQ70" s="110"/>
      <c r="AR70" s="110"/>
      <c r="AS70" s="110"/>
      <c r="AT70" s="110"/>
      <c r="AU70" s="110"/>
      <c r="AV70" s="110"/>
      <c r="AW70" s="110"/>
      <c r="AX70" s="114"/>
      <c r="AY70" s="114"/>
      <c r="AZ70" s="110"/>
      <c r="BA70" s="110"/>
    </row>
    <row r="71" spans="1:53" ht="14.25" customHeight="1" x14ac:dyDescent="0.25">
      <c r="A71" s="110"/>
      <c r="B71" s="110"/>
      <c r="C71" s="110"/>
      <c r="D71" s="110"/>
      <c r="E71" s="110"/>
      <c r="F71" s="110"/>
      <c r="G71" s="110"/>
      <c r="H71" s="110"/>
      <c r="I71" s="110"/>
      <c r="J71" s="114"/>
      <c r="K71" s="110"/>
      <c r="L71" s="114"/>
      <c r="M71" s="114"/>
      <c r="N71" s="110"/>
      <c r="O71" s="110"/>
      <c r="P71" s="114"/>
      <c r="Q71" s="114"/>
      <c r="R71" s="115"/>
      <c r="S71" s="114"/>
      <c r="T71" s="114"/>
      <c r="U71" s="114"/>
      <c r="V71" s="114"/>
      <c r="W71" s="114"/>
      <c r="X71" s="115"/>
      <c r="Y71" s="114"/>
      <c r="Z71" s="114"/>
      <c r="AA71" s="114"/>
      <c r="AB71" s="114"/>
      <c r="AC71" s="114"/>
      <c r="AD71" s="114"/>
      <c r="AE71" s="114"/>
      <c r="AF71" s="114"/>
      <c r="AG71" s="114"/>
      <c r="AH71" s="114"/>
      <c r="AI71" s="110"/>
      <c r="AJ71" s="114"/>
      <c r="AK71" s="114"/>
      <c r="AL71" s="114"/>
      <c r="AM71" s="114"/>
      <c r="AN71" s="114"/>
      <c r="AO71" s="114"/>
      <c r="AP71" s="114"/>
      <c r="AQ71" s="110"/>
      <c r="AR71" s="110"/>
      <c r="AS71" s="110"/>
      <c r="AT71" s="110"/>
      <c r="AU71" s="110"/>
      <c r="AV71" s="110"/>
      <c r="AW71" s="110"/>
      <c r="AX71" s="114"/>
      <c r="AY71" s="114"/>
      <c r="AZ71" s="110"/>
      <c r="BA71" s="110"/>
    </row>
    <row r="72" spans="1:53" ht="14.25" customHeight="1" x14ac:dyDescent="0.25">
      <c r="A72" s="110"/>
      <c r="B72" s="110"/>
      <c r="C72" s="110"/>
      <c r="D72" s="110"/>
      <c r="E72" s="110"/>
      <c r="F72" s="110"/>
      <c r="G72" s="110"/>
      <c r="H72" s="110"/>
      <c r="I72" s="110"/>
      <c r="J72" s="114"/>
      <c r="K72" s="110"/>
      <c r="L72" s="114"/>
      <c r="M72" s="114"/>
      <c r="N72" s="110"/>
      <c r="O72" s="110"/>
      <c r="P72" s="114"/>
      <c r="Q72" s="114"/>
      <c r="R72" s="115"/>
      <c r="S72" s="114"/>
      <c r="T72" s="114"/>
      <c r="U72" s="114"/>
      <c r="V72" s="114"/>
      <c r="W72" s="114"/>
      <c r="X72" s="115"/>
      <c r="Y72" s="114"/>
      <c r="Z72" s="114"/>
      <c r="AA72" s="114"/>
      <c r="AB72" s="114"/>
      <c r="AC72" s="114"/>
      <c r="AD72" s="114"/>
      <c r="AE72" s="114"/>
      <c r="AF72" s="114"/>
      <c r="AG72" s="114"/>
      <c r="AH72" s="114"/>
      <c r="AI72" s="110"/>
      <c r="AJ72" s="114"/>
      <c r="AK72" s="114"/>
      <c r="AL72" s="114"/>
      <c r="AM72" s="114"/>
      <c r="AN72" s="114"/>
      <c r="AO72" s="114"/>
      <c r="AP72" s="114"/>
      <c r="AQ72" s="110"/>
      <c r="AR72" s="110"/>
      <c r="AS72" s="110"/>
      <c r="AT72" s="110"/>
      <c r="AU72" s="110"/>
      <c r="AV72" s="110"/>
      <c r="AW72" s="110"/>
      <c r="AX72" s="114"/>
      <c r="AY72" s="114"/>
      <c r="AZ72" s="110"/>
      <c r="BA72" s="110"/>
    </row>
    <row r="73" spans="1:53" ht="14.25" customHeight="1" x14ac:dyDescent="0.25">
      <c r="A73" s="110"/>
      <c r="B73" s="110"/>
      <c r="C73" s="110"/>
      <c r="D73" s="110"/>
      <c r="E73" s="110"/>
      <c r="F73" s="110"/>
      <c r="G73" s="110"/>
      <c r="H73" s="110"/>
      <c r="I73" s="110"/>
      <c r="J73" s="114"/>
      <c r="K73" s="110"/>
      <c r="L73" s="114"/>
      <c r="M73" s="114"/>
      <c r="N73" s="110"/>
      <c r="O73" s="110"/>
      <c r="P73" s="114"/>
      <c r="Q73" s="114"/>
      <c r="R73" s="115"/>
      <c r="S73" s="114"/>
      <c r="T73" s="114"/>
      <c r="U73" s="114"/>
      <c r="V73" s="110"/>
      <c r="W73" s="114"/>
      <c r="X73" s="115"/>
      <c r="Y73" s="114"/>
      <c r="Z73" s="114"/>
      <c r="AA73" s="114"/>
      <c r="AB73" s="110"/>
      <c r="AC73" s="114"/>
      <c r="AD73" s="114"/>
      <c r="AE73" s="114"/>
      <c r="AF73" s="114"/>
      <c r="AG73" s="114"/>
      <c r="AH73" s="114"/>
      <c r="AI73" s="110"/>
      <c r="AJ73" s="114"/>
      <c r="AK73" s="114"/>
      <c r="AL73" s="114"/>
      <c r="AM73" s="114"/>
      <c r="AN73" s="114"/>
      <c r="AO73" s="114"/>
      <c r="AP73" s="114"/>
      <c r="AQ73" s="110"/>
      <c r="AR73" s="110"/>
      <c r="AS73" s="110"/>
      <c r="AT73" s="110"/>
      <c r="AU73" s="110"/>
      <c r="AV73" s="110"/>
      <c r="AW73" s="110"/>
      <c r="AX73" s="114"/>
      <c r="AY73" s="114"/>
      <c r="AZ73" s="110"/>
      <c r="BA73" s="110"/>
    </row>
    <row r="74" spans="1:53" ht="14.25" customHeight="1" x14ac:dyDescent="0.25">
      <c r="A74" s="110"/>
      <c r="B74" s="110"/>
      <c r="C74" s="110"/>
      <c r="D74" s="110"/>
      <c r="E74" s="110"/>
      <c r="F74" s="110"/>
      <c r="G74" s="110"/>
      <c r="H74" s="110"/>
      <c r="I74" s="110"/>
      <c r="J74" s="114"/>
      <c r="K74" s="110"/>
      <c r="L74" s="114"/>
      <c r="M74" s="114"/>
      <c r="N74" s="110"/>
      <c r="O74" s="110"/>
      <c r="P74" s="114"/>
      <c r="Q74" s="114"/>
      <c r="R74" s="115"/>
      <c r="S74" s="114"/>
      <c r="T74" s="114"/>
      <c r="U74" s="114"/>
      <c r="V74" s="114"/>
      <c r="W74" s="114"/>
      <c r="X74" s="115"/>
      <c r="Y74" s="114"/>
      <c r="Z74" s="114"/>
      <c r="AA74" s="114"/>
      <c r="AB74" s="114"/>
      <c r="AC74" s="114"/>
      <c r="AD74" s="114"/>
      <c r="AE74" s="114"/>
      <c r="AF74" s="114"/>
      <c r="AG74" s="114"/>
      <c r="AH74" s="114"/>
      <c r="AI74" s="110"/>
      <c r="AJ74" s="114"/>
      <c r="AK74" s="114"/>
      <c r="AL74" s="114"/>
      <c r="AM74" s="114"/>
      <c r="AN74" s="114"/>
      <c r="AO74" s="114"/>
      <c r="AP74" s="114"/>
      <c r="AQ74" s="110"/>
      <c r="AR74" s="110"/>
      <c r="AS74" s="110"/>
      <c r="AT74" s="110"/>
      <c r="AU74" s="110"/>
      <c r="AV74" s="110"/>
      <c r="AW74" s="110"/>
      <c r="AX74" s="114"/>
      <c r="AY74" s="114"/>
      <c r="AZ74" s="110"/>
      <c r="BA74" s="110"/>
    </row>
    <row r="75" spans="1:53" ht="14.25" customHeight="1" x14ac:dyDescent="0.25">
      <c r="A75" s="110"/>
      <c r="B75" s="110"/>
      <c r="C75" s="110"/>
      <c r="D75" s="110"/>
      <c r="E75" s="110"/>
      <c r="F75" s="110"/>
      <c r="G75" s="110"/>
      <c r="H75" s="110"/>
      <c r="I75" s="110"/>
      <c r="J75" s="114"/>
      <c r="K75" s="110"/>
      <c r="L75" s="114"/>
      <c r="M75" s="114"/>
      <c r="N75" s="110"/>
      <c r="O75" s="110"/>
      <c r="P75" s="114"/>
      <c r="Q75" s="114"/>
      <c r="R75" s="115"/>
      <c r="S75" s="114"/>
      <c r="T75" s="114"/>
      <c r="U75" s="114"/>
      <c r="V75" s="114"/>
      <c r="W75" s="114"/>
      <c r="X75" s="115"/>
      <c r="Y75" s="114"/>
      <c r="Z75" s="114"/>
      <c r="AA75" s="114"/>
      <c r="AB75" s="114"/>
      <c r="AC75" s="114"/>
      <c r="AD75" s="114"/>
      <c r="AE75" s="114"/>
      <c r="AF75" s="114"/>
      <c r="AG75" s="114"/>
      <c r="AH75" s="114"/>
      <c r="AI75" s="110"/>
      <c r="AJ75" s="114"/>
      <c r="AK75" s="114"/>
      <c r="AL75" s="114"/>
      <c r="AM75" s="114"/>
      <c r="AN75" s="114"/>
      <c r="AO75" s="114"/>
      <c r="AP75" s="114"/>
      <c r="AQ75" s="110"/>
      <c r="AR75" s="110"/>
      <c r="AS75" s="110"/>
      <c r="AT75" s="110"/>
      <c r="AU75" s="110"/>
      <c r="AV75" s="110"/>
      <c r="AW75" s="110"/>
      <c r="AX75" s="114"/>
      <c r="AY75" s="114"/>
      <c r="AZ75" s="110"/>
      <c r="BA75" s="110"/>
    </row>
    <row r="76" spans="1:53" ht="14.25" customHeight="1" x14ac:dyDescent="0.25">
      <c r="A76" s="110"/>
      <c r="B76" s="110"/>
      <c r="C76" s="110"/>
      <c r="D76" s="110"/>
      <c r="E76" s="110"/>
      <c r="F76" s="110"/>
      <c r="G76" s="110"/>
      <c r="H76" s="110"/>
      <c r="I76" s="110"/>
      <c r="J76" s="114"/>
      <c r="K76" s="110"/>
      <c r="L76" s="114"/>
      <c r="M76" s="114"/>
      <c r="N76" s="110"/>
      <c r="O76" s="110"/>
      <c r="P76" s="114"/>
      <c r="Q76" s="114"/>
      <c r="R76" s="115"/>
      <c r="S76" s="114"/>
      <c r="T76" s="114"/>
      <c r="U76" s="114"/>
      <c r="V76" s="114"/>
      <c r="W76" s="114"/>
      <c r="X76" s="115"/>
      <c r="Y76" s="114"/>
      <c r="Z76" s="114"/>
      <c r="AA76" s="114"/>
      <c r="AB76" s="114"/>
      <c r="AC76" s="114"/>
      <c r="AD76" s="114"/>
      <c r="AE76" s="114"/>
      <c r="AF76" s="114"/>
      <c r="AG76" s="114"/>
      <c r="AH76" s="114"/>
      <c r="AI76" s="110"/>
      <c r="AJ76" s="114"/>
      <c r="AK76" s="114"/>
      <c r="AL76" s="114"/>
      <c r="AM76" s="114"/>
      <c r="AN76" s="114"/>
      <c r="AO76" s="114"/>
      <c r="AP76" s="114"/>
      <c r="AQ76" s="110"/>
      <c r="AR76" s="110"/>
      <c r="AS76" s="110"/>
      <c r="AT76" s="110"/>
      <c r="AU76" s="110"/>
      <c r="AV76" s="110"/>
      <c r="AW76" s="110"/>
      <c r="AX76" s="114"/>
      <c r="AY76" s="114"/>
      <c r="AZ76" s="110"/>
      <c r="BA76" s="110"/>
    </row>
    <row r="77" spans="1:53" ht="14.25" customHeight="1" x14ac:dyDescent="0.25">
      <c r="A77" s="110"/>
      <c r="B77" s="110"/>
      <c r="C77" s="110"/>
      <c r="D77" s="110"/>
      <c r="E77" s="110"/>
      <c r="F77" s="110"/>
      <c r="G77" s="110"/>
      <c r="H77" s="110"/>
      <c r="I77" s="110"/>
      <c r="J77" s="114"/>
      <c r="K77" s="110"/>
      <c r="L77" s="114"/>
      <c r="M77" s="114"/>
      <c r="N77" s="110"/>
      <c r="O77" s="110"/>
      <c r="P77" s="114"/>
      <c r="Q77" s="114"/>
      <c r="R77" s="115"/>
      <c r="S77" s="114"/>
      <c r="T77" s="114"/>
      <c r="U77" s="114"/>
      <c r="V77" s="114"/>
      <c r="W77" s="114"/>
      <c r="X77" s="115"/>
      <c r="Y77" s="114"/>
      <c r="Z77" s="114"/>
      <c r="AA77" s="114"/>
      <c r="AB77" s="114"/>
      <c r="AC77" s="114"/>
      <c r="AD77" s="114"/>
      <c r="AE77" s="114"/>
      <c r="AF77" s="114"/>
      <c r="AG77" s="114"/>
      <c r="AH77" s="114"/>
      <c r="AI77" s="110"/>
      <c r="AJ77" s="114"/>
      <c r="AK77" s="114"/>
      <c r="AL77" s="114"/>
      <c r="AM77" s="114"/>
      <c r="AN77" s="114"/>
      <c r="AO77" s="114"/>
      <c r="AP77" s="114"/>
      <c r="AQ77" s="110"/>
      <c r="AR77" s="110"/>
      <c r="AS77" s="110"/>
      <c r="AT77" s="110"/>
      <c r="AU77" s="110"/>
      <c r="AV77" s="110"/>
      <c r="AW77" s="110"/>
      <c r="AX77" s="114"/>
      <c r="AY77" s="114"/>
      <c r="AZ77" s="110"/>
      <c r="BA77" s="110"/>
    </row>
    <row r="78" spans="1:53" ht="14.25" customHeight="1" x14ac:dyDescent="0.25">
      <c r="A78" s="110"/>
      <c r="B78" s="110"/>
      <c r="C78" s="110"/>
      <c r="D78" s="110"/>
      <c r="E78" s="110"/>
      <c r="F78" s="110"/>
      <c r="G78" s="110"/>
      <c r="H78" s="110"/>
      <c r="I78" s="110"/>
      <c r="J78" s="114"/>
      <c r="K78" s="110"/>
      <c r="L78" s="114"/>
      <c r="M78" s="114"/>
      <c r="N78" s="110"/>
      <c r="O78" s="110"/>
      <c r="P78" s="114"/>
      <c r="Q78" s="114"/>
      <c r="R78" s="115"/>
      <c r="S78" s="114"/>
      <c r="T78" s="114"/>
      <c r="U78" s="114"/>
      <c r="V78" s="114"/>
      <c r="W78" s="114"/>
      <c r="X78" s="115"/>
      <c r="Y78" s="114"/>
      <c r="Z78" s="114"/>
      <c r="AA78" s="114"/>
      <c r="AB78" s="114"/>
      <c r="AC78" s="114"/>
      <c r="AD78" s="114"/>
      <c r="AE78" s="114"/>
      <c r="AF78" s="114"/>
      <c r="AG78" s="114"/>
      <c r="AH78" s="114"/>
      <c r="AI78" s="110"/>
      <c r="AJ78" s="114"/>
      <c r="AK78" s="114"/>
      <c r="AL78" s="114"/>
      <c r="AM78" s="114"/>
      <c r="AN78" s="114"/>
      <c r="AO78" s="114"/>
      <c r="AP78" s="114"/>
      <c r="AQ78" s="110"/>
      <c r="AR78" s="110"/>
      <c r="AS78" s="110"/>
      <c r="AT78" s="110"/>
      <c r="AU78" s="110"/>
      <c r="AV78" s="110"/>
      <c r="AW78" s="110"/>
      <c r="AX78" s="114"/>
      <c r="AY78" s="114"/>
      <c r="AZ78" s="110"/>
      <c r="BA78" s="110"/>
    </row>
    <row r="79" spans="1:53" ht="14.25" customHeight="1" x14ac:dyDescent="0.25">
      <c r="A79" s="110"/>
      <c r="B79" s="110"/>
      <c r="C79" s="110"/>
      <c r="D79" s="110"/>
      <c r="E79" s="110"/>
      <c r="F79" s="110"/>
      <c r="G79" s="110"/>
      <c r="H79" s="110"/>
      <c r="I79" s="110"/>
      <c r="J79" s="114"/>
      <c r="K79" s="110"/>
      <c r="L79" s="114"/>
      <c r="M79" s="114"/>
      <c r="N79" s="110"/>
      <c r="O79" s="110"/>
      <c r="P79" s="114"/>
      <c r="Q79" s="114"/>
      <c r="R79" s="115"/>
      <c r="S79" s="114"/>
      <c r="T79" s="114"/>
      <c r="U79" s="114"/>
      <c r="V79" s="114"/>
      <c r="W79" s="114"/>
      <c r="X79" s="115"/>
      <c r="Y79" s="114"/>
      <c r="Z79" s="114"/>
      <c r="AA79" s="114"/>
      <c r="AB79" s="114"/>
      <c r="AC79" s="114"/>
      <c r="AD79" s="114"/>
      <c r="AE79" s="114"/>
      <c r="AF79" s="114"/>
      <c r="AG79" s="114"/>
      <c r="AH79" s="114"/>
      <c r="AI79" s="110"/>
      <c r="AJ79" s="114"/>
      <c r="AK79" s="114"/>
      <c r="AL79" s="114"/>
      <c r="AM79" s="114"/>
      <c r="AN79" s="114"/>
      <c r="AO79" s="114"/>
      <c r="AP79" s="114"/>
      <c r="AQ79" s="110"/>
      <c r="AR79" s="110"/>
      <c r="AS79" s="110"/>
      <c r="AT79" s="110"/>
      <c r="AU79" s="110"/>
      <c r="AV79" s="110"/>
      <c r="AW79" s="110"/>
      <c r="AX79" s="114"/>
      <c r="AY79" s="114"/>
      <c r="AZ79" s="110"/>
      <c r="BA79" s="110"/>
    </row>
    <row r="80" spans="1:53" ht="14.25" customHeight="1" x14ac:dyDescent="0.25">
      <c r="A80" s="110"/>
      <c r="B80" s="110"/>
      <c r="C80" s="110"/>
      <c r="D80" s="110"/>
      <c r="E80" s="110"/>
      <c r="F80" s="110"/>
      <c r="G80" s="110"/>
      <c r="H80" s="110"/>
      <c r="I80" s="110"/>
      <c r="J80" s="114"/>
      <c r="K80" s="110"/>
      <c r="L80" s="114"/>
      <c r="M80" s="114"/>
      <c r="N80" s="110"/>
      <c r="O80" s="110"/>
      <c r="P80" s="114"/>
      <c r="Q80" s="114"/>
      <c r="R80" s="115"/>
      <c r="S80" s="114"/>
      <c r="T80" s="114"/>
      <c r="U80" s="114"/>
      <c r="V80" s="114"/>
      <c r="W80" s="114"/>
      <c r="X80" s="115"/>
      <c r="Y80" s="114"/>
      <c r="Z80" s="114"/>
      <c r="AA80" s="114"/>
      <c r="AB80" s="114"/>
      <c r="AC80" s="114"/>
      <c r="AD80" s="114"/>
      <c r="AE80" s="114"/>
      <c r="AF80" s="114"/>
      <c r="AG80" s="114"/>
      <c r="AH80" s="114"/>
      <c r="AI80" s="110"/>
      <c r="AJ80" s="114"/>
      <c r="AK80" s="114"/>
      <c r="AL80" s="114"/>
      <c r="AM80" s="114"/>
      <c r="AN80" s="114"/>
      <c r="AO80" s="114"/>
      <c r="AP80" s="114"/>
      <c r="AQ80" s="110"/>
      <c r="AR80" s="110"/>
      <c r="AS80" s="110"/>
      <c r="AT80" s="110"/>
      <c r="AU80" s="110"/>
      <c r="AV80" s="110"/>
      <c r="AW80" s="110"/>
      <c r="AX80" s="114"/>
      <c r="AY80" s="114"/>
      <c r="AZ80" s="110"/>
      <c r="BA80" s="110"/>
    </row>
    <row r="81" spans="1:53" ht="14.25" customHeight="1" x14ac:dyDescent="0.25">
      <c r="A81" s="110"/>
      <c r="B81" s="110"/>
      <c r="C81" s="110"/>
      <c r="D81" s="110"/>
      <c r="E81" s="110"/>
      <c r="F81" s="110"/>
      <c r="G81" s="110"/>
      <c r="H81" s="110"/>
      <c r="I81" s="110"/>
      <c r="J81" s="114"/>
      <c r="K81" s="110"/>
      <c r="L81" s="114"/>
      <c r="M81" s="114"/>
      <c r="N81" s="110"/>
      <c r="O81" s="110"/>
      <c r="P81" s="114"/>
      <c r="Q81" s="114"/>
      <c r="R81" s="115"/>
      <c r="S81" s="114"/>
      <c r="T81" s="114"/>
      <c r="U81" s="114"/>
      <c r="V81" s="114"/>
      <c r="W81" s="114"/>
      <c r="X81" s="115"/>
      <c r="Y81" s="114"/>
      <c r="Z81" s="114"/>
      <c r="AA81" s="114"/>
      <c r="AB81" s="114"/>
      <c r="AC81" s="114"/>
      <c r="AD81" s="114"/>
      <c r="AE81" s="114"/>
      <c r="AF81" s="114"/>
      <c r="AG81" s="114"/>
      <c r="AH81" s="114"/>
      <c r="AI81" s="110"/>
      <c r="AJ81" s="114"/>
      <c r="AK81" s="114"/>
      <c r="AL81" s="114"/>
      <c r="AM81" s="114"/>
      <c r="AN81" s="114"/>
      <c r="AO81" s="114"/>
      <c r="AP81" s="114"/>
      <c r="AQ81" s="110"/>
      <c r="AR81" s="110"/>
      <c r="AS81" s="110"/>
      <c r="AT81" s="110"/>
      <c r="AU81" s="110"/>
      <c r="AV81" s="110"/>
      <c r="AW81" s="110"/>
      <c r="AX81" s="114"/>
      <c r="AY81" s="114"/>
      <c r="AZ81" s="110"/>
      <c r="BA81" s="110"/>
    </row>
    <row r="82" spans="1:53" ht="14.25" customHeight="1" x14ac:dyDescent="0.25">
      <c r="A82" s="110"/>
      <c r="B82" s="110"/>
      <c r="C82" s="110"/>
      <c r="D82" s="110"/>
      <c r="E82" s="110"/>
      <c r="F82" s="110"/>
      <c r="G82" s="110"/>
      <c r="H82" s="110"/>
      <c r="I82" s="110"/>
      <c r="J82" s="114"/>
      <c r="K82" s="110"/>
      <c r="L82" s="114"/>
      <c r="M82" s="114"/>
      <c r="N82" s="110"/>
      <c r="O82" s="110"/>
      <c r="P82" s="114"/>
      <c r="Q82" s="114"/>
      <c r="R82" s="115"/>
      <c r="S82" s="114"/>
      <c r="T82" s="114"/>
      <c r="U82" s="114"/>
      <c r="V82" s="114"/>
      <c r="W82" s="114"/>
      <c r="X82" s="115"/>
      <c r="Y82" s="114"/>
      <c r="Z82" s="114"/>
      <c r="AA82" s="114"/>
      <c r="AB82" s="114"/>
      <c r="AC82" s="114"/>
      <c r="AD82" s="114"/>
      <c r="AE82" s="114"/>
      <c r="AF82" s="114"/>
      <c r="AG82" s="114"/>
      <c r="AH82" s="114"/>
      <c r="AI82" s="110"/>
      <c r="AJ82" s="114"/>
      <c r="AK82" s="114"/>
      <c r="AL82" s="114"/>
      <c r="AM82" s="114"/>
      <c r="AN82" s="114"/>
      <c r="AO82" s="114"/>
      <c r="AP82" s="114"/>
      <c r="AQ82" s="110"/>
      <c r="AR82" s="110"/>
      <c r="AS82" s="110"/>
      <c r="AT82" s="110"/>
      <c r="AU82" s="110"/>
      <c r="AV82" s="110"/>
      <c r="AW82" s="110"/>
      <c r="AX82" s="114"/>
      <c r="AY82" s="114"/>
      <c r="AZ82" s="110"/>
      <c r="BA82" s="110"/>
    </row>
    <row r="83" spans="1:53" ht="14.25" customHeight="1" x14ac:dyDescent="0.25">
      <c r="A83" s="110"/>
      <c r="B83" s="110"/>
      <c r="C83" s="110"/>
      <c r="D83" s="110"/>
      <c r="E83" s="110"/>
      <c r="F83" s="110"/>
      <c r="G83" s="110"/>
      <c r="H83" s="110"/>
      <c r="I83" s="110"/>
      <c r="J83" s="114"/>
      <c r="K83" s="110"/>
      <c r="L83" s="114"/>
      <c r="M83" s="114"/>
      <c r="N83" s="110"/>
      <c r="O83" s="110"/>
      <c r="P83" s="114"/>
      <c r="Q83" s="114"/>
      <c r="R83" s="110"/>
      <c r="S83" s="110"/>
      <c r="T83" s="110"/>
      <c r="U83" s="110"/>
      <c r="V83" s="110"/>
      <c r="W83" s="110"/>
      <c r="X83" s="115"/>
      <c r="Y83" s="114"/>
      <c r="Z83" s="114"/>
      <c r="AA83" s="114"/>
      <c r="AB83" s="114"/>
      <c r="AC83" s="114"/>
      <c r="AD83" s="110"/>
      <c r="AE83" s="110"/>
      <c r="AF83" s="110"/>
      <c r="AG83" s="110"/>
      <c r="AH83" s="110"/>
      <c r="AI83" s="110"/>
      <c r="AJ83" s="110"/>
      <c r="AK83" s="110"/>
      <c r="AL83" s="114"/>
      <c r="AM83" s="114"/>
      <c r="AN83" s="114"/>
      <c r="AO83" s="114"/>
      <c r="AP83" s="114"/>
      <c r="AQ83" s="110"/>
      <c r="AR83" s="110"/>
      <c r="AS83" s="110"/>
      <c r="AT83" s="110"/>
      <c r="AU83" s="110"/>
      <c r="AV83" s="110"/>
      <c r="AW83" s="110"/>
      <c r="AX83" s="114"/>
      <c r="AY83" s="114"/>
      <c r="AZ83" s="110"/>
      <c r="BA83" s="110"/>
    </row>
    <row r="84" spans="1:53" ht="14.25" customHeight="1" x14ac:dyDescent="0.25">
      <c r="A84" s="110"/>
      <c r="B84" s="110"/>
      <c r="C84" s="110"/>
      <c r="D84" s="110"/>
      <c r="E84" s="110"/>
      <c r="F84" s="110"/>
      <c r="G84" s="110"/>
      <c r="H84" s="110"/>
      <c r="I84" s="110"/>
      <c r="J84" s="114"/>
      <c r="K84" s="110"/>
      <c r="L84" s="114"/>
      <c r="M84" s="114"/>
      <c r="N84" s="110"/>
      <c r="O84" s="110"/>
      <c r="P84" s="114"/>
      <c r="Q84" s="114"/>
      <c r="R84" s="115"/>
      <c r="S84" s="114"/>
      <c r="T84" s="114"/>
      <c r="U84" s="114"/>
      <c r="V84" s="114"/>
      <c r="W84" s="114"/>
      <c r="X84" s="115"/>
      <c r="Y84" s="114"/>
      <c r="Z84" s="114"/>
      <c r="AA84" s="114"/>
      <c r="AB84" s="114"/>
      <c r="AC84" s="114"/>
      <c r="AD84" s="114"/>
      <c r="AE84" s="114"/>
      <c r="AF84" s="114"/>
      <c r="AG84" s="114"/>
      <c r="AH84" s="114"/>
      <c r="AI84" s="110"/>
      <c r="AJ84" s="114"/>
      <c r="AK84" s="114"/>
      <c r="AL84" s="114"/>
      <c r="AM84" s="114"/>
      <c r="AN84" s="114"/>
      <c r="AO84" s="114"/>
      <c r="AP84" s="114"/>
      <c r="AQ84" s="110"/>
      <c r="AR84" s="110"/>
      <c r="AS84" s="110"/>
      <c r="AT84" s="110"/>
      <c r="AU84" s="110"/>
      <c r="AV84" s="110"/>
      <c r="AW84" s="110"/>
      <c r="AX84" s="114"/>
      <c r="AY84" s="114"/>
      <c r="AZ84" s="110"/>
      <c r="BA84" s="110"/>
    </row>
    <row r="85" spans="1:53" ht="14.25" customHeight="1" x14ac:dyDescent="0.25">
      <c r="A85" s="110"/>
      <c r="B85" s="110"/>
      <c r="C85" s="110"/>
      <c r="D85" s="110"/>
      <c r="E85" s="110"/>
      <c r="F85" s="110"/>
      <c r="G85" s="110"/>
      <c r="H85" s="110"/>
      <c r="I85" s="110"/>
      <c r="J85" s="114"/>
      <c r="K85" s="110"/>
      <c r="L85" s="114"/>
      <c r="M85" s="114"/>
      <c r="N85" s="110"/>
      <c r="O85" s="110"/>
      <c r="P85" s="114"/>
      <c r="Q85" s="114"/>
      <c r="R85" s="115"/>
      <c r="S85" s="114"/>
      <c r="T85" s="114"/>
      <c r="U85" s="114"/>
      <c r="V85" s="114"/>
      <c r="W85" s="114"/>
      <c r="X85" s="115"/>
      <c r="Y85" s="114"/>
      <c r="Z85" s="114"/>
      <c r="AA85" s="114"/>
      <c r="AB85" s="114"/>
      <c r="AC85" s="114"/>
      <c r="AD85" s="114"/>
      <c r="AE85" s="114"/>
      <c r="AF85" s="114"/>
      <c r="AG85" s="114"/>
      <c r="AH85" s="114"/>
      <c r="AI85" s="110"/>
      <c r="AJ85" s="114"/>
      <c r="AK85" s="114"/>
      <c r="AL85" s="114"/>
      <c r="AM85" s="114"/>
      <c r="AN85" s="114"/>
      <c r="AO85" s="114"/>
      <c r="AP85" s="114"/>
      <c r="AQ85" s="110"/>
      <c r="AR85" s="110"/>
      <c r="AS85" s="110"/>
      <c r="AT85" s="110"/>
      <c r="AU85" s="110"/>
      <c r="AV85" s="110"/>
      <c r="AW85" s="110"/>
      <c r="AX85" s="114"/>
      <c r="AY85" s="114"/>
      <c r="AZ85" s="110"/>
      <c r="BA85" s="110"/>
    </row>
    <row r="86" spans="1:53" ht="14.25" customHeight="1" x14ac:dyDescent="0.25">
      <c r="A86" s="110"/>
      <c r="B86" s="110"/>
      <c r="C86" s="110"/>
      <c r="D86" s="110"/>
      <c r="E86" s="110"/>
      <c r="F86" s="110"/>
      <c r="G86" s="110"/>
      <c r="H86" s="110"/>
      <c r="I86" s="110"/>
      <c r="J86" s="114"/>
      <c r="K86" s="110"/>
      <c r="L86" s="114"/>
      <c r="M86" s="114"/>
      <c r="N86" s="110"/>
      <c r="O86" s="110"/>
      <c r="P86" s="114"/>
      <c r="Q86" s="114"/>
      <c r="R86" s="115"/>
      <c r="S86" s="114"/>
      <c r="T86" s="114"/>
      <c r="U86" s="114"/>
      <c r="V86" s="114"/>
      <c r="W86" s="114"/>
      <c r="X86" s="115"/>
      <c r="Y86" s="114"/>
      <c r="Z86" s="114"/>
      <c r="AA86" s="114"/>
      <c r="AB86" s="114"/>
      <c r="AC86" s="114"/>
      <c r="AD86" s="114"/>
      <c r="AE86" s="114"/>
      <c r="AF86" s="114"/>
      <c r="AG86" s="114"/>
      <c r="AH86" s="114"/>
      <c r="AI86" s="110"/>
      <c r="AJ86" s="114"/>
      <c r="AK86" s="114"/>
      <c r="AL86" s="114"/>
      <c r="AM86" s="114"/>
      <c r="AN86" s="114"/>
      <c r="AO86" s="114"/>
      <c r="AP86" s="114"/>
      <c r="AQ86" s="110"/>
      <c r="AR86" s="110"/>
      <c r="AS86" s="110"/>
      <c r="AT86" s="110"/>
      <c r="AU86" s="110"/>
      <c r="AV86" s="110"/>
      <c r="AW86" s="110"/>
      <c r="AX86" s="114"/>
      <c r="AY86" s="114"/>
      <c r="AZ86" s="110"/>
      <c r="BA86" s="110"/>
    </row>
    <row r="87" spans="1:53" ht="14.25" customHeight="1" x14ac:dyDescent="0.25">
      <c r="A87" s="110"/>
      <c r="B87" s="110"/>
      <c r="C87" s="110"/>
      <c r="D87" s="110"/>
      <c r="E87" s="110"/>
      <c r="F87" s="110"/>
      <c r="G87" s="110"/>
      <c r="H87" s="110"/>
      <c r="I87" s="110"/>
      <c r="J87" s="114"/>
      <c r="K87" s="110"/>
      <c r="L87" s="114"/>
      <c r="M87" s="114"/>
      <c r="N87" s="110"/>
      <c r="O87" s="110"/>
      <c r="P87" s="114"/>
      <c r="Q87" s="114"/>
      <c r="R87" s="115"/>
      <c r="S87" s="114"/>
      <c r="T87" s="114"/>
      <c r="U87" s="114"/>
      <c r="V87" s="114"/>
      <c r="W87" s="114"/>
      <c r="X87" s="115"/>
      <c r="Y87" s="114"/>
      <c r="Z87" s="114"/>
      <c r="AA87" s="114"/>
      <c r="AB87" s="114"/>
      <c r="AC87" s="114"/>
      <c r="AD87" s="114"/>
      <c r="AE87" s="114"/>
      <c r="AF87" s="114"/>
      <c r="AG87" s="114"/>
      <c r="AH87" s="114"/>
      <c r="AI87" s="110"/>
      <c r="AJ87" s="114"/>
      <c r="AK87" s="114"/>
      <c r="AL87" s="114"/>
      <c r="AM87" s="114"/>
      <c r="AN87" s="114"/>
      <c r="AO87" s="114"/>
      <c r="AP87" s="114"/>
      <c r="AQ87" s="110"/>
      <c r="AR87" s="110"/>
      <c r="AS87" s="110"/>
      <c r="AT87" s="110"/>
      <c r="AU87" s="110"/>
      <c r="AV87" s="110"/>
      <c r="AW87" s="110"/>
      <c r="AX87" s="114"/>
      <c r="AY87" s="114"/>
      <c r="AZ87" s="110"/>
      <c r="BA87" s="110"/>
    </row>
    <row r="88" spans="1:53" ht="14.25" customHeight="1" x14ac:dyDescent="0.25">
      <c r="A88" s="110"/>
      <c r="B88" s="110"/>
      <c r="C88" s="110"/>
      <c r="D88" s="110"/>
      <c r="E88" s="110"/>
      <c r="F88" s="110"/>
      <c r="G88" s="110"/>
      <c r="H88" s="110"/>
      <c r="I88" s="110"/>
      <c r="J88" s="114"/>
      <c r="K88" s="110"/>
      <c r="L88" s="114"/>
      <c r="M88" s="114"/>
      <c r="N88" s="110"/>
      <c r="O88" s="110"/>
      <c r="P88" s="114"/>
      <c r="Q88" s="114"/>
      <c r="R88" s="115"/>
      <c r="S88" s="114"/>
      <c r="T88" s="114"/>
      <c r="U88" s="114"/>
      <c r="V88" s="114"/>
      <c r="W88" s="114"/>
      <c r="X88" s="115"/>
      <c r="Y88" s="114"/>
      <c r="Z88" s="114"/>
      <c r="AA88" s="114"/>
      <c r="AB88" s="114"/>
      <c r="AC88" s="114"/>
      <c r="AD88" s="114"/>
      <c r="AE88" s="114"/>
      <c r="AF88" s="114"/>
      <c r="AG88" s="114"/>
      <c r="AH88" s="114"/>
      <c r="AI88" s="110"/>
      <c r="AJ88" s="114"/>
      <c r="AK88" s="114"/>
      <c r="AL88" s="114"/>
      <c r="AM88" s="114"/>
      <c r="AN88" s="114"/>
      <c r="AO88" s="114"/>
      <c r="AP88" s="114"/>
      <c r="AQ88" s="110"/>
      <c r="AR88" s="110"/>
      <c r="AS88" s="110"/>
      <c r="AT88" s="110"/>
      <c r="AU88" s="110"/>
      <c r="AV88" s="110"/>
      <c r="AW88" s="110"/>
      <c r="AX88" s="114"/>
      <c r="AY88" s="114"/>
      <c r="AZ88" s="110"/>
      <c r="BA88" s="110"/>
    </row>
    <row r="89" spans="1:53" ht="14.25" customHeight="1" x14ac:dyDescent="0.25">
      <c r="A89" s="110"/>
      <c r="B89" s="110"/>
      <c r="C89" s="110"/>
      <c r="D89" s="110"/>
      <c r="E89" s="110"/>
      <c r="F89" s="110"/>
      <c r="G89" s="110"/>
      <c r="H89" s="110"/>
      <c r="I89" s="110"/>
      <c r="J89" s="114"/>
      <c r="K89" s="110"/>
      <c r="L89" s="114"/>
      <c r="M89" s="114"/>
      <c r="N89" s="110"/>
      <c r="O89" s="110"/>
      <c r="P89" s="114"/>
      <c r="Q89" s="114"/>
      <c r="R89" s="115"/>
      <c r="S89" s="114"/>
      <c r="T89" s="114"/>
      <c r="U89" s="114"/>
      <c r="V89" s="114"/>
      <c r="W89" s="114"/>
      <c r="X89" s="115"/>
      <c r="Y89" s="114"/>
      <c r="Z89" s="114"/>
      <c r="AA89" s="114"/>
      <c r="AB89" s="114"/>
      <c r="AC89" s="114"/>
      <c r="AD89" s="114"/>
      <c r="AE89" s="114"/>
      <c r="AF89" s="114"/>
      <c r="AG89" s="114"/>
      <c r="AH89" s="114"/>
      <c r="AI89" s="110"/>
      <c r="AJ89" s="114"/>
      <c r="AK89" s="114"/>
      <c r="AL89" s="114"/>
      <c r="AM89" s="114"/>
      <c r="AN89" s="114"/>
      <c r="AO89" s="114"/>
      <c r="AP89" s="114"/>
      <c r="AQ89" s="110"/>
      <c r="AR89" s="110"/>
      <c r="AS89" s="110"/>
      <c r="AT89" s="110"/>
      <c r="AU89" s="110"/>
      <c r="AV89" s="110"/>
      <c r="AW89" s="110"/>
      <c r="AX89" s="114"/>
      <c r="AY89" s="114"/>
      <c r="AZ89" s="110"/>
      <c r="BA89" s="110"/>
    </row>
    <row r="90" spans="1:53" ht="14.25" customHeight="1" x14ac:dyDescent="0.25">
      <c r="A90" s="110"/>
      <c r="B90" s="110"/>
      <c r="C90" s="110"/>
      <c r="D90" s="110"/>
      <c r="E90" s="110"/>
      <c r="F90" s="110"/>
      <c r="G90" s="110"/>
      <c r="H90" s="110"/>
      <c r="I90" s="110"/>
      <c r="J90" s="114"/>
      <c r="K90" s="110"/>
      <c r="L90" s="114"/>
      <c r="M90" s="114"/>
      <c r="N90" s="110"/>
      <c r="O90" s="110"/>
      <c r="P90" s="114"/>
      <c r="Q90" s="114"/>
      <c r="R90" s="115"/>
      <c r="S90" s="114"/>
      <c r="T90" s="114"/>
      <c r="U90" s="114"/>
      <c r="V90" s="114"/>
      <c r="W90" s="114"/>
      <c r="X90" s="115"/>
      <c r="Y90" s="114"/>
      <c r="Z90" s="114"/>
      <c r="AA90" s="114"/>
      <c r="AB90" s="114"/>
      <c r="AC90" s="114"/>
      <c r="AD90" s="114"/>
      <c r="AE90" s="114"/>
      <c r="AF90" s="114"/>
      <c r="AG90" s="114"/>
      <c r="AH90" s="114"/>
      <c r="AI90" s="110"/>
      <c r="AJ90" s="114"/>
      <c r="AK90" s="114"/>
      <c r="AL90" s="114"/>
      <c r="AM90" s="114"/>
      <c r="AN90" s="114"/>
      <c r="AO90" s="114"/>
      <c r="AP90" s="114"/>
      <c r="AQ90" s="110"/>
      <c r="AR90" s="110"/>
      <c r="AS90" s="110"/>
      <c r="AT90" s="110"/>
      <c r="AU90" s="110"/>
      <c r="AV90" s="110"/>
      <c r="AW90" s="110"/>
      <c r="AX90" s="114"/>
      <c r="AY90" s="114"/>
      <c r="AZ90" s="110"/>
      <c r="BA90" s="110"/>
    </row>
    <row r="91" spans="1:53" ht="14.25" customHeight="1" x14ac:dyDescent="0.25">
      <c r="A91" s="110"/>
      <c r="B91" s="110"/>
      <c r="C91" s="110"/>
      <c r="D91" s="110"/>
      <c r="E91" s="110"/>
      <c r="F91" s="110"/>
      <c r="G91" s="110"/>
      <c r="H91" s="110"/>
      <c r="I91" s="110"/>
      <c r="J91" s="114"/>
      <c r="K91" s="110"/>
      <c r="L91" s="114"/>
      <c r="M91" s="114"/>
      <c r="N91" s="110"/>
      <c r="O91" s="110"/>
      <c r="P91" s="114"/>
      <c r="Q91" s="114"/>
      <c r="R91" s="115"/>
      <c r="S91" s="114"/>
      <c r="T91" s="114"/>
      <c r="U91" s="114"/>
      <c r="V91" s="114"/>
      <c r="W91" s="114"/>
      <c r="X91" s="115"/>
      <c r="Y91" s="114"/>
      <c r="Z91" s="114"/>
      <c r="AA91" s="114"/>
      <c r="AB91" s="114"/>
      <c r="AC91" s="114"/>
      <c r="AD91" s="114"/>
      <c r="AE91" s="114"/>
      <c r="AF91" s="114"/>
      <c r="AG91" s="114"/>
      <c r="AH91" s="114"/>
      <c r="AI91" s="110"/>
      <c r="AJ91" s="114"/>
      <c r="AK91" s="114"/>
      <c r="AL91" s="114"/>
      <c r="AM91" s="114"/>
      <c r="AN91" s="114"/>
      <c r="AO91" s="114"/>
      <c r="AP91" s="114"/>
      <c r="AQ91" s="110"/>
      <c r="AR91" s="110"/>
      <c r="AS91" s="110"/>
      <c r="AT91" s="110"/>
      <c r="AU91" s="110"/>
      <c r="AV91" s="110"/>
      <c r="AW91" s="110"/>
      <c r="AX91" s="114"/>
      <c r="AY91" s="114"/>
      <c r="AZ91" s="110"/>
      <c r="BA91" s="110"/>
    </row>
    <row r="92" spans="1:53" ht="14.25" customHeight="1" x14ac:dyDescent="0.25">
      <c r="A92" s="110"/>
      <c r="B92" s="110"/>
      <c r="C92" s="110"/>
      <c r="D92" s="110"/>
      <c r="E92" s="110"/>
      <c r="F92" s="110"/>
      <c r="G92" s="110"/>
      <c r="H92" s="110"/>
      <c r="I92" s="110"/>
      <c r="J92" s="114"/>
      <c r="K92" s="110"/>
      <c r="L92" s="114"/>
      <c r="M92" s="114"/>
      <c r="N92" s="110"/>
      <c r="O92" s="110"/>
      <c r="P92" s="114"/>
      <c r="Q92" s="114"/>
      <c r="R92" s="115"/>
      <c r="S92" s="114"/>
      <c r="T92" s="114"/>
      <c r="U92" s="114"/>
      <c r="V92" s="114"/>
      <c r="W92" s="114"/>
      <c r="X92" s="115"/>
      <c r="Y92" s="114"/>
      <c r="Z92" s="114"/>
      <c r="AA92" s="114"/>
      <c r="AB92" s="114"/>
      <c r="AC92" s="114"/>
      <c r="AD92" s="114"/>
      <c r="AE92" s="114"/>
      <c r="AF92" s="114"/>
      <c r="AG92" s="114"/>
      <c r="AH92" s="114"/>
      <c r="AI92" s="110"/>
      <c r="AJ92" s="114"/>
      <c r="AK92" s="114"/>
      <c r="AL92" s="114"/>
      <c r="AM92" s="114"/>
      <c r="AN92" s="114"/>
      <c r="AO92" s="114"/>
      <c r="AP92" s="114"/>
      <c r="AQ92" s="110"/>
      <c r="AR92" s="110"/>
      <c r="AS92" s="110"/>
      <c r="AT92" s="110"/>
      <c r="AU92" s="110"/>
      <c r="AV92" s="110"/>
      <c r="AW92" s="110"/>
      <c r="AX92" s="114"/>
      <c r="AY92" s="114"/>
      <c r="AZ92" s="110"/>
      <c r="BA92" s="110"/>
    </row>
    <row r="93" spans="1:53" ht="14.25" customHeight="1" x14ac:dyDescent="0.25">
      <c r="A93" s="110"/>
      <c r="B93" s="110"/>
      <c r="C93" s="110"/>
      <c r="D93" s="110"/>
      <c r="E93" s="110"/>
      <c r="F93" s="110"/>
      <c r="G93" s="110"/>
      <c r="H93" s="110"/>
      <c r="I93" s="110"/>
      <c r="J93" s="114"/>
      <c r="K93" s="110"/>
      <c r="L93" s="114"/>
      <c r="M93" s="114"/>
      <c r="N93" s="110"/>
      <c r="O93" s="110"/>
      <c r="P93" s="114"/>
      <c r="Q93" s="114"/>
      <c r="R93" s="115"/>
      <c r="S93" s="114"/>
      <c r="T93" s="114"/>
      <c r="U93" s="114"/>
      <c r="V93" s="114"/>
      <c r="W93" s="114"/>
      <c r="X93" s="115"/>
      <c r="Y93" s="114"/>
      <c r="Z93" s="114"/>
      <c r="AA93" s="114"/>
      <c r="AB93" s="114"/>
      <c r="AC93" s="114"/>
      <c r="AD93" s="114"/>
      <c r="AE93" s="114"/>
      <c r="AF93" s="114"/>
      <c r="AG93" s="114"/>
      <c r="AH93" s="114"/>
      <c r="AI93" s="110"/>
      <c r="AJ93" s="114"/>
      <c r="AK93" s="114"/>
      <c r="AL93" s="114"/>
      <c r="AM93" s="114"/>
      <c r="AN93" s="114"/>
      <c r="AO93" s="114"/>
      <c r="AP93" s="114"/>
      <c r="AQ93" s="110"/>
      <c r="AR93" s="110"/>
      <c r="AS93" s="110"/>
      <c r="AT93" s="110"/>
      <c r="AU93" s="110"/>
      <c r="AV93" s="110"/>
      <c r="AW93" s="110"/>
      <c r="AX93" s="114"/>
      <c r="AY93" s="114"/>
      <c r="AZ93" s="110"/>
      <c r="BA93" s="110"/>
    </row>
    <row r="94" spans="1:53" ht="14.25" customHeight="1" x14ac:dyDescent="0.25">
      <c r="A94" s="110"/>
      <c r="B94" s="110"/>
      <c r="C94" s="110"/>
      <c r="D94" s="110"/>
      <c r="E94" s="110"/>
      <c r="F94" s="110"/>
      <c r="G94" s="110"/>
      <c r="H94" s="110"/>
      <c r="I94" s="110"/>
      <c r="J94" s="114"/>
      <c r="K94" s="110"/>
      <c r="L94" s="114"/>
      <c r="M94" s="114"/>
      <c r="N94" s="110"/>
      <c r="O94" s="110"/>
      <c r="P94" s="114"/>
      <c r="Q94" s="114"/>
      <c r="R94" s="115"/>
      <c r="S94" s="114"/>
      <c r="T94" s="114"/>
      <c r="U94" s="114"/>
      <c r="V94" s="114"/>
      <c r="W94" s="114"/>
      <c r="X94" s="115"/>
      <c r="Y94" s="114"/>
      <c r="Z94" s="114"/>
      <c r="AA94" s="114"/>
      <c r="AB94" s="114"/>
      <c r="AC94" s="114"/>
      <c r="AD94" s="114"/>
      <c r="AE94" s="114"/>
      <c r="AF94" s="114"/>
      <c r="AG94" s="114"/>
      <c r="AH94" s="114"/>
      <c r="AI94" s="110"/>
      <c r="AJ94" s="114"/>
      <c r="AK94" s="114"/>
      <c r="AL94" s="114"/>
      <c r="AM94" s="114"/>
      <c r="AN94" s="114"/>
      <c r="AO94" s="114"/>
      <c r="AP94" s="114"/>
      <c r="AQ94" s="110"/>
      <c r="AR94" s="110"/>
      <c r="AS94" s="110"/>
      <c r="AT94" s="110"/>
      <c r="AU94" s="110"/>
      <c r="AV94" s="110"/>
      <c r="AW94" s="110"/>
      <c r="AX94" s="114"/>
      <c r="AY94" s="114"/>
      <c r="AZ94" s="110"/>
      <c r="BA94" s="110"/>
    </row>
    <row r="95" spans="1:53" ht="14.25" customHeight="1" x14ac:dyDescent="0.25">
      <c r="A95" s="110"/>
      <c r="B95" s="110"/>
      <c r="C95" s="110"/>
      <c r="D95" s="110"/>
      <c r="E95" s="110"/>
      <c r="F95" s="110"/>
      <c r="G95" s="110"/>
      <c r="H95" s="110"/>
      <c r="I95" s="110"/>
      <c r="J95" s="114"/>
      <c r="K95" s="110"/>
      <c r="L95" s="114"/>
      <c r="M95" s="114"/>
      <c r="N95" s="110"/>
      <c r="O95" s="110"/>
      <c r="P95" s="114"/>
      <c r="Q95" s="110"/>
      <c r="R95" s="115"/>
      <c r="S95" s="114"/>
      <c r="T95" s="114"/>
      <c r="U95" s="114"/>
      <c r="V95" s="114"/>
      <c r="W95" s="114"/>
      <c r="X95" s="110"/>
      <c r="Y95" s="110"/>
      <c r="Z95" s="110"/>
      <c r="AA95" s="110"/>
      <c r="AB95" s="110"/>
      <c r="AC95" s="110"/>
      <c r="AD95" s="110"/>
      <c r="AE95" s="110"/>
      <c r="AF95" s="110"/>
      <c r="AG95" s="110"/>
      <c r="AH95" s="110"/>
      <c r="AI95" s="110"/>
      <c r="AJ95" s="110"/>
      <c r="AK95" s="110"/>
      <c r="AL95" s="114"/>
      <c r="AM95" s="114"/>
      <c r="AN95" s="114"/>
      <c r="AO95" s="114"/>
      <c r="AP95" s="114"/>
      <c r="AQ95" s="110"/>
      <c r="AR95" s="110"/>
      <c r="AS95" s="110"/>
      <c r="AT95" s="110"/>
      <c r="AU95" s="110"/>
      <c r="AV95" s="110"/>
      <c r="AW95" s="110"/>
      <c r="AX95" s="114"/>
      <c r="AY95" s="114"/>
      <c r="AZ95" s="110"/>
      <c r="BA95" s="110"/>
    </row>
    <row r="96" spans="1:53" ht="14.25" customHeight="1" x14ac:dyDescent="0.25">
      <c r="A96" s="110"/>
      <c r="B96" s="110"/>
      <c r="C96" s="110"/>
      <c r="D96" s="110"/>
      <c r="E96" s="110"/>
      <c r="F96" s="110"/>
      <c r="G96" s="110"/>
      <c r="H96" s="110"/>
      <c r="I96" s="110"/>
      <c r="J96" s="114"/>
      <c r="K96" s="110"/>
      <c r="L96" s="114"/>
      <c r="M96" s="114"/>
      <c r="N96" s="110"/>
      <c r="O96" s="110"/>
      <c r="P96" s="114"/>
      <c r="Q96" s="114"/>
      <c r="R96" s="115"/>
      <c r="S96" s="114"/>
      <c r="T96" s="114"/>
      <c r="U96" s="114"/>
      <c r="V96" s="114"/>
      <c r="W96" s="114"/>
      <c r="X96" s="115"/>
      <c r="Y96" s="114"/>
      <c r="Z96" s="114"/>
      <c r="AA96" s="114"/>
      <c r="AB96" s="114"/>
      <c r="AC96" s="114"/>
      <c r="AD96" s="114"/>
      <c r="AE96" s="114"/>
      <c r="AF96" s="114"/>
      <c r="AG96" s="114"/>
      <c r="AH96" s="114"/>
      <c r="AI96" s="110"/>
      <c r="AJ96" s="114"/>
      <c r="AK96" s="114"/>
      <c r="AL96" s="114"/>
      <c r="AM96" s="114"/>
      <c r="AN96" s="114"/>
      <c r="AO96" s="114"/>
      <c r="AP96" s="114"/>
      <c r="AQ96" s="110"/>
      <c r="AR96" s="110"/>
      <c r="AS96" s="110"/>
      <c r="AT96" s="110"/>
      <c r="AU96" s="110"/>
      <c r="AV96" s="110"/>
      <c r="AW96" s="110"/>
      <c r="AX96" s="114"/>
      <c r="AY96" s="114"/>
      <c r="AZ96" s="110"/>
      <c r="BA96" s="110"/>
    </row>
    <row r="97" spans="1:53" ht="14.25" customHeight="1" x14ac:dyDescent="0.25">
      <c r="A97" s="110"/>
      <c r="B97" s="110"/>
      <c r="C97" s="110"/>
      <c r="D97" s="110"/>
      <c r="E97" s="110"/>
      <c r="F97" s="110"/>
      <c r="G97" s="110"/>
      <c r="H97" s="110"/>
      <c r="I97" s="110"/>
      <c r="J97" s="114"/>
      <c r="K97" s="110"/>
      <c r="L97" s="114"/>
      <c r="M97" s="114"/>
      <c r="N97" s="110"/>
      <c r="O97" s="110"/>
      <c r="P97" s="114"/>
      <c r="Q97" s="114"/>
      <c r="R97" s="115"/>
      <c r="S97" s="114"/>
      <c r="T97" s="114"/>
      <c r="U97" s="114"/>
      <c r="V97" s="114"/>
      <c r="W97" s="114"/>
      <c r="X97" s="115"/>
      <c r="Y97" s="114"/>
      <c r="Z97" s="114"/>
      <c r="AA97" s="114"/>
      <c r="AB97" s="114"/>
      <c r="AC97" s="114"/>
      <c r="AD97" s="114"/>
      <c r="AE97" s="114"/>
      <c r="AF97" s="114"/>
      <c r="AG97" s="114"/>
      <c r="AH97" s="114"/>
      <c r="AI97" s="110"/>
      <c r="AJ97" s="114"/>
      <c r="AK97" s="114"/>
      <c r="AL97" s="114"/>
      <c r="AM97" s="114"/>
      <c r="AN97" s="114"/>
      <c r="AO97" s="114"/>
      <c r="AP97" s="114"/>
      <c r="AQ97" s="110"/>
      <c r="AR97" s="110"/>
      <c r="AS97" s="110"/>
      <c r="AT97" s="110"/>
      <c r="AU97" s="110"/>
      <c r="AV97" s="110"/>
      <c r="AW97" s="110"/>
      <c r="AX97" s="114"/>
      <c r="AY97" s="114"/>
      <c r="AZ97" s="110"/>
      <c r="BA97" s="110"/>
    </row>
    <row r="98" spans="1:53" ht="14.25" customHeight="1" x14ac:dyDescent="0.25">
      <c r="A98" s="110"/>
      <c r="B98" s="110"/>
      <c r="C98" s="110"/>
      <c r="D98" s="110"/>
      <c r="E98" s="110"/>
      <c r="F98" s="110"/>
      <c r="G98" s="110"/>
      <c r="H98" s="110"/>
      <c r="I98" s="110"/>
      <c r="J98" s="114"/>
      <c r="K98" s="110"/>
      <c r="L98" s="114"/>
      <c r="M98" s="114"/>
      <c r="N98" s="110"/>
      <c r="O98" s="110"/>
      <c r="P98" s="114"/>
      <c r="Q98" s="114"/>
      <c r="R98" s="115"/>
      <c r="S98" s="114"/>
      <c r="T98" s="114"/>
      <c r="U98" s="114"/>
      <c r="V98" s="114"/>
      <c r="W98" s="114"/>
      <c r="X98" s="115"/>
      <c r="Y98" s="114"/>
      <c r="Z98" s="114"/>
      <c r="AA98" s="114"/>
      <c r="AB98" s="114"/>
      <c r="AC98" s="114"/>
      <c r="AD98" s="114"/>
      <c r="AE98" s="114"/>
      <c r="AF98" s="114"/>
      <c r="AG98" s="114"/>
      <c r="AH98" s="114"/>
      <c r="AI98" s="110"/>
      <c r="AJ98" s="114"/>
      <c r="AK98" s="114"/>
      <c r="AL98" s="114"/>
      <c r="AM98" s="114"/>
      <c r="AN98" s="114"/>
      <c r="AO98" s="114"/>
      <c r="AP98" s="114"/>
      <c r="AQ98" s="110"/>
      <c r="AR98" s="110"/>
      <c r="AS98" s="110"/>
      <c r="AT98" s="110"/>
      <c r="AU98" s="110"/>
      <c r="AV98" s="110"/>
      <c r="AW98" s="110"/>
      <c r="AX98" s="114"/>
      <c r="AY98" s="114"/>
      <c r="AZ98" s="110"/>
      <c r="BA98" s="110"/>
    </row>
    <row r="99" spans="1:53" ht="14.25" customHeight="1" x14ac:dyDescent="0.25">
      <c r="A99" s="110"/>
      <c r="B99" s="110"/>
      <c r="C99" s="110"/>
      <c r="D99" s="110"/>
      <c r="E99" s="110"/>
      <c r="F99" s="110"/>
      <c r="G99" s="110"/>
      <c r="H99" s="110"/>
      <c r="I99" s="110"/>
      <c r="J99" s="114"/>
      <c r="K99" s="110"/>
      <c r="L99" s="114"/>
      <c r="M99" s="114"/>
      <c r="N99" s="110"/>
      <c r="O99" s="110"/>
      <c r="P99" s="114"/>
      <c r="Q99" s="114"/>
      <c r="R99" s="115"/>
      <c r="S99" s="114"/>
      <c r="T99" s="114"/>
      <c r="U99" s="114"/>
      <c r="V99" s="114"/>
      <c r="W99" s="114"/>
      <c r="X99" s="115"/>
      <c r="Y99" s="114"/>
      <c r="Z99" s="114"/>
      <c r="AA99" s="114"/>
      <c r="AB99" s="114"/>
      <c r="AC99" s="114"/>
      <c r="AD99" s="114"/>
      <c r="AE99" s="114"/>
      <c r="AF99" s="114"/>
      <c r="AG99" s="114"/>
      <c r="AH99" s="114"/>
      <c r="AI99" s="110"/>
      <c r="AJ99" s="114"/>
      <c r="AK99" s="114"/>
      <c r="AL99" s="114"/>
      <c r="AM99" s="114"/>
      <c r="AN99" s="114"/>
      <c r="AO99" s="114"/>
      <c r="AP99" s="114"/>
      <c r="AQ99" s="110"/>
      <c r="AR99" s="110"/>
      <c r="AS99" s="110"/>
      <c r="AT99" s="110"/>
      <c r="AU99" s="110"/>
      <c r="AV99" s="110"/>
      <c r="AW99" s="110"/>
      <c r="AX99" s="114"/>
      <c r="AY99" s="114"/>
      <c r="AZ99" s="110"/>
      <c r="BA99" s="110"/>
    </row>
    <row r="100" spans="1:53" ht="14.25" customHeight="1" x14ac:dyDescent="0.25">
      <c r="A100" s="110"/>
      <c r="B100" s="110"/>
      <c r="C100" s="110"/>
      <c r="D100" s="110"/>
      <c r="E100" s="110"/>
      <c r="F100" s="110"/>
      <c r="G100" s="110"/>
      <c r="H100" s="110"/>
      <c r="I100" s="110"/>
      <c r="J100" s="114"/>
      <c r="K100" s="110"/>
      <c r="L100" s="114"/>
      <c r="M100" s="114"/>
      <c r="N100" s="110"/>
      <c r="O100" s="110"/>
      <c r="P100" s="114"/>
      <c r="Q100" s="114"/>
      <c r="R100" s="115"/>
      <c r="S100" s="114"/>
      <c r="T100" s="114"/>
      <c r="U100" s="114"/>
      <c r="V100" s="114"/>
      <c r="W100" s="114"/>
      <c r="X100" s="115"/>
      <c r="Y100" s="114"/>
      <c r="Z100" s="114"/>
      <c r="AA100" s="114"/>
      <c r="AB100" s="114"/>
      <c r="AC100" s="114"/>
      <c r="AD100" s="114"/>
      <c r="AE100" s="114"/>
      <c r="AF100" s="114"/>
      <c r="AG100" s="114"/>
      <c r="AH100" s="114"/>
      <c r="AI100" s="110"/>
      <c r="AJ100" s="114"/>
      <c r="AK100" s="114"/>
      <c r="AL100" s="114"/>
      <c r="AM100" s="114"/>
      <c r="AN100" s="114"/>
      <c r="AO100" s="114"/>
      <c r="AP100" s="114"/>
      <c r="AQ100" s="110"/>
      <c r="AR100" s="110"/>
      <c r="AS100" s="110"/>
      <c r="AT100" s="110"/>
      <c r="AU100" s="110"/>
      <c r="AV100" s="110"/>
      <c r="AW100" s="110"/>
      <c r="AX100" s="114"/>
      <c r="AY100" s="114"/>
      <c r="AZ100" s="110"/>
      <c r="BA100" s="110"/>
    </row>
    <row r="101" spans="1:53" ht="14.25" customHeight="1" x14ac:dyDescent="0.25">
      <c r="A101" s="110"/>
      <c r="B101" s="110"/>
      <c r="C101" s="110"/>
      <c r="D101" s="110"/>
      <c r="E101" s="110"/>
      <c r="F101" s="110"/>
      <c r="G101" s="110"/>
      <c r="H101" s="110"/>
      <c r="I101" s="110"/>
      <c r="J101" s="114"/>
      <c r="K101" s="110"/>
      <c r="L101" s="114"/>
      <c r="M101" s="114"/>
      <c r="N101" s="110"/>
      <c r="O101" s="110"/>
      <c r="P101" s="114"/>
      <c r="Q101" s="114"/>
      <c r="R101" s="115"/>
      <c r="S101" s="114"/>
      <c r="T101" s="114"/>
      <c r="U101" s="114"/>
      <c r="V101" s="114"/>
      <c r="W101" s="114"/>
      <c r="X101" s="115"/>
      <c r="Y101" s="114"/>
      <c r="Z101" s="114"/>
      <c r="AA101" s="114"/>
      <c r="AB101" s="114"/>
      <c r="AC101" s="114"/>
      <c r="AD101" s="114"/>
      <c r="AE101" s="114"/>
      <c r="AF101" s="114"/>
      <c r="AG101" s="114"/>
      <c r="AH101" s="114"/>
      <c r="AI101" s="110"/>
      <c r="AJ101" s="114"/>
      <c r="AK101" s="114"/>
      <c r="AL101" s="114"/>
      <c r="AM101" s="114"/>
      <c r="AN101" s="114"/>
      <c r="AO101" s="114"/>
      <c r="AP101" s="114"/>
      <c r="AQ101" s="110"/>
      <c r="AR101" s="110"/>
      <c r="AS101" s="110"/>
      <c r="AT101" s="110"/>
      <c r="AU101" s="110"/>
      <c r="AV101" s="110"/>
      <c r="AW101" s="110"/>
      <c r="AX101" s="114"/>
      <c r="AY101" s="114"/>
      <c r="AZ101" s="110"/>
      <c r="BA101" s="110"/>
    </row>
    <row r="102" spans="1:53" ht="14.25" customHeight="1" x14ac:dyDescent="0.25">
      <c r="A102" s="110"/>
      <c r="B102" s="110"/>
      <c r="C102" s="110"/>
      <c r="D102" s="110"/>
      <c r="E102" s="110"/>
      <c r="F102" s="110"/>
      <c r="G102" s="110"/>
      <c r="H102" s="110"/>
      <c r="I102" s="110"/>
      <c r="J102" s="114"/>
      <c r="K102" s="110"/>
      <c r="L102" s="114"/>
      <c r="M102" s="114"/>
      <c r="N102" s="110"/>
      <c r="O102" s="110"/>
      <c r="P102" s="114"/>
      <c r="Q102" s="114"/>
      <c r="R102" s="115"/>
      <c r="S102" s="114"/>
      <c r="T102" s="114"/>
      <c r="U102" s="114"/>
      <c r="V102" s="114"/>
      <c r="W102" s="114"/>
      <c r="X102" s="115"/>
      <c r="Y102" s="114"/>
      <c r="Z102" s="114"/>
      <c r="AA102" s="114"/>
      <c r="AB102" s="114"/>
      <c r="AC102" s="114"/>
      <c r="AD102" s="114"/>
      <c r="AE102" s="114"/>
      <c r="AF102" s="114"/>
      <c r="AG102" s="114"/>
      <c r="AH102" s="114"/>
      <c r="AI102" s="110"/>
      <c r="AJ102" s="114"/>
      <c r="AK102" s="114"/>
      <c r="AL102" s="114"/>
      <c r="AM102" s="114"/>
      <c r="AN102" s="114"/>
      <c r="AO102" s="114"/>
      <c r="AP102" s="114"/>
      <c r="AQ102" s="110"/>
      <c r="AR102" s="110"/>
      <c r="AS102" s="110"/>
      <c r="AT102" s="110"/>
      <c r="AU102" s="110"/>
      <c r="AV102" s="110"/>
      <c r="AW102" s="110"/>
      <c r="AX102" s="114"/>
      <c r="AY102" s="114"/>
      <c r="AZ102" s="110"/>
      <c r="BA102" s="110"/>
    </row>
    <row r="103" spans="1:53" ht="14.25" customHeight="1" x14ac:dyDescent="0.25">
      <c r="A103" s="110"/>
      <c r="B103" s="110"/>
      <c r="C103" s="110"/>
      <c r="D103" s="110"/>
      <c r="E103" s="110"/>
      <c r="F103" s="110"/>
      <c r="G103" s="110"/>
      <c r="H103" s="110"/>
      <c r="I103" s="110"/>
      <c r="J103" s="114"/>
      <c r="K103" s="110"/>
      <c r="L103" s="114"/>
      <c r="M103" s="114"/>
      <c r="N103" s="110"/>
      <c r="O103" s="110"/>
      <c r="P103" s="114"/>
      <c r="Q103" s="114"/>
      <c r="R103" s="115"/>
      <c r="S103" s="114"/>
      <c r="T103" s="114"/>
      <c r="U103" s="114"/>
      <c r="V103" s="114"/>
      <c r="W103" s="114"/>
      <c r="X103" s="115"/>
      <c r="Y103" s="114"/>
      <c r="Z103" s="114"/>
      <c r="AA103" s="114"/>
      <c r="AB103" s="114"/>
      <c r="AC103" s="114"/>
      <c r="AD103" s="114"/>
      <c r="AE103" s="114"/>
      <c r="AF103" s="114"/>
      <c r="AG103" s="114"/>
      <c r="AH103" s="114"/>
      <c r="AI103" s="110"/>
      <c r="AJ103" s="114"/>
      <c r="AK103" s="114"/>
      <c r="AL103" s="114"/>
      <c r="AM103" s="114"/>
      <c r="AN103" s="114"/>
      <c r="AO103" s="114"/>
      <c r="AP103" s="114"/>
      <c r="AQ103" s="110"/>
      <c r="AR103" s="110"/>
      <c r="AS103" s="110"/>
      <c r="AT103" s="110"/>
      <c r="AU103" s="110"/>
      <c r="AV103" s="110"/>
      <c r="AW103" s="110"/>
      <c r="AX103" s="114"/>
      <c r="AY103" s="114"/>
      <c r="AZ103" s="110"/>
      <c r="BA103" s="110"/>
    </row>
    <row r="104" spans="1:53" ht="14.25" customHeight="1" x14ac:dyDescent="0.25">
      <c r="A104" s="110"/>
      <c r="B104" s="110"/>
      <c r="C104" s="110"/>
      <c r="D104" s="110"/>
      <c r="E104" s="110"/>
      <c r="F104" s="110"/>
      <c r="G104" s="110"/>
      <c r="H104" s="110"/>
      <c r="I104" s="110"/>
      <c r="J104" s="114"/>
      <c r="K104" s="110"/>
      <c r="L104" s="114"/>
      <c r="M104" s="114"/>
      <c r="N104" s="110"/>
      <c r="O104" s="110"/>
      <c r="P104" s="114"/>
      <c r="Q104" s="110"/>
      <c r="R104" s="115"/>
      <c r="S104" s="114"/>
      <c r="T104" s="114"/>
      <c r="U104" s="114"/>
      <c r="V104" s="114"/>
      <c r="W104" s="114"/>
      <c r="X104" s="110"/>
      <c r="Y104" s="110"/>
      <c r="Z104" s="110"/>
      <c r="AA104" s="110"/>
      <c r="AB104" s="110"/>
      <c r="AC104" s="110"/>
      <c r="AD104" s="110"/>
      <c r="AE104" s="110"/>
      <c r="AF104" s="110"/>
      <c r="AG104" s="110"/>
      <c r="AH104" s="110"/>
      <c r="AI104" s="110"/>
      <c r="AJ104" s="110"/>
      <c r="AK104" s="110"/>
      <c r="AL104" s="114"/>
      <c r="AM104" s="114"/>
      <c r="AN104" s="114"/>
      <c r="AO104" s="114"/>
      <c r="AP104" s="114"/>
      <c r="AQ104" s="110"/>
      <c r="AR104" s="110"/>
      <c r="AS104" s="110"/>
      <c r="AT104" s="110"/>
      <c r="AU104" s="110"/>
      <c r="AV104" s="110"/>
      <c r="AW104" s="110"/>
      <c r="AX104" s="114"/>
      <c r="AY104" s="114"/>
      <c r="AZ104" s="110"/>
      <c r="BA104" s="110"/>
    </row>
    <row r="105" spans="1:53" ht="14.25" customHeight="1" x14ac:dyDescent="0.25">
      <c r="A105" s="110"/>
      <c r="B105" s="110"/>
      <c r="C105" s="110"/>
      <c r="D105" s="110"/>
      <c r="E105" s="110"/>
      <c r="F105" s="110"/>
      <c r="G105" s="110"/>
      <c r="H105" s="110"/>
      <c r="I105" s="110"/>
      <c r="J105" s="114"/>
      <c r="K105" s="110"/>
      <c r="L105" s="114"/>
      <c r="M105" s="114"/>
      <c r="N105" s="110"/>
      <c r="O105" s="110"/>
      <c r="P105" s="114"/>
      <c r="Q105" s="114"/>
      <c r="R105" s="115"/>
      <c r="S105" s="114"/>
      <c r="T105" s="114"/>
      <c r="U105" s="114"/>
      <c r="V105" s="114"/>
      <c r="W105" s="114"/>
      <c r="X105" s="115"/>
      <c r="Y105" s="114"/>
      <c r="Z105" s="114"/>
      <c r="AA105" s="114"/>
      <c r="AB105" s="114"/>
      <c r="AC105" s="114"/>
      <c r="AD105" s="114"/>
      <c r="AE105" s="114"/>
      <c r="AF105" s="114"/>
      <c r="AG105" s="114"/>
      <c r="AH105" s="114"/>
      <c r="AI105" s="110"/>
      <c r="AJ105" s="114"/>
      <c r="AK105" s="114"/>
      <c r="AL105" s="114"/>
      <c r="AM105" s="114"/>
      <c r="AN105" s="114"/>
      <c r="AO105" s="114"/>
      <c r="AP105" s="114"/>
      <c r="AQ105" s="110"/>
      <c r="AR105" s="110"/>
      <c r="AS105" s="110"/>
      <c r="AT105" s="110"/>
      <c r="AU105" s="110"/>
      <c r="AV105" s="110"/>
      <c r="AW105" s="110"/>
      <c r="AX105" s="114"/>
      <c r="AY105" s="114"/>
      <c r="AZ105" s="110"/>
      <c r="BA105" s="110"/>
    </row>
    <row r="106" spans="1:53" ht="14.25" customHeight="1" x14ac:dyDescent="0.25">
      <c r="A106" s="110"/>
      <c r="B106" s="110"/>
      <c r="C106" s="110"/>
      <c r="D106" s="110"/>
      <c r="E106" s="110"/>
      <c r="F106" s="110"/>
      <c r="G106" s="110"/>
      <c r="H106" s="110"/>
      <c r="I106" s="110"/>
      <c r="J106" s="114"/>
      <c r="K106" s="110"/>
      <c r="L106" s="114"/>
      <c r="M106" s="114"/>
      <c r="N106" s="110"/>
      <c r="O106" s="110"/>
      <c r="P106" s="114"/>
      <c r="Q106" s="114"/>
      <c r="R106" s="115"/>
      <c r="S106" s="114"/>
      <c r="T106" s="114"/>
      <c r="U106" s="114"/>
      <c r="V106" s="114"/>
      <c r="W106" s="114"/>
      <c r="X106" s="115"/>
      <c r="Y106" s="114"/>
      <c r="Z106" s="114"/>
      <c r="AA106" s="114"/>
      <c r="AB106" s="114"/>
      <c r="AC106" s="114"/>
      <c r="AD106" s="114"/>
      <c r="AE106" s="114"/>
      <c r="AF106" s="114"/>
      <c r="AG106" s="114"/>
      <c r="AH106" s="114"/>
      <c r="AI106" s="110"/>
      <c r="AJ106" s="114"/>
      <c r="AK106" s="114"/>
      <c r="AL106" s="114"/>
      <c r="AM106" s="114"/>
      <c r="AN106" s="114"/>
      <c r="AO106" s="114"/>
      <c r="AP106" s="114"/>
      <c r="AQ106" s="110"/>
      <c r="AR106" s="110"/>
      <c r="AS106" s="110"/>
      <c r="AT106" s="110"/>
      <c r="AU106" s="110"/>
      <c r="AV106" s="110"/>
      <c r="AW106" s="110"/>
      <c r="AX106" s="114"/>
      <c r="AY106" s="114"/>
      <c r="AZ106" s="110"/>
      <c r="BA106" s="110"/>
    </row>
    <row r="107" spans="1:53" ht="14.25" customHeight="1" x14ac:dyDescent="0.25">
      <c r="A107" s="110"/>
      <c r="B107" s="110"/>
      <c r="C107" s="110"/>
      <c r="D107" s="110"/>
      <c r="E107" s="110"/>
      <c r="F107" s="110"/>
      <c r="G107" s="110"/>
      <c r="H107" s="110"/>
      <c r="I107" s="110"/>
      <c r="J107" s="114"/>
      <c r="K107" s="110"/>
      <c r="L107" s="114"/>
      <c r="M107" s="114"/>
      <c r="N107" s="110"/>
      <c r="O107" s="110"/>
      <c r="P107" s="114"/>
      <c r="Q107" s="114"/>
      <c r="R107" s="115"/>
      <c r="S107" s="114"/>
      <c r="T107" s="114"/>
      <c r="U107" s="114"/>
      <c r="V107" s="114"/>
      <c r="W107" s="114"/>
      <c r="X107" s="115"/>
      <c r="Y107" s="114"/>
      <c r="Z107" s="114"/>
      <c r="AA107" s="114"/>
      <c r="AB107" s="114"/>
      <c r="AC107" s="114"/>
      <c r="AD107" s="114"/>
      <c r="AE107" s="114"/>
      <c r="AF107" s="114"/>
      <c r="AG107" s="114"/>
      <c r="AH107" s="114"/>
      <c r="AI107" s="110"/>
      <c r="AJ107" s="114"/>
      <c r="AK107" s="114"/>
      <c r="AL107" s="114"/>
      <c r="AM107" s="114"/>
      <c r="AN107" s="114"/>
      <c r="AO107" s="114"/>
      <c r="AP107" s="114"/>
      <c r="AQ107" s="110"/>
      <c r="AR107" s="110"/>
      <c r="AS107" s="110"/>
      <c r="AT107" s="110"/>
      <c r="AU107" s="110"/>
      <c r="AV107" s="110"/>
      <c r="AW107" s="110"/>
      <c r="AX107" s="114"/>
      <c r="AY107" s="114"/>
      <c r="AZ107" s="110"/>
      <c r="BA107" s="110"/>
    </row>
    <row r="108" spans="1:53" ht="14.25" customHeight="1" x14ac:dyDescent="0.25">
      <c r="A108" s="110"/>
      <c r="B108" s="110"/>
      <c r="C108" s="110"/>
      <c r="D108" s="110"/>
      <c r="E108" s="110"/>
      <c r="F108" s="110"/>
      <c r="G108" s="110"/>
      <c r="H108" s="110"/>
      <c r="I108" s="110"/>
      <c r="J108" s="114"/>
      <c r="K108" s="110"/>
      <c r="L108" s="114"/>
      <c r="M108" s="114"/>
      <c r="N108" s="110"/>
      <c r="O108" s="110"/>
      <c r="P108" s="114"/>
      <c r="Q108" s="114"/>
      <c r="R108" s="115"/>
      <c r="S108" s="114"/>
      <c r="T108" s="114"/>
      <c r="U108" s="114"/>
      <c r="V108" s="114"/>
      <c r="W108" s="114"/>
      <c r="X108" s="115"/>
      <c r="Y108" s="114"/>
      <c r="Z108" s="114"/>
      <c r="AA108" s="114"/>
      <c r="AB108" s="114"/>
      <c r="AC108" s="114"/>
      <c r="AD108" s="114"/>
      <c r="AE108" s="114"/>
      <c r="AF108" s="114"/>
      <c r="AG108" s="114"/>
      <c r="AH108" s="114"/>
      <c r="AI108" s="110"/>
      <c r="AJ108" s="114"/>
      <c r="AK108" s="114"/>
      <c r="AL108" s="114"/>
      <c r="AM108" s="114"/>
      <c r="AN108" s="114"/>
      <c r="AO108" s="114"/>
      <c r="AP108" s="114"/>
      <c r="AQ108" s="110"/>
      <c r="AR108" s="110"/>
      <c r="AS108" s="110"/>
      <c r="AT108" s="110"/>
      <c r="AU108" s="110"/>
      <c r="AV108" s="110"/>
      <c r="AW108" s="110"/>
      <c r="AX108" s="114"/>
      <c r="AY108" s="114"/>
      <c r="AZ108" s="110"/>
      <c r="BA108" s="110"/>
    </row>
    <row r="109" spans="1:53" ht="14.25" customHeight="1" x14ac:dyDescent="0.25">
      <c r="A109" s="110"/>
      <c r="B109" s="110"/>
      <c r="C109" s="110"/>
      <c r="D109" s="110"/>
      <c r="E109" s="110"/>
      <c r="F109" s="110"/>
      <c r="G109" s="110"/>
      <c r="H109" s="110"/>
      <c r="I109" s="110"/>
      <c r="J109" s="114"/>
      <c r="K109" s="110"/>
      <c r="L109" s="114"/>
      <c r="M109" s="114"/>
      <c r="N109" s="110"/>
      <c r="O109" s="110"/>
      <c r="P109" s="114"/>
      <c r="Q109" s="114"/>
      <c r="R109" s="110"/>
      <c r="S109" s="110"/>
      <c r="T109" s="110"/>
      <c r="U109" s="110"/>
      <c r="V109" s="110"/>
      <c r="W109" s="110"/>
      <c r="X109" s="115"/>
      <c r="Y109" s="114"/>
      <c r="Z109" s="114"/>
      <c r="AA109" s="114"/>
      <c r="AB109" s="114"/>
      <c r="AC109" s="114"/>
      <c r="AD109" s="110"/>
      <c r="AE109" s="110"/>
      <c r="AF109" s="110"/>
      <c r="AG109" s="110"/>
      <c r="AH109" s="110"/>
      <c r="AI109" s="110"/>
      <c r="AJ109" s="110"/>
      <c r="AK109" s="110"/>
      <c r="AL109" s="114"/>
      <c r="AM109" s="114"/>
      <c r="AN109" s="114"/>
      <c r="AO109" s="114"/>
      <c r="AP109" s="114"/>
      <c r="AQ109" s="110"/>
      <c r="AR109" s="110"/>
      <c r="AS109" s="110"/>
      <c r="AT109" s="110"/>
      <c r="AU109" s="110"/>
      <c r="AV109" s="110"/>
      <c r="AW109" s="110"/>
      <c r="AX109" s="114"/>
      <c r="AY109" s="114"/>
      <c r="AZ109" s="110"/>
      <c r="BA109" s="110"/>
    </row>
    <row r="110" spans="1:53" ht="14.25" customHeight="1" x14ac:dyDescent="0.25">
      <c r="A110" s="110"/>
      <c r="B110" s="110"/>
      <c r="C110" s="110"/>
      <c r="D110" s="110"/>
      <c r="E110" s="110"/>
      <c r="F110" s="110"/>
      <c r="G110" s="110"/>
      <c r="H110" s="110"/>
      <c r="I110" s="110"/>
      <c r="J110" s="114"/>
      <c r="K110" s="110"/>
      <c r="L110" s="114"/>
      <c r="M110" s="114"/>
      <c r="N110" s="110"/>
      <c r="O110" s="110"/>
      <c r="P110" s="114"/>
      <c r="Q110" s="114"/>
      <c r="R110" s="115"/>
      <c r="S110" s="114"/>
      <c r="T110" s="114"/>
      <c r="U110" s="114"/>
      <c r="V110" s="114"/>
      <c r="W110" s="114"/>
      <c r="X110" s="115"/>
      <c r="Y110" s="114"/>
      <c r="Z110" s="114"/>
      <c r="AA110" s="114"/>
      <c r="AB110" s="114"/>
      <c r="AC110" s="114"/>
      <c r="AD110" s="114"/>
      <c r="AE110" s="114"/>
      <c r="AF110" s="114"/>
      <c r="AG110" s="114"/>
      <c r="AH110" s="114"/>
      <c r="AI110" s="110"/>
      <c r="AJ110" s="114"/>
      <c r="AK110" s="114"/>
      <c r="AL110" s="114"/>
      <c r="AM110" s="114"/>
      <c r="AN110" s="114"/>
      <c r="AO110" s="114"/>
      <c r="AP110" s="114"/>
      <c r="AQ110" s="110"/>
      <c r="AR110" s="110"/>
      <c r="AS110" s="110"/>
      <c r="AT110" s="110"/>
      <c r="AU110" s="110"/>
      <c r="AV110" s="110"/>
      <c r="AW110" s="110"/>
      <c r="AX110" s="114"/>
      <c r="AY110" s="114"/>
      <c r="AZ110" s="110"/>
      <c r="BA110" s="110"/>
    </row>
    <row r="111" spans="1:53" ht="14.25" customHeight="1" x14ac:dyDescent="0.25">
      <c r="A111" s="110"/>
      <c r="B111" s="110"/>
      <c r="C111" s="110"/>
      <c r="D111" s="110"/>
      <c r="E111" s="110"/>
      <c r="F111" s="110"/>
      <c r="G111" s="110"/>
      <c r="H111" s="110"/>
      <c r="I111" s="110"/>
      <c r="J111" s="114"/>
      <c r="K111" s="110"/>
      <c r="L111" s="114"/>
      <c r="M111" s="114"/>
      <c r="N111" s="110"/>
      <c r="O111" s="110"/>
      <c r="P111" s="114"/>
      <c r="Q111" s="114"/>
      <c r="R111" s="115"/>
      <c r="S111" s="114"/>
      <c r="T111" s="114"/>
      <c r="U111" s="114"/>
      <c r="V111" s="114"/>
      <c r="W111" s="114"/>
      <c r="X111" s="115"/>
      <c r="Y111" s="114"/>
      <c r="Z111" s="114"/>
      <c r="AA111" s="114"/>
      <c r="AB111" s="114"/>
      <c r="AC111" s="114"/>
      <c r="AD111" s="114"/>
      <c r="AE111" s="114"/>
      <c r="AF111" s="114"/>
      <c r="AG111" s="114"/>
      <c r="AH111" s="114"/>
      <c r="AI111" s="110"/>
      <c r="AJ111" s="114"/>
      <c r="AK111" s="114"/>
      <c r="AL111" s="114"/>
      <c r="AM111" s="114"/>
      <c r="AN111" s="114"/>
      <c r="AO111" s="114"/>
      <c r="AP111" s="114"/>
      <c r="AQ111" s="110"/>
      <c r="AR111" s="110"/>
      <c r="AS111" s="110"/>
      <c r="AT111" s="110"/>
      <c r="AU111" s="110"/>
      <c r="AV111" s="110"/>
      <c r="AW111" s="110"/>
      <c r="AX111" s="114"/>
      <c r="AY111" s="114"/>
      <c r="AZ111" s="110"/>
      <c r="BA111" s="110"/>
    </row>
    <row r="112" spans="1:53" ht="14.25" customHeight="1" x14ac:dyDescent="0.25">
      <c r="A112" s="110"/>
      <c r="B112" s="110"/>
      <c r="C112" s="110"/>
      <c r="D112" s="110"/>
      <c r="E112" s="110"/>
      <c r="F112" s="110"/>
      <c r="G112" s="110"/>
      <c r="H112" s="110"/>
      <c r="I112" s="110"/>
      <c r="J112" s="114"/>
      <c r="K112" s="110"/>
      <c r="L112" s="114"/>
      <c r="M112" s="114"/>
      <c r="N112" s="110"/>
      <c r="O112" s="110"/>
      <c r="P112" s="114"/>
      <c r="Q112" s="114"/>
      <c r="R112" s="115"/>
      <c r="S112" s="114"/>
      <c r="T112" s="114"/>
      <c r="U112" s="114"/>
      <c r="V112" s="114"/>
      <c r="W112" s="114"/>
      <c r="X112" s="115"/>
      <c r="Y112" s="114"/>
      <c r="Z112" s="114"/>
      <c r="AA112" s="114"/>
      <c r="AB112" s="114"/>
      <c r="AC112" s="114"/>
      <c r="AD112" s="114"/>
      <c r="AE112" s="114"/>
      <c r="AF112" s="114"/>
      <c r="AG112" s="114"/>
      <c r="AH112" s="114"/>
      <c r="AI112" s="110"/>
      <c r="AJ112" s="114"/>
      <c r="AK112" s="114"/>
      <c r="AL112" s="114"/>
      <c r="AM112" s="114"/>
      <c r="AN112" s="114"/>
      <c r="AO112" s="114"/>
      <c r="AP112" s="114"/>
      <c r="AQ112" s="110"/>
      <c r="AR112" s="110"/>
      <c r="AS112" s="110"/>
      <c r="AT112" s="110"/>
      <c r="AU112" s="110"/>
      <c r="AV112" s="110"/>
      <c r="AW112" s="110"/>
      <c r="AX112" s="114"/>
      <c r="AY112" s="114"/>
      <c r="AZ112" s="110"/>
      <c r="BA112" s="110"/>
    </row>
    <row r="113" spans="1:53" ht="14.25" customHeight="1" x14ac:dyDescent="0.25">
      <c r="A113" s="110"/>
      <c r="B113" s="110"/>
      <c r="C113" s="110"/>
      <c r="D113" s="110"/>
      <c r="E113" s="110"/>
      <c r="F113" s="110"/>
      <c r="G113" s="110"/>
      <c r="H113" s="110"/>
      <c r="I113" s="110"/>
      <c r="J113" s="114"/>
      <c r="K113" s="110"/>
      <c r="L113" s="114"/>
      <c r="M113" s="114"/>
      <c r="N113" s="110"/>
      <c r="O113" s="110"/>
      <c r="P113" s="114"/>
      <c r="Q113" s="114"/>
      <c r="R113" s="115"/>
      <c r="S113" s="114"/>
      <c r="T113" s="114"/>
      <c r="U113" s="114"/>
      <c r="V113" s="114"/>
      <c r="W113" s="114"/>
      <c r="X113" s="115"/>
      <c r="Y113" s="114"/>
      <c r="Z113" s="114"/>
      <c r="AA113" s="114"/>
      <c r="AB113" s="114"/>
      <c r="AC113" s="114"/>
      <c r="AD113" s="114"/>
      <c r="AE113" s="114"/>
      <c r="AF113" s="114"/>
      <c r="AG113" s="114"/>
      <c r="AH113" s="114"/>
      <c r="AI113" s="110"/>
      <c r="AJ113" s="114"/>
      <c r="AK113" s="114"/>
      <c r="AL113" s="114"/>
      <c r="AM113" s="114"/>
      <c r="AN113" s="114"/>
      <c r="AO113" s="114"/>
      <c r="AP113" s="114"/>
      <c r="AQ113" s="110"/>
      <c r="AR113" s="110"/>
      <c r="AS113" s="110"/>
      <c r="AT113" s="110"/>
      <c r="AU113" s="110"/>
      <c r="AV113" s="110"/>
      <c r="AW113" s="110"/>
      <c r="AX113" s="114"/>
      <c r="AY113" s="114"/>
      <c r="AZ113" s="110"/>
      <c r="BA113" s="110"/>
    </row>
    <row r="114" spans="1:53" ht="14.25" customHeight="1" x14ac:dyDescent="0.25">
      <c r="A114" s="110"/>
      <c r="B114" s="110"/>
      <c r="C114" s="110"/>
      <c r="D114" s="110"/>
      <c r="E114" s="110"/>
      <c r="F114" s="110"/>
      <c r="G114" s="110"/>
      <c r="H114" s="110"/>
      <c r="I114" s="110"/>
      <c r="J114" s="114"/>
      <c r="K114" s="110"/>
      <c r="L114" s="114"/>
      <c r="M114" s="114"/>
      <c r="N114" s="110"/>
      <c r="O114" s="110"/>
      <c r="P114" s="114"/>
      <c r="Q114" s="114"/>
      <c r="R114" s="115"/>
      <c r="S114" s="114"/>
      <c r="T114" s="114"/>
      <c r="U114" s="114"/>
      <c r="V114" s="114"/>
      <c r="W114" s="114"/>
      <c r="X114" s="115"/>
      <c r="Y114" s="114"/>
      <c r="Z114" s="114"/>
      <c r="AA114" s="114"/>
      <c r="AB114" s="114"/>
      <c r="AC114" s="114"/>
      <c r="AD114" s="114"/>
      <c r="AE114" s="114"/>
      <c r="AF114" s="114"/>
      <c r="AG114" s="114"/>
      <c r="AH114" s="114"/>
      <c r="AI114" s="110"/>
      <c r="AJ114" s="114"/>
      <c r="AK114" s="114"/>
      <c r="AL114" s="114"/>
      <c r="AM114" s="114"/>
      <c r="AN114" s="114"/>
      <c r="AO114" s="114"/>
      <c r="AP114" s="114"/>
      <c r="AQ114" s="110"/>
      <c r="AR114" s="110"/>
      <c r="AS114" s="110"/>
      <c r="AT114" s="110"/>
      <c r="AU114" s="110"/>
      <c r="AV114" s="110"/>
      <c r="AW114" s="110"/>
      <c r="AX114" s="114"/>
      <c r="AY114" s="114"/>
      <c r="AZ114" s="110"/>
      <c r="BA114" s="110"/>
    </row>
    <row r="115" spans="1:53" ht="14.25" customHeight="1" x14ac:dyDescent="0.25">
      <c r="A115" s="110"/>
      <c r="B115" s="110"/>
      <c r="C115" s="110"/>
      <c r="D115" s="110"/>
      <c r="E115" s="110"/>
      <c r="F115" s="110"/>
      <c r="G115" s="110"/>
      <c r="H115" s="110"/>
      <c r="I115" s="110"/>
      <c r="J115" s="114"/>
      <c r="K115" s="110"/>
      <c r="L115" s="114"/>
      <c r="M115" s="114"/>
      <c r="N115" s="110"/>
      <c r="O115" s="110"/>
      <c r="P115" s="114"/>
      <c r="Q115" s="114"/>
      <c r="R115" s="115"/>
      <c r="S115" s="114"/>
      <c r="T115" s="114"/>
      <c r="U115" s="114"/>
      <c r="V115" s="114"/>
      <c r="W115" s="114"/>
      <c r="X115" s="115"/>
      <c r="Y115" s="114"/>
      <c r="Z115" s="114"/>
      <c r="AA115" s="114"/>
      <c r="AB115" s="114"/>
      <c r="AC115" s="114"/>
      <c r="AD115" s="114"/>
      <c r="AE115" s="114"/>
      <c r="AF115" s="114"/>
      <c r="AG115" s="114"/>
      <c r="AH115" s="114"/>
      <c r="AI115" s="110"/>
      <c r="AJ115" s="114"/>
      <c r="AK115" s="114"/>
      <c r="AL115" s="114"/>
      <c r="AM115" s="114"/>
      <c r="AN115" s="114"/>
      <c r="AO115" s="114"/>
      <c r="AP115" s="114"/>
      <c r="AQ115" s="110"/>
      <c r="AR115" s="110"/>
      <c r="AS115" s="110"/>
      <c r="AT115" s="110"/>
      <c r="AU115" s="110"/>
      <c r="AV115" s="110"/>
      <c r="AW115" s="110"/>
      <c r="AX115" s="114"/>
      <c r="AY115" s="114"/>
      <c r="AZ115" s="110"/>
      <c r="BA115" s="110"/>
    </row>
    <row r="116" spans="1:53" ht="14.25" customHeight="1" x14ac:dyDescent="0.25">
      <c r="A116" s="110"/>
      <c r="B116" s="110"/>
      <c r="C116" s="110"/>
      <c r="D116" s="110"/>
      <c r="E116" s="110"/>
      <c r="F116" s="110"/>
      <c r="G116" s="110"/>
      <c r="H116" s="110"/>
      <c r="I116" s="110"/>
      <c r="J116" s="114"/>
      <c r="K116" s="110"/>
      <c r="L116" s="114"/>
      <c r="M116" s="114"/>
      <c r="N116" s="110"/>
      <c r="O116" s="110"/>
      <c r="P116" s="114"/>
      <c r="Q116" s="114"/>
      <c r="R116" s="115"/>
      <c r="S116" s="114"/>
      <c r="T116" s="114"/>
      <c r="U116" s="114"/>
      <c r="V116" s="114"/>
      <c r="W116" s="114"/>
      <c r="X116" s="115"/>
      <c r="Y116" s="114"/>
      <c r="Z116" s="114"/>
      <c r="AA116" s="114"/>
      <c r="AB116" s="114"/>
      <c r="AC116" s="114"/>
      <c r="AD116" s="114"/>
      <c r="AE116" s="114"/>
      <c r="AF116" s="114"/>
      <c r="AG116" s="114"/>
      <c r="AH116" s="114"/>
      <c r="AI116" s="110"/>
      <c r="AJ116" s="114"/>
      <c r="AK116" s="114"/>
      <c r="AL116" s="114"/>
      <c r="AM116" s="114"/>
      <c r="AN116" s="114"/>
      <c r="AO116" s="114"/>
      <c r="AP116" s="114"/>
      <c r="AQ116" s="110"/>
      <c r="AR116" s="110"/>
      <c r="AS116" s="110"/>
      <c r="AT116" s="110"/>
      <c r="AU116" s="110"/>
      <c r="AV116" s="110"/>
      <c r="AW116" s="110"/>
      <c r="AX116" s="114"/>
      <c r="AY116" s="114"/>
      <c r="AZ116" s="110"/>
      <c r="BA116" s="110"/>
    </row>
    <row r="117" spans="1:53" ht="14.25" customHeight="1" x14ac:dyDescent="0.25">
      <c r="A117" s="110"/>
      <c r="B117" s="110"/>
      <c r="C117" s="110"/>
      <c r="D117" s="110"/>
      <c r="E117" s="110"/>
      <c r="F117" s="110"/>
      <c r="G117" s="110"/>
      <c r="H117" s="110"/>
      <c r="I117" s="110"/>
      <c r="J117" s="114"/>
      <c r="K117" s="110"/>
      <c r="L117" s="114"/>
      <c r="M117" s="114"/>
      <c r="N117" s="110"/>
      <c r="O117" s="110"/>
      <c r="P117" s="114"/>
      <c r="Q117" s="114"/>
      <c r="R117" s="115"/>
      <c r="S117" s="114"/>
      <c r="T117" s="114"/>
      <c r="U117" s="114"/>
      <c r="V117" s="114"/>
      <c r="W117" s="114"/>
      <c r="X117" s="115"/>
      <c r="Y117" s="114"/>
      <c r="Z117" s="114"/>
      <c r="AA117" s="114"/>
      <c r="AB117" s="114"/>
      <c r="AC117" s="114"/>
      <c r="AD117" s="114"/>
      <c r="AE117" s="114"/>
      <c r="AF117" s="114"/>
      <c r="AG117" s="114"/>
      <c r="AH117" s="114"/>
      <c r="AI117" s="110"/>
      <c r="AJ117" s="114"/>
      <c r="AK117" s="114"/>
      <c r="AL117" s="114"/>
      <c r="AM117" s="114"/>
      <c r="AN117" s="114"/>
      <c r="AO117" s="114"/>
      <c r="AP117" s="114"/>
      <c r="AQ117" s="110"/>
      <c r="AR117" s="110"/>
      <c r="AS117" s="110"/>
      <c r="AT117" s="110"/>
      <c r="AU117" s="110"/>
      <c r="AV117" s="110"/>
      <c r="AW117" s="110"/>
      <c r="AX117" s="114"/>
      <c r="AY117" s="114"/>
      <c r="AZ117" s="110"/>
      <c r="BA117" s="110"/>
    </row>
    <row r="118" spans="1:53" ht="14.25" customHeight="1" x14ac:dyDescent="0.25">
      <c r="A118" s="110"/>
      <c r="B118" s="110"/>
      <c r="C118" s="110"/>
      <c r="D118" s="110"/>
      <c r="E118" s="110"/>
      <c r="F118" s="110"/>
      <c r="G118" s="110"/>
      <c r="H118" s="110"/>
      <c r="I118" s="110"/>
      <c r="J118" s="114"/>
      <c r="K118" s="110"/>
      <c r="L118" s="114"/>
      <c r="M118" s="114"/>
      <c r="N118" s="110"/>
      <c r="O118" s="110"/>
      <c r="P118" s="114"/>
      <c r="Q118" s="114"/>
      <c r="R118" s="115"/>
      <c r="S118" s="114"/>
      <c r="T118" s="114"/>
      <c r="U118" s="114"/>
      <c r="V118" s="114"/>
      <c r="W118" s="114"/>
      <c r="X118" s="115"/>
      <c r="Y118" s="114"/>
      <c r="Z118" s="114"/>
      <c r="AA118" s="114"/>
      <c r="AB118" s="114"/>
      <c r="AC118" s="114"/>
      <c r="AD118" s="114"/>
      <c r="AE118" s="114"/>
      <c r="AF118" s="114"/>
      <c r="AG118" s="114"/>
      <c r="AH118" s="114"/>
      <c r="AI118" s="110"/>
      <c r="AJ118" s="114"/>
      <c r="AK118" s="114"/>
      <c r="AL118" s="114"/>
      <c r="AM118" s="114"/>
      <c r="AN118" s="114"/>
      <c r="AO118" s="114"/>
      <c r="AP118" s="114"/>
      <c r="AQ118" s="110"/>
      <c r="AR118" s="110"/>
      <c r="AS118" s="110"/>
      <c r="AT118" s="110"/>
      <c r="AU118" s="110"/>
      <c r="AV118" s="110"/>
      <c r="AW118" s="110"/>
      <c r="AX118" s="114"/>
      <c r="AY118" s="114"/>
      <c r="AZ118" s="110"/>
      <c r="BA118" s="110"/>
    </row>
    <row r="119" spans="1:53" ht="14.25" customHeight="1" x14ac:dyDescent="0.25">
      <c r="A119" s="110"/>
      <c r="B119" s="110"/>
      <c r="C119" s="110"/>
      <c r="D119" s="110"/>
      <c r="E119" s="110"/>
      <c r="F119" s="110"/>
      <c r="G119" s="110"/>
      <c r="H119" s="110"/>
      <c r="I119" s="110"/>
      <c r="J119" s="114"/>
      <c r="K119" s="110"/>
      <c r="L119" s="114"/>
      <c r="M119" s="114"/>
      <c r="N119" s="110"/>
      <c r="O119" s="110"/>
      <c r="P119" s="114"/>
      <c r="Q119" s="114"/>
      <c r="R119" s="115"/>
      <c r="S119" s="114"/>
      <c r="T119" s="114"/>
      <c r="U119" s="114"/>
      <c r="V119" s="114"/>
      <c r="W119" s="114"/>
      <c r="X119" s="115"/>
      <c r="Y119" s="114"/>
      <c r="Z119" s="114"/>
      <c r="AA119" s="114"/>
      <c r="AB119" s="114"/>
      <c r="AC119" s="114"/>
      <c r="AD119" s="114"/>
      <c r="AE119" s="114"/>
      <c r="AF119" s="114"/>
      <c r="AG119" s="114"/>
      <c r="AH119" s="114"/>
      <c r="AI119" s="110"/>
      <c r="AJ119" s="114"/>
      <c r="AK119" s="114"/>
      <c r="AL119" s="114"/>
      <c r="AM119" s="114"/>
      <c r="AN119" s="114"/>
      <c r="AO119" s="114"/>
      <c r="AP119" s="114"/>
      <c r="AQ119" s="110"/>
      <c r="AR119" s="110"/>
      <c r="AS119" s="110"/>
      <c r="AT119" s="110"/>
      <c r="AU119" s="110"/>
      <c r="AV119" s="110"/>
      <c r="AW119" s="110"/>
      <c r="AX119" s="114"/>
      <c r="AY119" s="114"/>
      <c r="AZ119" s="110"/>
      <c r="BA119" s="110"/>
    </row>
    <row r="120" spans="1:53" ht="14.25" customHeight="1" x14ac:dyDescent="0.25">
      <c r="A120" s="110"/>
      <c r="B120" s="110"/>
      <c r="C120" s="110"/>
      <c r="D120" s="110"/>
      <c r="E120" s="110"/>
      <c r="F120" s="110"/>
      <c r="G120" s="110"/>
      <c r="H120" s="110"/>
      <c r="I120" s="110"/>
      <c r="J120" s="114"/>
      <c r="K120" s="110"/>
      <c r="L120" s="114"/>
      <c r="M120" s="114"/>
      <c r="N120" s="110"/>
      <c r="O120" s="110"/>
      <c r="P120" s="114"/>
      <c r="Q120" s="114"/>
      <c r="R120" s="115"/>
      <c r="S120" s="114"/>
      <c r="T120" s="114"/>
      <c r="U120" s="114"/>
      <c r="V120" s="114"/>
      <c r="W120" s="114"/>
      <c r="X120" s="115"/>
      <c r="Y120" s="114"/>
      <c r="Z120" s="114"/>
      <c r="AA120" s="114"/>
      <c r="AB120" s="114"/>
      <c r="AC120" s="114"/>
      <c r="AD120" s="114"/>
      <c r="AE120" s="114"/>
      <c r="AF120" s="114"/>
      <c r="AG120" s="114"/>
      <c r="AH120" s="114"/>
      <c r="AI120" s="110"/>
      <c r="AJ120" s="114"/>
      <c r="AK120" s="114"/>
      <c r="AL120" s="114"/>
      <c r="AM120" s="114"/>
      <c r="AN120" s="114"/>
      <c r="AO120" s="114"/>
      <c r="AP120" s="114"/>
      <c r="AQ120" s="110"/>
      <c r="AR120" s="110"/>
      <c r="AS120" s="110"/>
      <c r="AT120" s="110"/>
      <c r="AU120" s="110"/>
      <c r="AV120" s="110"/>
      <c r="AW120" s="110"/>
      <c r="AX120" s="114"/>
      <c r="AY120" s="114"/>
      <c r="AZ120" s="110"/>
      <c r="BA120" s="110"/>
    </row>
    <row r="121" spans="1:53" ht="14.25" customHeight="1" x14ac:dyDescent="0.25">
      <c r="A121" s="110"/>
      <c r="B121" s="110"/>
      <c r="C121" s="110"/>
      <c r="D121" s="110"/>
      <c r="E121" s="110"/>
      <c r="F121" s="110"/>
      <c r="G121" s="110"/>
      <c r="H121" s="110"/>
      <c r="I121" s="110"/>
      <c r="J121" s="114"/>
      <c r="K121" s="110"/>
      <c r="L121" s="114"/>
      <c r="M121" s="114"/>
      <c r="N121" s="110"/>
      <c r="O121" s="110"/>
      <c r="P121" s="114"/>
      <c r="Q121" s="114"/>
      <c r="R121" s="115"/>
      <c r="S121" s="114"/>
      <c r="T121" s="114"/>
      <c r="U121" s="114"/>
      <c r="V121" s="114"/>
      <c r="W121" s="114"/>
      <c r="X121" s="115"/>
      <c r="Y121" s="114"/>
      <c r="Z121" s="114"/>
      <c r="AA121" s="114"/>
      <c r="AB121" s="114"/>
      <c r="AC121" s="114"/>
      <c r="AD121" s="114"/>
      <c r="AE121" s="114"/>
      <c r="AF121" s="114"/>
      <c r="AG121" s="114"/>
      <c r="AH121" s="114"/>
      <c r="AI121" s="110"/>
      <c r="AJ121" s="114"/>
      <c r="AK121" s="114"/>
      <c r="AL121" s="114"/>
      <c r="AM121" s="114"/>
      <c r="AN121" s="114"/>
      <c r="AO121" s="114"/>
      <c r="AP121" s="114"/>
      <c r="AQ121" s="110"/>
      <c r="AR121" s="110"/>
      <c r="AS121" s="110"/>
      <c r="AT121" s="110"/>
      <c r="AU121" s="110"/>
      <c r="AV121" s="110"/>
      <c r="AW121" s="110"/>
      <c r="AX121" s="114"/>
      <c r="AY121" s="114"/>
      <c r="AZ121" s="110"/>
      <c r="BA121" s="110"/>
    </row>
    <row r="122" spans="1:53" ht="14.25" customHeight="1" x14ac:dyDescent="0.25">
      <c r="A122" s="110"/>
      <c r="B122" s="110"/>
      <c r="C122" s="110"/>
      <c r="D122" s="110"/>
      <c r="E122" s="110"/>
      <c r="F122" s="110"/>
      <c r="G122" s="110"/>
      <c r="H122" s="110"/>
      <c r="I122" s="110"/>
      <c r="J122" s="114"/>
      <c r="K122" s="110"/>
      <c r="L122" s="114"/>
      <c r="M122" s="114"/>
      <c r="N122" s="110"/>
      <c r="O122" s="110"/>
      <c r="P122" s="114"/>
      <c r="Q122" s="114"/>
      <c r="R122" s="115"/>
      <c r="S122" s="114"/>
      <c r="T122" s="114"/>
      <c r="U122" s="114"/>
      <c r="V122" s="114"/>
      <c r="W122" s="114"/>
      <c r="X122" s="115"/>
      <c r="Y122" s="114"/>
      <c r="Z122" s="114"/>
      <c r="AA122" s="114"/>
      <c r="AB122" s="114"/>
      <c r="AC122" s="114"/>
      <c r="AD122" s="114"/>
      <c r="AE122" s="114"/>
      <c r="AF122" s="114"/>
      <c r="AG122" s="114"/>
      <c r="AH122" s="114"/>
      <c r="AI122" s="110"/>
      <c r="AJ122" s="114"/>
      <c r="AK122" s="114"/>
      <c r="AL122" s="114"/>
      <c r="AM122" s="114"/>
      <c r="AN122" s="114"/>
      <c r="AO122" s="114"/>
      <c r="AP122" s="114"/>
      <c r="AQ122" s="110"/>
      <c r="AR122" s="110"/>
      <c r="AS122" s="110"/>
      <c r="AT122" s="110"/>
      <c r="AU122" s="110"/>
      <c r="AV122" s="110"/>
      <c r="AW122" s="110"/>
      <c r="AX122" s="114"/>
      <c r="AY122" s="114"/>
      <c r="AZ122" s="110"/>
      <c r="BA122" s="110"/>
    </row>
    <row r="123" spans="1:53" ht="14.25" customHeight="1" x14ac:dyDescent="0.25">
      <c r="A123" s="110"/>
      <c r="B123" s="110"/>
      <c r="C123" s="110"/>
      <c r="D123" s="110"/>
      <c r="E123" s="110"/>
      <c r="F123" s="110"/>
      <c r="G123" s="110"/>
      <c r="H123" s="110"/>
      <c r="I123" s="110"/>
      <c r="J123" s="114"/>
      <c r="K123" s="110"/>
      <c r="L123" s="114"/>
      <c r="M123" s="114"/>
      <c r="N123" s="110"/>
      <c r="O123" s="110"/>
      <c r="P123" s="114"/>
      <c r="Q123" s="114"/>
      <c r="R123" s="115"/>
      <c r="S123" s="114"/>
      <c r="T123" s="114"/>
      <c r="U123" s="114"/>
      <c r="V123" s="110"/>
      <c r="W123" s="114"/>
      <c r="X123" s="115"/>
      <c r="Y123" s="114"/>
      <c r="Z123" s="114"/>
      <c r="AA123" s="114"/>
      <c r="AB123" s="114"/>
      <c r="AC123" s="114"/>
      <c r="AD123" s="114"/>
      <c r="AE123" s="114"/>
      <c r="AF123" s="114"/>
      <c r="AG123" s="114"/>
      <c r="AH123" s="114"/>
      <c r="AI123" s="110"/>
      <c r="AJ123" s="114"/>
      <c r="AK123" s="114"/>
      <c r="AL123" s="114"/>
      <c r="AM123" s="114"/>
      <c r="AN123" s="114"/>
      <c r="AO123" s="114"/>
      <c r="AP123" s="114"/>
      <c r="AQ123" s="110"/>
      <c r="AR123" s="110"/>
      <c r="AS123" s="110"/>
      <c r="AT123" s="110"/>
      <c r="AU123" s="110"/>
      <c r="AV123" s="110"/>
      <c r="AW123" s="110"/>
      <c r="AX123" s="114"/>
      <c r="AY123" s="114"/>
      <c r="AZ123" s="110"/>
      <c r="BA123" s="110"/>
    </row>
    <row r="124" spans="1:53" ht="14.25" customHeight="1" x14ac:dyDescent="0.25">
      <c r="A124" s="110"/>
      <c r="B124" s="110"/>
      <c r="C124" s="110"/>
      <c r="D124" s="110"/>
      <c r="E124" s="110"/>
      <c r="F124" s="110"/>
      <c r="G124" s="110"/>
      <c r="H124" s="110"/>
      <c r="I124" s="110"/>
      <c r="J124" s="114"/>
      <c r="K124" s="110"/>
      <c r="L124" s="114"/>
      <c r="M124" s="114"/>
      <c r="N124" s="110"/>
      <c r="O124" s="110"/>
      <c r="P124" s="114"/>
      <c r="Q124" s="114"/>
      <c r="R124" s="115"/>
      <c r="S124" s="114"/>
      <c r="T124" s="114"/>
      <c r="U124" s="114"/>
      <c r="V124" s="114"/>
      <c r="W124" s="114"/>
      <c r="X124" s="115"/>
      <c r="Y124" s="114"/>
      <c r="Z124" s="114"/>
      <c r="AA124" s="114"/>
      <c r="AB124" s="114"/>
      <c r="AC124" s="114"/>
      <c r="AD124" s="114"/>
      <c r="AE124" s="114"/>
      <c r="AF124" s="114"/>
      <c r="AG124" s="114"/>
      <c r="AH124" s="114"/>
      <c r="AI124" s="110"/>
      <c r="AJ124" s="114"/>
      <c r="AK124" s="114"/>
      <c r="AL124" s="114"/>
      <c r="AM124" s="114"/>
      <c r="AN124" s="114"/>
      <c r="AO124" s="114"/>
      <c r="AP124" s="114"/>
      <c r="AQ124" s="110"/>
      <c r="AR124" s="110"/>
      <c r="AS124" s="110"/>
      <c r="AT124" s="110"/>
      <c r="AU124" s="110"/>
      <c r="AV124" s="110"/>
      <c r="AW124" s="110"/>
      <c r="AX124" s="114"/>
      <c r="AY124" s="114"/>
      <c r="AZ124" s="110"/>
      <c r="BA124" s="110"/>
    </row>
    <row r="125" spans="1:53" ht="14.25" customHeight="1" x14ac:dyDescent="0.25">
      <c r="A125" s="110"/>
      <c r="B125" s="110"/>
      <c r="C125" s="110"/>
      <c r="D125" s="110"/>
      <c r="E125" s="110"/>
      <c r="F125" s="110"/>
      <c r="G125" s="110"/>
      <c r="H125" s="110"/>
      <c r="I125" s="110"/>
      <c r="J125" s="114"/>
      <c r="K125" s="110"/>
      <c r="L125" s="114"/>
      <c r="M125" s="114"/>
      <c r="N125" s="110"/>
      <c r="O125" s="110"/>
      <c r="P125" s="114"/>
      <c r="Q125" s="114"/>
      <c r="R125" s="110"/>
      <c r="S125" s="110"/>
      <c r="T125" s="110"/>
      <c r="U125" s="110"/>
      <c r="V125" s="110"/>
      <c r="W125" s="110"/>
      <c r="X125" s="115"/>
      <c r="Y125" s="114"/>
      <c r="Z125" s="114"/>
      <c r="AA125" s="114"/>
      <c r="AB125" s="114"/>
      <c r="AC125" s="114"/>
      <c r="AD125" s="110"/>
      <c r="AE125" s="110"/>
      <c r="AF125" s="110"/>
      <c r="AG125" s="110"/>
      <c r="AH125" s="110"/>
      <c r="AI125" s="110"/>
      <c r="AJ125" s="110"/>
      <c r="AK125" s="110"/>
      <c r="AL125" s="114"/>
      <c r="AM125" s="114"/>
      <c r="AN125" s="114"/>
      <c r="AO125" s="114"/>
      <c r="AP125" s="114"/>
      <c r="AQ125" s="110"/>
      <c r="AR125" s="110"/>
      <c r="AS125" s="110"/>
      <c r="AT125" s="110"/>
      <c r="AU125" s="110"/>
      <c r="AV125" s="110"/>
      <c r="AW125" s="110"/>
      <c r="AX125" s="114"/>
      <c r="AY125" s="114"/>
      <c r="AZ125" s="110"/>
      <c r="BA125" s="110"/>
    </row>
    <row r="126" spans="1:53" ht="14.25" customHeight="1" x14ac:dyDescent="0.25">
      <c r="A126" s="110"/>
      <c r="B126" s="110"/>
      <c r="C126" s="110"/>
      <c r="D126" s="110"/>
      <c r="E126" s="110"/>
      <c r="F126" s="110"/>
      <c r="G126" s="110"/>
      <c r="H126" s="110"/>
      <c r="I126" s="110"/>
      <c r="J126" s="114"/>
      <c r="K126" s="110"/>
      <c r="L126" s="114"/>
      <c r="M126" s="114"/>
      <c r="N126" s="110"/>
      <c r="O126" s="110"/>
      <c r="P126" s="114"/>
      <c r="Q126" s="114"/>
      <c r="R126" s="115"/>
      <c r="S126" s="114"/>
      <c r="T126" s="114"/>
      <c r="U126" s="114"/>
      <c r="V126" s="114"/>
      <c r="W126" s="114"/>
      <c r="X126" s="115"/>
      <c r="Y126" s="114"/>
      <c r="Z126" s="114"/>
      <c r="AA126" s="114"/>
      <c r="AB126" s="114"/>
      <c r="AC126" s="114"/>
      <c r="AD126" s="114"/>
      <c r="AE126" s="114"/>
      <c r="AF126" s="114"/>
      <c r="AG126" s="114"/>
      <c r="AH126" s="114"/>
      <c r="AI126" s="110"/>
      <c r="AJ126" s="114"/>
      <c r="AK126" s="114"/>
      <c r="AL126" s="114"/>
      <c r="AM126" s="114"/>
      <c r="AN126" s="114"/>
      <c r="AO126" s="114"/>
      <c r="AP126" s="114"/>
      <c r="AQ126" s="110"/>
      <c r="AR126" s="110"/>
      <c r="AS126" s="110"/>
      <c r="AT126" s="110"/>
      <c r="AU126" s="110"/>
      <c r="AV126" s="110"/>
      <c r="AW126" s="110"/>
      <c r="AX126" s="114"/>
      <c r="AY126" s="114"/>
      <c r="AZ126" s="110"/>
      <c r="BA126" s="110"/>
    </row>
    <row r="127" spans="1:53" ht="14.25" customHeight="1" x14ac:dyDescent="0.25">
      <c r="A127" s="110"/>
      <c r="B127" s="110"/>
      <c r="C127" s="110"/>
      <c r="D127" s="110"/>
      <c r="E127" s="110"/>
      <c r="F127" s="110"/>
      <c r="G127" s="110"/>
      <c r="H127" s="110"/>
      <c r="I127" s="110"/>
      <c r="J127" s="114"/>
      <c r="K127" s="110"/>
      <c r="L127" s="114"/>
      <c r="M127" s="114"/>
      <c r="N127" s="110"/>
      <c r="O127" s="110"/>
      <c r="P127" s="114"/>
      <c r="Q127" s="114"/>
      <c r="R127" s="115"/>
      <c r="S127" s="114"/>
      <c r="T127" s="114"/>
      <c r="U127" s="114"/>
      <c r="V127" s="114"/>
      <c r="W127" s="114"/>
      <c r="X127" s="115"/>
      <c r="Y127" s="114"/>
      <c r="Z127" s="114"/>
      <c r="AA127" s="114"/>
      <c r="AB127" s="114"/>
      <c r="AC127" s="114"/>
      <c r="AD127" s="114"/>
      <c r="AE127" s="114"/>
      <c r="AF127" s="114"/>
      <c r="AG127" s="114"/>
      <c r="AH127" s="114"/>
      <c r="AI127" s="110"/>
      <c r="AJ127" s="114"/>
      <c r="AK127" s="114"/>
      <c r="AL127" s="114"/>
      <c r="AM127" s="114"/>
      <c r="AN127" s="114"/>
      <c r="AO127" s="114"/>
      <c r="AP127" s="114"/>
      <c r="AQ127" s="110"/>
      <c r="AR127" s="110"/>
      <c r="AS127" s="110"/>
      <c r="AT127" s="110"/>
      <c r="AU127" s="110"/>
      <c r="AV127" s="110"/>
      <c r="AW127" s="110"/>
      <c r="AX127" s="114"/>
      <c r="AY127" s="114"/>
      <c r="AZ127" s="110"/>
      <c r="BA127" s="110"/>
    </row>
    <row r="128" spans="1:53" ht="14.25" customHeight="1" x14ac:dyDescent="0.25">
      <c r="A128" s="110"/>
      <c r="B128" s="110"/>
      <c r="C128" s="110"/>
      <c r="D128" s="110"/>
      <c r="E128" s="110"/>
      <c r="F128" s="110"/>
      <c r="G128" s="110"/>
      <c r="H128" s="110"/>
      <c r="I128" s="110"/>
      <c r="J128" s="114"/>
      <c r="K128" s="110"/>
      <c r="L128" s="114"/>
      <c r="M128" s="114"/>
      <c r="N128" s="110"/>
      <c r="O128" s="110"/>
      <c r="P128" s="114"/>
      <c r="Q128" s="114"/>
      <c r="R128" s="110"/>
      <c r="S128" s="110"/>
      <c r="T128" s="110"/>
      <c r="U128" s="110"/>
      <c r="V128" s="110"/>
      <c r="W128" s="110"/>
      <c r="X128" s="115"/>
      <c r="Y128" s="114"/>
      <c r="Z128" s="114"/>
      <c r="AA128" s="114"/>
      <c r="AB128" s="114"/>
      <c r="AC128" s="114"/>
      <c r="AD128" s="110"/>
      <c r="AE128" s="110"/>
      <c r="AF128" s="110"/>
      <c r="AG128" s="110"/>
      <c r="AH128" s="110"/>
      <c r="AI128" s="110"/>
      <c r="AJ128" s="110"/>
      <c r="AK128" s="110"/>
      <c r="AL128" s="114"/>
      <c r="AM128" s="114"/>
      <c r="AN128" s="114"/>
      <c r="AO128" s="114"/>
      <c r="AP128" s="114"/>
      <c r="AQ128" s="110"/>
      <c r="AR128" s="110"/>
      <c r="AS128" s="110"/>
      <c r="AT128" s="110"/>
      <c r="AU128" s="110"/>
      <c r="AV128" s="110"/>
      <c r="AW128" s="110"/>
      <c r="AX128" s="114"/>
      <c r="AY128" s="114"/>
      <c r="AZ128" s="110"/>
      <c r="BA128" s="110"/>
    </row>
    <row r="129" spans="1:223" ht="14.25" customHeight="1" x14ac:dyDescent="0.25">
      <c r="A129" s="110"/>
      <c r="B129" s="110"/>
      <c r="C129" s="110"/>
      <c r="D129" s="110"/>
      <c r="E129" s="110"/>
      <c r="F129" s="110"/>
      <c r="G129" s="110"/>
      <c r="H129" s="110"/>
      <c r="I129" s="110"/>
      <c r="J129" s="114"/>
      <c r="K129" s="110"/>
      <c r="L129" s="114"/>
      <c r="M129" s="114"/>
      <c r="N129" s="110"/>
      <c r="O129" s="110"/>
      <c r="P129" s="114"/>
      <c r="Q129" s="114"/>
      <c r="R129" s="115"/>
      <c r="S129" s="114"/>
      <c r="T129" s="114"/>
      <c r="U129" s="114"/>
      <c r="V129" s="110"/>
      <c r="W129" s="114"/>
      <c r="X129" s="115"/>
      <c r="Y129" s="114"/>
      <c r="Z129" s="114"/>
      <c r="AA129" s="114"/>
      <c r="AB129" s="110"/>
      <c r="AC129" s="114"/>
      <c r="AD129" s="114"/>
      <c r="AE129" s="114"/>
      <c r="AF129" s="114"/>
      <c r="AG129" s="114"/>
      <c r="AH129" s="114"/>
      <c r="AI129" s="110"/>
      <c r="AJ129" s="114"/>
      <c r="AK129" s="114"/>
      <c r="AL129" s="114"/>
      <c r="AM129" s="114"/>
      <c r="AN129" s="114"/>
      <c r="AO129" s="114"/>
      <c r="AP129" s="114"/>
      <c r="AQ129" s="110"/>
      <c r="AR129" s="110"/>
      <c r="AS129" s="110"/>
      <c r="AT129" s="110"/>
      <c r="AU129" s="110"/>
      <c r="AV129" s="110"/>
      <c r="AW129" s="110"/>
      <c r="AX129" s="114"/>
      <c r="AY129" s="114"/>
      <c r="AZ129" s="110"/>
      <c r="BA129" s="110"/>
    </row>
    <row r="130" spans="1:223" ht="14.25" customHeight="1" x14ac:dyDescent="0.25">
      <c r="A130" s="110"/>
      <c r="B130" s="110"/>
      <c r="C130" s="110"/>
      <c r="D130" s="110"/>
      <c r="E130" s="110"/>
      <c r="F130" s="110"/>
      <c r="G130" s="110"/>
      <c r="H130" s="110"/>
      <c r="I130" s="110"/>
      <c r="J130" s="114"/>
      <c r="K130" s="110"/>
      <c r="L130" s="114"/>
      <c r="M130" s="114"/>
      <c r="N130" s="110"/>
      <c r="O130" s="110"/>
      <c r="P130" s="114"/>
      <c r="Q130" s="114"/>
      <c r="R130" s="115"/>
      <c r="S130" s="114"/>
      <c r="T130" s="114"/>
      <c r="U130" s="114"/>
      <c r="V130" s="114"/>
      <c r="W130" s="114"/>
      <c r="X130" s="115"/>
      <c r="Y130" s="114"/>
      <c r="Z130" s="114"/>
      <c r="AA130" s="114"/>
      <c r="AB130" s="114"/>
      <c r="AC130" s="114"/>
      <c r="AD130" s="114"/>
      <c r="AE130" s="114"/>
      <c r="AF130" s="114"/>
      <c r="AG130" s="114"/>
      <c r="AH130" s="114"/>
      <c r="AI130" s="110"/>
      <c r="AJ130" s="114"/>
      <c r="AK130" s="114"/>
      <c r="AL130" s="114"/>
      <c r="AM130" s="114"/>
      <c r="AN130" s="114"/>
      <c r="AO130" s="114"/>
      <c r="AP130" s="114"/>
      <c r="AQ130" s="110"/>
      <c r="AR130" s="110"/>
      <c r="AS130" s="110"/>
      <c r="AT130" s="110"/>
      <c r="AU130" s="110"/>
      <c r="AV130" s="110"/>
      <c r="AW130" s="110"/>
      <c r="AX130" s="114"/>
      <c r="AY130" s="114"/>
      <c r="AZ130" s="110"/>
      <c r="BA130" s="110"/>
    </row>
    <row r="131" spans="1:223" ht="14.25" customHeight="1" x14ac:dyDescent="0.25">
      <c r="A131" s="110"/>
      <c r="B131" s="110"/>
      <c r="C131" s="110"/>
      <c r="D131" s="110"/>
      <c r="E131" s="110"/>
      <c r="F131" s="110"/>
      <c r="G131" s="110"/>
      <c r="H131" s="110"/>
      <c r="I131" s="110"/>
      <c r="J131" s="114"/>
      <c r="K131" s="110"/>
      <c r="L131" s="114"/>
      <c r="M131" s="114"/>
      <c r="N131" s="110"/>
      <c r="O131" s="110"/>
      <c r="P131" s="114"/>
      <c r="Q131" s="114"/>
      <c r="R131" s="115"/>
      <c r="S131" s="114"/>
      <c r="T131" s="114"/>
      <c r="U131" s="114"/>
      <c r="V131" s="114"/>
      <c r="W131" s="114"/>
      <c r="X131" s="115"/>
      <c r="Y131" s="114"/>
      <c r="Z131" s="114"/>
      <c r="AA131" s="114"/>
      <c r="AB131" s="114"/>
      <c r="AC131" s="114"/>
      <c r="AD131" s="114"/>
      <c r="AE131" s="114"/>
      <c r="AF131" s="114"/>
      <c r="AG131" s="114"/>
      <c r="AH131" s="114"/>
      <c r="AI131" s="110"/>
      <c r="AJ131" s="114"/>
      <c r="AK131" s="114"/>
      <c r="AL131" s="114"/>
      <c r="AM131" s="114"/>
      <c r="AN131" s="114"/>
      <c r="AO131" s="114"/>
      <c r="AP131" s="114"/>
      <c r="AQ131" s="110"/>
      <c r="AR131" s="110"/>
      <c r="AS131" s="110"/>
      <c r="AT131" s="110"/>
      <c r="AU131" s="110"/>
      <c r="AV131" s="110"/>
      <c r="AW131" s="110"/>
      <c r="AX131" s="114"/>
      <c r="AY131" s="114"/>
      <c r="AZ131" s="110"/>
      <c r="BA131" s="110"/>
    </row>
    <row r="132" spans="1:223" ht="14.25" customHeight="1" x14ac:dyDescent="0.25">
      <c r="A132" s="110"/>
      <c r="B132" s="110"/>
      <c r="C132" s="110"/>
      <c r="D132" s="110"/>
      <c r="E132" s="110"/>
      <c r="F132" s="110"/>
      <c r="G132" s="110"/>
      <c r="H132" s="110"/>
      <c r="I132" s="110"/>
      <c r="J132" s="114"/>
      <c r="K132" s="110"/>
      <c r="L132" s="114"/>
      <c r="M132" s="114"/>
      <c r="N132" s="110"/>
      <c r="O132" s="110"/>
      <c r="P132" s="114"/>
      <c r="Q132" s="114"/>
      <c r="R132" s="115"/>
      <c r="S132" s="114"/>
      <c r="T132" s="114"/>
      <c r="U132" s="114"/>
      <c r="V132" s="114"/>
      <c r="W132" s="114"/>
      <c r="X132" s="115"/>
      <c r="Y132" s="114"/>
      <c r="Z132" s="114"/>
      <c r="AA132" s="114"/>
      <c r="AB132" s="114"/>
      <c r="AC132" s="114"/>
      <c r="AD132" s="114"/>
      <c r="AE132" s="114"/>
      <c r="AF132" s="114"/>
      <c r="AG132" s="114"/>
      <c r="AH132" s="114"/>
      <c r="AI132" s="110"/>
      <c r="AJ132" s="114"/>
      <c r="AK132" s="114"/>
      <c r="AL132" s="114"/>
      <c r="AM132" s="114"/>
      <c r="AN132" s="114"/>
      <c r="AO132" s="114"/>
      <c r="AP132" s="114"/>
      <c r="AQ132" s="110"/>
      <c r="AR132" s="110"/>
      <c r="AS132" s="110"/>
      <c r="AT132" s="110"/>
      <c r="AU132" s="110"/>
      <c r="AV132" s="110"/>
      <c r="AW132" s="110"/>
      <c r="AX132" s="114"/>
      <c r="AY132" s="114"/>
      <c r="AZ132" s="110"/>
      <c r="BA132" s="110"/>
    </row>
    <row r="133" spans="1:223" ht="14.25" customHeight="1" x14ac:dyDescent="0.25">
      <c r="A133" s="110"/>
      <c r="B133" s="110"/>
      <c r="C133" s="110"/>
      <c r="D133" s="110"/>
      <c r="E133" s="110"/>
      <c r="F133" s="110"/>
      <c r="G133" s="110"/>
      <c r="H133" s="110"/>
      <c r="I133" s="110"/>
      <c r="J133" s="114"/>
      <c r="K133" s="110"/>
      <c r="L133" s="114"/>
      <c r="M133" s="114"/>
      <c r="N133" s="110"/>
      <c r="O133" s="110"/>
      <c r="P133" s="114"/>
      <c r="Q133" s="114"/>
      <c r="R133" s="115"/>
      <c r="S133" s="114"/>
      <c r="T133" s="114"/>
      <c r="U133" s="114"/>
      <c r="V133" s="114"/>
      <c r="W133" s="114"/>
      <c r="X133" s="115"/>
      <c r="Y133" s="114"/>
      <c r="Z133" s="114"/>
      <c r="AA133" s="114"/>
      <c r="AB133" s="114"/>
      <c r="AC133" s="114"/>
      <c r="AD133" s="114"/>
      <c r="AE133" s="114"/>
      <c r="AF133" s="114"/>
      <c r="AG133" s="114"/>
      <c r="AH133" s="114"/>
      <c r="AI133" s="110"/>
      <c r="AJ133" s="114"/>
      <c r="AK133" s="114"/>
      <c r="AL133" s="114"/>
      <c r="AM133" s="114"/>
      <c r="AN133" s="114"/>
      <c r="AO133" s="114"/>
      <c r="AP133" s="114"/>
      <c r="AQ133" s="110"/>
      <c r="AR133" s="110"/>
      <c r="AS133" s="110"/>
      <c r="AT133" s="110"/>
      <c r="AU133" s="110"/>
      <c r="AV133" s="110"/>
      <c r="AW133" s="110"/>
      <c r="AX133" s="114"/>
      <c r="AY133" s="114"/>
      <c r="AZ133" s="110"/>
      <c r="BA133" s="110"/>
    </row>
    <row r="134" spans="1:223" s="113" customFormat="1" ht="14.25" customHeight="1" x14ac:dyDescent="0.25">
      <c r="A134" s="110"/>
      <c r="B134" s="110"/>
      <c r="C134" s="110"/>
      <c r="D134" s="110"/>
      <c r="E134" s="110"/>
      <c r="F134" s="110"/>
      <c r="G134" s="110"/>
      <c r="H134" s="110"/>
      <c r="I134" s="110"/>
      <c r="J134" s="114"/>
      <c r="K134" s="110"/>
      <c r="L134" s="114"/>
      <c r="M134" s="114"/>
      <c r="N134" s="110"/>
      <c r="O134" s="110"/>
      <c r="P134" s="114"/>
      <c r="Q134" s="114"/>
      <c r="R134" s="115"/>
      <c r="S134" s="114"/>
      <c r="T134" s="114"/>
      <c r="U134" s="114"/>
      <c r="V134" s="114"/>
      <c r="W134" s="114"/>
      <c r="X134" s="115"/>
      <c r="Y134" s="114"/>
      <c r="Z134" s="114"/>
      <c r="AA134" s="114"/>
      <c r="AB134" s="114"/>
      <c r="AC134" s="114"/>
      <c r="AD134" s="114"/>
      <c r="AE134" s="114"/>
      <c r="AF134" s="114"/>
      <c r="AG134" s="114"/>
      <c r="AH134" s="114"/>
      <c r="AI134" s="110"/>
      <c r="AJ134" s="114"/>
      <c r="AK134" s="114"/>
      <c r="AL134" s="114"/>
      <c r="AM134" s="114"/>
      <c r="AN134" s="114"/>
      <c r="AO134" s="114"/>
      <c r="AP134" s="114"/>
      <c r="AQ134" s="110"/>
      <c r="AR134" s="110"/>
      <c r="AS134" s="110"/>
      <c r="AT134" s="110"/>
      <c r="AU134" s="110"/>
      <c r="AV134" s="110"/>
      <c r="AW134" s="110"/>
      <c r="AX134" s="114"/>
      <c r="AY134" s="114"/>
      <c r="AZ134" s="110"/>
      <c r="BA134" s="110"/>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row>
    <row r="135" spans="1:223" s="113" customFormat="1" ht="14.25" customHeight="1" x14ac:dyDescent="0.25">
      <c r="A135" s="110"/>
      <c r="B135" s="110"/>
      <c r="C135" s="110"/>
      <c r="D135" s="110"/>
      <c r="E135" s="110"/>
      <c r="F135" s="110"/>
      <c r="G135" s="110"/>
      <c r="H135" s="110"/>
      <c r="I135" s="110"/>
      <c r="J135" s="114"/>
      <c r="K135" s="110"/>
      <c r="L135" s="114"/>
      <c r="M135" s="114"/>
      <c r="N135" s="110"/>
      <c r="O135" s="110"/>
      <c r="P135" s="114"/>
      <c r="Q135" s="114"/>
      <c r="R135" s="115"/>
      <c r="S135" s="114"/>
      <c r="T135" s="114"/>
      <c r="U135" s="114"/>
      <c r="V135" s="114"/>
      <c r="W135" s="114"/>
      <c r="X135" s="115"/>
      <c r="Y135" s="114"/>
      <c r="Z135" s="114"/>
      <c r="AA135" s="114"/>
      <c r="AB135" s="114"/>
      <c r="AC135" s="114"/>
      <c r="AD135" s="114"/>
      <c r="AE135" s="114"/>
      <c r="AF135" s="114"/>
      <c r="AG135" s="114"/>
      <c r="AH135" s="114"/>
      <c r="AI135" s="110"/>
      <c r="AJ135" s="114"/>
      <c r="AK135" s="114"/>
      <c r="AL135" s="114"/>
      <c r="AM135" s="114"/>
      <c r="AN135" s="114"/>
      <c r="AO135" s="114"/>
      <c r="AP135" s="114"/>
      <c r="AQ135" s="110"/>
      <c r="AR135" s="110"/>
      <c r="AS135" s="110"/>
      <c r="AT135" s="110"/>
      <c r="AU135" s="110"/>
      <c r="AV135" s="110"/>
      <c r="AW135" s="110"/>
      <c r="AX135" s="114"/>
      <c r="AY135" s="114"/>
      <c r="AZ135" s="110"/>
      <c r="BA135" s="110"/>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row>
    <row r="136" spans="1:223" s="113" customFormat="1" ht="14.25" customHeight="1" x14ac:dyDescent="0.25">
      <c r="A136" s="110"/>
      <c r="B136" s="110"/>
      <c r="C136" s="110"/>
      <c r="D136" s="110"/>
      <c r="E136" s="110"/>
      <c r="F136" s="110"/>
      <c r="G136" s="110"/>
      <c r="H136" s="110"/>
      <c r="I136" s="110"/>
      <c r="J136" s="114"/>
      <c r="K136" s="110"/>
      <c r="L136" s="114"/>
      <c r="M136" s="114"/>
      <c r="N136" s="110"/>
      <c r="O136" s="110"/>
      <c r="P136" s="114"/>
      <c r="Q136" s="114"/>
      <c r="R136" s="115"/>
      <c r="S136" s="114"/>
      <c r="T136" s="114"/>
      <c r="U136" s="114"/>
      <c r="V136" s="114"/>
      <c r="W136" s="114"/>
      <c r="X136" s="115"/>
      <c r="Y136" s="114"/>
      <c r="Z136" s="114"/>
      <c r="AA136" s="114"/>
      <c r="AB136" s="114"/>
      <c r="AC136" s="114"/>
      <c r="AD136" s="114"/>
      <c r="AE136" s="114"/>
      <c r="AF136" s="114"/>
      <c r="AG136" s="114"/>
      <c r="AH136" s="114"/>
      <c r="AI136" s="110"/>
      <c r="AJ136" s="114"/>
      <c r="AK136" s="114"/>
      <c r="AL136" s="114"/>
      <c r="AM136" s="114"/>
      <c r="AN136" s="114"/>
      <c r="AO136" s="114"/>
      <c r="AP136" s="114"/>
      <c r="AQ136" s="110"/>
      <c r="AR136" s="110"/>
      <c r="AS136" s="110"/>
      <c r="AT136" s="110"/>
      <c r="AU136" s="110"/>
      <c r="AV136" s="110"/>
      <c r="AW136" s="110"/>
      <c r="AX136" s="114"/>
      <c r="AY136" s="114"/>
      <c r="AZ136" s="110"/>
      <c r="BA136" s="110"/>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row>
    <row r="137" spans="1:223" s="113" customFormat="1" ht="14.25" customHeight="1" x14ac:dyDescent="0.25">
      <c r="A137" s="110"/>
      <c r="B137" s="110"/>
      <c r="C137" s="110"/>
      <c r="D137" s="110"/>
      <c r="E137" s="110"/>
      <c r="F137" s="110"/>
      <c r="G137" s="110"/>
      <c r="H137" s="110"/>
      <c r="I137" s="110"/>
      <c r="J137" s="114"/>
      <c r="K137" s="110"/>
      <c r="L137" s="114"/>
      <c r="M137" s="114"/>
      <c r="N137" s="110"/>
      <c r="O137" s="110"/>
      <c r="P137" s="114"/>
      <c r="Q137" s="114"/>
      <c r="R137" s="115"/>
      <c r="S137" s="114"/>
      <c r="T137" s="114"/>
      <c r="U137" s="114"/>
      <c r="V137" s="114"/>
      <c r="W137" s="114"/>
      <c r="X137" s="115"/>
      <c r="Y137" s="114"/>
      <c r="Z137" s="114"/>
      <c r="AA137" s="114"/>
      <c r="AB137" s="114"/>
      <c r="AC137" s="114"/>
      <c r="AD137" s="114"/>
      <c r="AE137" s="114"/>
      <c r="AF137" s="114"/>
      <c r="AG137" s="114"/>
      <c r="AH137" s="114"/>
      <c r="AI137" s="110"/>
      <c r="AJ137" s="114"/>
      <c r="AK137" s="114"/>
      <c r="AL137" s="114"/>
      <c r="AM137" s="114"/>
      <c r="AN137" s="114"/>
      <c r="AO137" s="114"/>
      <c r="AP137" s="114"/>
      <c r="AQ137" s="110"/>
      <c r="AR137" s="110"/>
      <c r="AS137" s="110"/>
      <c r="AT137" s="110"/>
      <c r="AU137" s="110"/>
      <c r="AV137" s="110"/>
      <c r="AW137" s="110"/>
      <c r="AX137" s="114"/>
      <c r="AY137" s="114"/>
      <c r="AZ137" s="110"/>
      <c r="BA137" s="110"/>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row>
    <row r="138" spans="1:223" s="113" customFormat="1" ht="14.25" customHeight="1" x14ac:dyDescent="0.25">
      <c r="A138" s="110"/>
      <c r="B138" s="110"/>
      <c r="C138" s="110"/>
      <c r="D138" s="110"/>
      <c r="E138" s="110"/>
      <c r="F138" s="110"/>
      <c r="G138" s="110"/>
      <c r="H138" s="110"/>
      <c r="I138" s="110"/>
      <c r="J138" s="114"/>
      <c r="K138" s="110"/>
      <c r="L138" s="114"/>
      <c r="M138" s="114"/>
      <c r="N138" s="110"/>
      <c r="O138" s="110"/>
      <c r="P138" s="114"/>
      <c r="Q138" s="114"/>
      <c r="R138" s="115"/>
      <c r="S138" s="114"/>
      <c r="T138" s="114"/>
      <c r="U138" s="114"/>
      <c r="V138" s="114"/>
      <c r="W138" s="114"/>
      <c r="X138" s="115"/>
      <c r="Y138" s="114"/>
      <c r="Z138" s="114"/>
      <c r="AA138" s="114"/>
      <c r="AB138" s="114"/>
      <c r="AC138" s="114"/>
      <c r="AD138" s="114"/>
      <c r="AE138" s="114"/>
      <c r="AF138" s="114"/>
      <c r="AG138" s="114"/>
      <c r="AH138" s="114"/>
      <c r="AI138" s="110"/>
      <c r="AJ138" s="114"/>
      <c r="AK138" s="114"/>
      <c r="AL138" s="114"/>
      <c r="AM138" s="114"/>
      <c r="AN138" s="114"/>
      <c r="AO138" s="114"/>
      <c r="AP138" s="114"/>
      <c r="AQ138" s="110"/>
      <c r="AR138" s="110"/>
      <c r="AS138" s="110"/>
      <c r="AT138" s="110"/>
      <c r="AU138" s="110"/>
      <c r="AV138" s="110"/>
      <c r="AW138" s="110"/>
      <c r="AX138" s="114"/>
      <c r="AY138" s="114"/>
      <c r="AZ138" s="110"/>
      <c r="BA138" s="110"/>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row>
    <row r="139" spans="1:223" s="113" customFormat="1" ht="14.25" customHeight="1" x14ac:dyDescent="0.25">
      <c r="A139" s="110"/>
      <c r="B139" s="110"/>
      <c r="C139" s="110"/>
      <c r="D139" s="110"/>
      <c r="E139" s="110"/>
      <c r="F139" s="110"/>
      <c r="G139" s="110"/>
      <c r="H139" s="110"/>
      <c r="I139" s="110"/>
      <c r="J139" s="114"/>
      <c r="K139" s="110"/>
      <c r="L139" s="114"/>
      <c r="M139" s="114"/>
      <c r="N139" s="110"/>
      <c r="O139" s="110"/>
      <c r="P139" s="114"/>
      <c r="Q139" s="114"/>
      <c r="R139" s="115"/>
      <c r="S139" s="114"/>
      <c r="T139" s="114"/>
      <c r="U139" s="114"/>
      <c r="V139" s="114"/>
      <c r="W139" s="114"/>
      <c r="X139" s="115"/>
      <c r="Y139" s="114"/>
      <c r="Z139" s="114"/>
      <c r="AA139" s="114"/>
      <c r="AB139" s="114"/>
      <c r="AC139" s="114"/>
      <c r="AD139" s="114"/>
      <c r="AE139" s="114"/>
      <c r="AF139" s="114"/>
      <c r="AG139" s="114"/>
      <c r="AH139" s="114"/>
      <c r="AI139" s="110"/>
      <c r="AJ139" s="114"/>
      <c r="AK139" s="114"/>
      <c r="AL139" s="114"/>
      <c r="AM139" s="114"/>
      <c r="AN139" s="114"/>
      <c r="AO139" s="114"/>
      <c r="AP139" s="114"/>
      <c r="AQ139" s="110"/>
      <c r="AR139" s="110"/>
      <c r="AS139" s="110"/>
      <c r="AT139" s="110"/>
      <c r="AU139" s="110"/>
      <c r="AV139" s="110"/>
      <c r="AW139" s="110"/>
      <c r="AX139" s="114"/>
      <c r="AY139" s="114"/>
      <c r="AZ139" s="110"/>
      <c r="BA139" s="110"/>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row>
    <row r="140" spans="1:223" s="113" customFormat="1" ht="14.25" customHeight="1" x14ac:dyDescent="0.25">
      <c r="A140" s="110"/>
      <c r="B140" s="110"/>
      <c r="C140" s="110"/>
      <c r="D140" s="110"/>
      <c r="E140" s="110"/>
      <c r="F140" s="110"/>
      <c r="G140" s="110"/>
      <c r="H140" s="110"/>
      <c r="I140" s="110"/>
      <c r="J140" s="114"/>
      <c r="K140" s="110"/>
      <c r="L140" s="114"/>
      <c r="M140" s="114"/>
      <c r="N140" s="110"/>
      <c r="O140" s="110"/>
      <c r="P140" s="114"/>
      <c r="Q140" s="114"/>
      <c r="R140" s="115"/>
      <c r="S140" s="114"/>
      <c r="T140" s="114"/>
      <c r="U140" s="114"/>
      <c r="V140" s="114"/>
      <c r="W140" s="114"/>
      <c r="X140" s="115"/>
      <c r="Y140" s="114"/>
      <c r="Z140" s="114"/>
      <c r="AA140" s="114"/>
      <c r="AB140" s="114"/>
      <c r="AC140" s="114"/>
      <c r="AD140" s="114"/>
      <c r="AE140" s="114"/>
      <c r="AF140" s="114"/>
      <c r="AG140" s="114"/>
      <c r="AH140" s="114"/>
      <c r="AI140" s="110"/>
      <c r="AJ140" s="114"/>
      <c r="AK140" s="114"/>
      <c r="AL140" s="114"/>
      <c r="AM140" s="114"/>
      <c r="AN140" s="114"/>
      <c r="AO140" s="114"/>
      <c r="AP140" s="114"/>
      <c r="AQ140" s="110"/>
      <c r="AR140" s="110"/>
      <c r="AS140" s="110"/>
      <c r="AT140" s="110"/>
      <c r="AU140" s="110"/>
      <c r="AV140" s="110"/>
      <c r="AW140" s="110"/>
      <c r="AX140" s="114"/>
      <c r="AY140" s="114"/>
      <c r="AZ140" s="110"/>
      <c r="BA140" s="11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row>
    <row r="141" spans="1:223" s="113" customFormat="1" ht="14.25" customHeight="1" x14ac:dyDescent="0.25">
      <c r="A141" s="110"/>
      <c r="B141" s="110"/>
      <c r="C141" s="110"/>
      <c r="D141" s="110"/>
      <c r="E141" s="110"/>
      <c r="F141" s="110"/>
      <c r="G141" s="110"/>
      <c r="H141" s="110"/>
      <c r="I141" s="110"/>
      <c r="J141" s="114"/>
      <c r="K141" s="110"/>
      <c r="L141" s="114"/>
      <c r="M141" s="114"/>
      <c r="N141" s="110"/>
      <c r="O141" s="110"/>
      <c r="P141" s="114"/>
      <c r="Q141" s="114"/>
      <c r="R141" s="115"/>
      <c r="S141" s="114"/>
      <c r="T141" s="114"/>
      <c r="U141" s="114"/>
      <c r="V141" s="114"/>
      <c r="W141" s="114"/>
      <c r="X141" s="115"/>
      <c r="Y141" s="114"/>
      <c r="Z141" s="114"/>
      <c r="AA141" s="114"/>
      <c r="AB141" s="114"/>
      <c r="AC141" s="114"/>
      <c r="AD141" s="114"/>
      <c r="AE141" s="114"/>
      <c r="AF141" s="114"/>
      <c r="AG141" s="114"/>
      <c r="AH141" s="114"/>
      <c r="AI141" s="110"/>
      <c r="AJ141" s="114"/>
      <c r="AK141" s="114"/>
      <c r="AL141" s="114"/>
      <c r="AM141" s="114"/>
      <c r="AN141" s="114"/>
      <c r="AO141" s="114"/>
      <c r="AP141" s="114"/>
      <c r="AQ141" s="110"/>
      <c r="AR141" s="110"/>
      <c r="AS141" s="110"/>
      <c r="AT141" s="110"/>
      <c r="AU141" s="110"/>
      <c r="AV141" s="110"/>
      <c r="AW141" s="110"/>
      <c r="AX141" s="114"/>
      <c r="AY141" s="114"/>
      <c r="AZ141" s="110"/>
      <c r="BA141" s="110"/>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row>
    <row r="142" spans="1:223" s="113" customFormat="1" ht="14.25" customHeight="1" x14ac:dyDescent="0.25">
      <c r="A142" s="110"/>
      <c r="B142" s="110"/>
      <c r="C142" s="110"/>
      <c r="D142" s="110"/>
      <c r="E142" s="110"/>
      <c r="F142" s="110"/>
      <c r="G142" s="110"/>
      <c r="H142" s="110"/>
      <c r="I142" s="110"/>
      <c r="J142" s="114"/>
      <c r="K142" s="110"/>
      <c r="L142" s="114"/>
      <c r="M142" s="114"/>
      <c r="N142" s="110"/>
      <c r="O142" s="110"/>
      <c r="P142" s="114"/>
      <c r="Q142" s="114"/>
      <c r="R142" s="115"/>
      <c r="S142" s="114"/>
      <c r="T142" s="114"/>
      <c r="U142" s="114"/>
      <c r="V142" s="114"/>
      <c r="W142" s="114"/>
      <c r="X142" s="115"/>
      <c r="Y142" s="114"/>
      <c r="Z142" s="114"/>
      <c r="AA142" s="114"/>
      <c r="AB142" s="114"/>
      <c r="AC142" s="114"/>
      <c r="AD142" s="114"/>
      <c r="AE142" s="114"/>
      <c r="AF142" s="114"/>
      <c r="AG142" s="114"/>
      <c r="AH142" s="114"/>
      <c r="AI142" s="110"/>
      <c r="AJ142" s="114"/>
      <c r="AK142" s="114"/>
      <c r="AL142" s="114"/>
      <c r="AM142" s="114"/>
      <c r="AN142" s="114"/>
      <c r="AO142" s="114"/>
      <c r="AP142" s="114"/>
      <c r="AQ142" s="110"/>
      <c r="AR142" s="110"/>
      <c r="AS142" s="110"/>
      <c r="AT142" s="110"/>
      <c r="AU142" s="110"/>
      <c r="AV142" s="110"/>
      <c r="AW142" s="110"/>
      <c r="AX142" s="114"/>
      <c r="AY142" s="114"/>
      <c r="AZ142" s="110"/>
      <c r="BA142" s="110"/>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row>
    <row r="143" spans="1:223" s="113" customFormat="1" ht="14.25" customHeight="1" x14ac:dyDescent="0.25">
      <c r="A143" s="110"/>
      <c r="B143" s="110"/>
      <c r="C143" s="110"/>
      <c r="D143" s="110"/>
      <c r="E143" s="110"/>
      <c r="F143" s="110"/>
      <c r="G143" s="110"/>
      <c r="H143" s="110"/>
      <c r="I143" s="110"/>
      <c r="J143" s="114"/>
      <c r="K143" s="110"/>
      <c r="L143" s="114"/>
      <c r="M143" s="114"/>
      <c r="N143" s="110"/>
      <c r="O143" s="110"/>
      <c r="P143" s="114"/>
      <c r="Q143" s="114"/>
      <c r="R143" s="115"/>
      <c r="S143" s="114"/>
      <c r="T143" s="114"/>
      <c r="U143" s="114"/>
      <c r="V143" s="114"/>
      <c r="W143" s="114"/>
      <c r="X143" s="115"/>
      <c r="Y143" s="114"/>
      <c r="Z143" s="114"/>
      <c r="AA143" s="114"/>
      <c r="AB143" s="114"/>
      <c r="AC143" s="114"/>
      <c r="AD143" s="114"/>
      <c r="AE143" s="114"/>
      <c r="AF143" s="114"/>
      <c r="AG143" s="114"/>
      <c r="AH143" s="114"/>
      <c r="AI143" s="110"/>
      <c r="AJ143" s="114"/>
      <c r="AK143" s="114"/>
      <c r="AL143" s="114"/>
      <c r="AM143" s="114"/>
      <c r="AN143" s="114"/>
      <c r="AO143" s="114"/>
      <c r="AP143" s="114"/>
      <c r="AQ143" s="110"/>
      <c r="AR143" s="110"/>
      <c r="AS143" s="110"/>
      <c r="AT143" s="110"/>
      <c r="AU143" s="110"/>
      <c r="AV143" s="110"/>
      <c r="AW143" s="110"/>
      <c r="AX143" s="114"/>
      <c r="AY143" s="114"/>
      <c r="AZ143" s="110"/>
      <c r="BA143" s="110"/>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row>
    <row r="144" spans="1:223" s="113" customFormat="1" ht="14.25" customHeight="1" x14ac:dyDescent="0.25">
      <c r="A144" s="110"/>
      <c r="B144" s="110"/>
      <c r="C144" s="110"/>
      <c r="D144" s="110"/>
      <c r="E144" s="110"/>
      <c r="F144" s="110"/>
      <c r="G144" s="110"/>
      <c r="H144" s="110"/>
      <c r="I144" s="110"/>
      <c r="J144" s="114"/>
      <c r="K144" s="110"/>
      <c r="L144" s="114"/>
      <c r="M144" s="114"/>
      <c r="N144" s="110"/>
      <c r="O144" s="110"/>
      <c r="P144" s="114"/>
      <c r="Q144" s="110"/>
      <c r="R144" s="115"/>
      <c r="S144" s="114"/>
      <c r="T144" s="114"/>
      <c r="U144" s="114"/>
      <c r="V144" s="114"/>
      <c r="W144" s="114"/>
      <c r="X144" s="110"/>
      <c r="Y144" s="110"/>
      <c r="Z144" s="110"/>
      <c r="AA144" s="110"/>
      <c r="AB144" s="110"/>
      <c r="AC144" s="110"/>
      <c r="AD144" s="110"/>
      <c r="AE144" s="110"/>
      <c r="AF144" s="110"/>
      <c r="AG144" s="110"/>
      <c r="AH144" s="110"/>
      <c r="AI144" s="110"/>
      <c r="AJ144" s="110"/>
      <c r="AK144" s="110"/>
      <c r="AL144" s="114"/>
      <c r="AM144" s="114"/>
      <c r="AN144" s="114"/>
      <c r="AO144" s="114"/>
      <c r="AP144" s="114"/>
      <c r="AQ144" s="110"/>
      <c r="AR144" s="110"/>
      <c r="AS144" s="110"/>
      <c r="AT144" s="110"/>
      <c r="AU144" s="110"/>
      <c r="AV144" s="110"/>
      <c r="AW144" s="110"/>
      <c r="AX144" s="114"/>
      <c r="AY144" s="114"/>
      <c r="AZ144" s="110"/>
      <c r="BA144" s="110"/>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row>
    <row r="145" spans="1:223" s="113" customFormat="1" ht="14.25" customHeight="1" x14ac:dyDescent="0.25">
      <c r="A145" s="110"/>
      <c r="B145" s="110"/>
      <c r="C145" s="110"/>
      <c r="D145" s="110"/>
      <c r="E145" s="110"/>
      <c r="F145" s="110"/>
      <c r="G145" s="110"/>
      <c r="H145" s="110"/>
      <c r="I145" s="110"/>
      <c r="J145" s="114"/>
      <c r="K145" s="110"/>
      <c r="L145" s="114"/>
      <c r="M145" s="114"/>
      <c r="N145" s="110"/>
      <c r="O145" s="110"/>
      <c r="P145" s="114"/>
      <c r="Q145" s="114"/>
      <c r="R145" s="115"/>
      <c r="S145" s="114"/>
      <c r="T145" s="114"/>
      <c r="U145" s="114"/>
      <c r="V145" s="114"/>
      <c r="W145" s="114"/>
      <c r="X145" s="115"/>
      <c r="Y145" s="114"/>
      <c r="Z145" s="114"/>
      <c r="AA145" s="114"/>
      <c r="AB145" s="114"/>
      <c r="AC145" s="114"/>
      <c r="AD145" s="114"/>
      <c r="AE145" s="114"/>
      <c r="AF145" s="114"/>
      <c r="AG145" s="114"/>
      <c r="AH145" s="114"/>
      <c r="AI145" s="110"/>
      <c r="AJ145" s="114"/>
      <c r="AK145" s="114"/>
      <c r="AL145" s="114"/>
      <c r="AM145" s="114"/>
      <c r="AN145" s="114"/>
      <c r="AO145" s="114"/>
      <c r="AP145" s="114"/>
      <c r="AQ145" s="110"/>
      <c r="AR145" s="110"/>
      <c r="AS145" s="110"/>
      <c r="AT145" s="110"/>
      <c r="AU145" s="110"/>
      <c r="AV145" s="110"/>
      <c r="AW145" s="110"/>
      <c r="AX145" s="114"/>
      <c r="AY145" s="114"/>
      <c r="AZ145" s="110"/>
      <c r="BA145" s="110"/>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row>
    <row r="146" spans="1:223" s="113" customFormat="1" ht="14.25" customHeight="1" x14ac:dyDescent="0.25">
      <c r="A146" s="110"/>
      <c r="B146" s="110"/>
      <c r="C146" s="110"/>
      <c r="D146" s="110"/>
      <c r="E146" s="110"/>
      <c r="F146" s="110"/>
      <c r="G146" s="110"/>
      <c r="H146" s="110"/>
      <c r="I146" s="110"/>
      <c r="J146" s="114"/>
      <c r="K146" s="110"/>
      <c r="L146" s="114"/>
      <c r="M146" s="114"/>
      <c r="N146" s="110"/>
      <c r="O146" s="110"/>
      <c r="P146" s="114"/>
      <c r="Q146" s="114"/>
      <c r="R146" s="115"/>
      <c r="S146" s="114"/>
      <c r="T146" s="114"/>
      <c r="U146" s="114"/>
      <c r="V146" s="114"/>
      <c r="W146" s="114"/>
      <c r="X146" s="115"/>
      <c r="Y146" s="114"/>
      <c r="Z146" s="114"/>
      <c r="AA146" s="114"/>
      <c r="AB146" s="114"/>
      <c r="AC146" s="114"/>
      <c r="AD146" s="114"/>
      <c r="AE146" s="114"/>
      <c r="AF146" s="114"/>
      <c r="AG146" s="114"/>
      <c r="AH146" s="114"/>
      <c r="AI146" s="110"/>
      <c r="AJ146" s="114"/>
      <c r="AK146" s="114"/>
      <c r="AL146" s="114"/>
      <c r="AM146" s="114"/>
      <c r="AN146" s="114"/>
      <c r="AO146" s="114"/>
      <c r="AP146" s="114"/>
      <c r="AQ146" s="110"/>
      <c r="AR146" s="110"/>
      <c r="AS146" s="110"/>
      <c r="AT146" s="110"/>
      <c r="AU146" s="110"/>
      <c r="AV146" s="110"/>
      <c r="AW146" s="110"/>
      <c r="AX146" s="114"/>
      <c r="AY146" s="114"/>
      <c r="AZ146" s="110"/>
      <c r="BA146" s="110"/>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row>
    <row r="147" spans="1:223" s="113" customFormat="1" ht="14.25" customHeight="1" x14ac:dyDescent="0.25">
      <c r="A147" s="110"/>
      <c r="B147" s="110"/>
      <c r="C147" s="110"/>
      <c r="D147" s="110"/>
      <c r="E147" s="110"/>
      <c r="F147" s="110"/>
      <c r="G147" s="110"/>
      <c r="H147" s="110"/>
      <c r="I147" s="110"/>
      <c r="J147" s="114"/>
      <c r="K147" s="110"/>
      <c r="L147" s="114"/>
      <c r="M147" s="114"/>
      <c r="N147" s="110"/>
      <c r="O147" s="110"/>
      <c r="P147" s="114"/>
      <c r="Q147" s="114"/>
      <c r="R147" s="115"/>
      <c r="S147" s="114"/>
      <c r="T147" s="114"/>
      <c r="U147" s="114"/>
      <c r="V147" s="114"/>
      <c r="W147" s="114"/>
      <c r="X147" s="115"/>
      <c r="Y147" s="114"/>
      <c r="Z147" s="114"/>
      <c r="AA147" s="114"/>
      <c r="AB147" s="114"/>
      <c r="AC147" s="114"/>
      <c r="AD147" s="114"/>
      <c r="AE147" s="114"/>
      <c r="AF147" s="114"/>
      <c r="AG147" s="114"/>
      <c r="AH147" s="114"/>
      <c r="AI147" s="110"/>
      <c r="AJ147" s="114"/>
      <c r="AK147" s="114"/>
      <c r="AL147" s="114"/>
      <c r="AM147" s="114"/>
      <c r="AN147" s="114"/>
      <c r="AO147" s="114"/>
      <c r="AP147" s="114"/>
      <c r="AQ147" s="110"/>
      <c r="AR147" s="110"/>
      <c r="AS147" s="110"/>
      <c r="AT147" s="110"/>
      <c r="AU147" s="110"/>
      <c r="AV147" s="110"/>
      <c r="AW147" s="110"/>
      <c r="AX147" s="114"/>
      <c r="AY147" s="114"/>
      <c r="AZ147" s="110"/>
      <c r="BA147" s="110"/>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row>
    <row r="148" spans="1:223" ht="14.25" customHeight="1" x14ac:dyDescent="0.25">
      <c r="A148" s="110"/>
      <c r="B148" s="110"/>
      <c r="C148" s="110"/>
      <c r="D148" s="110"/>
      <c r="E148" s="110"/>
      <c r="F148" s="110"/>
      <c r="G148" s="110"/>
      <c r="H148" s="110"/>
      <c r="I148" s="110"/>
      <c r="J148" s="114"/>
      <c r="K148" s="110"/>
      <c r="L148" s="114"/>
      <c r="M148" s="114"/>
      <c r="N148" s="110"/>
      <c r="O148" s="110"/>
      <c r="P148" s="114"/>
      <c r="Q148" s="114"/>
      <c r="R148" s="115"/>
      <c r="S148" s="114"/>
      <c r="T148" s="114"/>
      <c r="U148" s="114"/>
      <c r="V148" s="114"/>
      <c r="W148" s="114"/>
      <c r="X148" s="115"/>
      <c r="Y148" s="114"/>
      <c r="Z148" s="114"/>
      <c r="AA148" s="114"/>
      <c r="AB148" s="114"/>
      <c r="AC148" s="114"/>
      <c r="AD148" s="114"/>
      <c r="AE148" s="114"/>
      <c r="AF148" s="114"/>
      <c r="AG148" s="114"/>
      <c r="AH148" s="114"/>
      <c r="AI148" s="110"/>
      <c r="AJ148" s="114"/>
      <c r="AK148" s="114"/>
      <c r="AL148" s="114"/>
      <c r="AM148" s="114"/>
      <c r="AN148" s="114"/>
      <c r="AO148" s="114"/>
      <c r="AP148" s="114"/>
      <c r="AQ148" s="110"/>
      <c r="AR148" s="110"/>
      <c r="AS148" s="110"/>
      <c r="AT148" s="110"/>
      <c r="AU148" s="110"/>
      <c r="AV148" s="110"/>
      <c r="AW148" s="110"/>
      <c r="AX148" s="114"/>
      <c r="AY148" s="114"/>
      <c r="AZ148" s="110"/>
      <c r="BA148" s="110"/>
    </row>
    <row r="149" spans="1:223" ht="14.25" customHeight="1" x14ac:dyDescent="0.25">
      <c r="A149" s="110"/>
      <c r="B149" s="110"/>
      <c r="C149" s="110"/>
      <c r="D149" s="110"/>
      <c r="E149" s="110"/>
      <c r="F149" s="110"/>
      <c r="G149" s="110"/>
      <c r="H149" s="110"/>
      <c r="I149" s="110"/>
      <c r="J149" s="110"/>
      <c r="K149" s="110"/>
      <c r="L149" s="114"/>
      <c r="M149" s="114"/>
      <c r="N149" s="110"/>
      <c r="O149" s="110"/>
      <c r="P149" s="114"/>
      <c r="Q149" s="110"/>
      <c r="R149" s="115"/>
      <c r="S149" s="114"/>
      <c r="T149" s="114"/>
      <c r="U149" s="114"/>
      <c r="V149" s="114"/>
      <c r="W149" s="114"/>
      <c r="X149" s="110"/>
      <c r="Y149" s="110"/>
      <c r="Z149" s="110"/>
      <c r="AA149" s="110"/>
      <c r="AB149" s="110"/>
      <c r="AC149" s="110"/>
      <c r="AD149" s="110"/>
      <c r="AE149" s="110"/>
      <c r="AF149" s="110"/>
      <c r="AG149" s="110"/>
      <c r="AH149" s="110"/>
      <c r="AI149" s="110"/>
      <c r="AJ149" s="110"/>
      <c r="AK149" s="110"/>
      <c r="AL149" s="114"/>
      <c r="AM149" s="114"/>
      <c r="AN149" s="114"/>
      <c r="AO149" s="114"/>
      <c r="AP149" s="114"/>
      <c r="AQ149" s="110"/>
      <c r="AR149" s="110"/>
      <c r="AS149" s="110"/>
      <c r="AT149" s="110"/>
      <c r="AU149" s="110"/>
      <c r="AV149" s="110"/>
      <c r="AW149" s="110"/>
      <c r="AX149" s="114"/>
      <c r="AY149" s="114"/>
      <c r="AZ149" s="110"/>
      <c r="BA149" s="110"/>
    </row>
    <row r="150" spans="1:223" ht="14.25" customHeight="1" x14ac:dyDescent="0.25">
      <c r="A150" s="110"/>
      <c r="B150" s="110"/>
      <c r="C150" s="110"/>
      <c r="D150" s="110"/>
      <c r="E150" s="110"/>
      <c r="F150" s="110"/>
      <c r="G150" s="110"/>
      <c r="H150" s="110"/>
      <c r="I150" s="110"/>
      <c r="J150" s="110"/>
      <c r="K150" s="110"/>
      <c r="L150" s="114"/>
      <c r="M150" s="114"/>
      <c r="N150" s="110"/>
      <c r="O150" s="110"/>
      <c r="P150" s="114"/>
      <c r="Q150" s="114"/>
      <c r="R150" s="115"/>
      <c r="S150" s="114"/>
      <c r="T150" s="114"/>
      <c r="U150" s="114"/>
      <c r="V150" s="114"/>
      <c r="W150" s="114"/>
      <c r="X150" s="115"/>
      <c r="Y150" s="114"/>
      <c r="Z150" s="114"/>
      <c r="AA150" s="114"/>
      <c r="AB150" s="114"/>
      <c r="AC150" s="114"/>
      <c r="AD150" s="114"/>
      <c r="AE150" s="114"/>
      <c r="AF150" s="114"/>
      <c r="AG150" s="114"/>
      <c r="AH150" s="114"/>
      <c r="AI150" s="110"/>
      <c r="AJ150" s="114"/>
      <c r="AK150" s="114"/>
      <c r="AL150" s="114"/>
      <c r="AM150" s="114"/>
      <c r="AN150" s="114"/>
      <c r="AO150" s="114"/>
      <c r="AP150" s="114"/>
      <c r="AQ150" s="110"/>
      <c r="AR150" s="110"/>
      <c r="AS150" s="110"/>
      <c r="AT150" s="110"/>
      <c r="AU150" s="110"/>
      <c r="AV150" s="110"/>
      <c r="AW150" s="110"/>
      <c r="AX150" s="114"/>
      <c r="AY150" s="114"/>
      <c r="AZ150" s="110"/>
      <c r="BA150" s="110"/>
    </row>
    <row r="151" spans="1:223" ht="14.25" customHeight="1" x14ac:dyDescent="0.25">
      <c r="A151" s="110"/>
      <c r="B151" s="110"/>
      <c r="C151" s="110"/>
      <c r="D151" s="110"/>
      <c r="E151" s="110"/>
      <c r="F151" s="110"/>
      <c r="G151" s="110"/>
      <c r="H151" s="110"/>
      <c r="I151" s="110"/>
      <c r="J151" s="110"/>
      <c r="K151" s="110"/>
      <c r="L151" s="114"/>
      <c r="M151" s="114"/>
      <c r="N151" s="110"/>
      <c r="O151" s="110"/>
      <c r="P151" s="114"/>
      <c r="Q151" s="114"/>
      <c r="R151" s="115"/>
      <c r="S151" s="114"/>
      <c r="T151" s="114"/>
      <c r="U151" s="114"/>
      <c r="V151" s="114"/>
      <c r="W151" s="114"/>
      <c r="X151" s="115"/>
      <c r="Y151" s="114"/>
      <c r="Z151" s="114"/>
      <c r="AA151" s="114"/>
      <c r="AB151" s="114"/>
      <c r="AC151" s="114"/>
      <c r="AD151" s="114"/>
      <c r="AE151" s="114"/>
      <c r="AF151" s="114"/>
      <c r="AG151" s="114"/>
      <c r="AH151" s="114"/>
      <c r="AI151" s="110"/>
      <c r="AJ151" s="114"/>
      <c r="AK151" s="114"/>
      <c r="AL151" s="114"/>
      <c r="AM151" s="114"/>
      <c r="AN151" s="114"/>
      <c r="AO151" s="114"/>
      <c r="AP151" s="114"/>
      <c r="AQ151" s="110"/>
      <c r="AR151" s="110"/>
      <c r="AS151" s="110"/>
      <c r="AT151" s="110"/>
      <c r="AU151" s="110"/>
      <c r="AV151" s="110"/>
      <c r="AW151" s="110"/>
      <c r="AX151" s="114"/>
      <c r="AY151" s="114"/>
      <c r="AZ151" s="110"/>
      <c r="BA151" s="110"/>
    </row>
    <row r="152" spans="1:223" ht="14.25" customHeight="1" x14ac:dyDescent="0.25">
      <c r="A152" s="110"/>
      <c r="B152" s="110"/>
      <c r="C152" s="110"/>
      <c r="D152" s="110"/>
      <c r="E152" s="110"/>
      <c r="F152" s="110"/>
      <c r="G152" s="110"/>
      <c r="H152" s="110"/>
      <c r="I152" s="110"/>
      <c r="J152" s="110"/>
      <c r="K152" s="110"/>
      <c r="L152" s="114"/>
      <c r="M152" s="114"/>
      <c r="N152" s="110"/>
      <c r="O152" s="110"/>
      <c r="P152" s="114"/>
      <c r="Q152" s="114"/>
      <c r="R152" s="110"/>
      <c r="S152" s="110"/>
      <c r="T152" s="110"/>
      <c r="U152" s="110"/>
      <c r="V152" s="110"/>
      <c r="W152" s="110"/>
      <c r="X152" s="115"/>
      <c r="Y152" s="114"/>
      <c r="Z152" s="114"/>
      <c r="AA152" s="114"/>
      <c r="AB152" s="114"/>
      <c r="AC152" s="114"/>
      <c r="AD152" s="110"/>
      <c r="AE152" s="110"/>
      <c r="AF152" s="110"/>
      <c r="AG152" s="110"/>
      <c r="AH152" s="110"/>
      <c r="AI152" s="110"/>
      <c r="AJ152" s="110"/>
      <c r="AK152" s="110"/>
      <c r="AL152" s="114"/>
      <c r="AM152" s="114"/>
      <c r="AN152" s="114"/>
      <c r="AO152" s="114"/>
      <c r="AP152" s="114"/>
      <c r="AQ152" s="110"/>
      <c r="AR152" s="110"/>
      <c r="AS152" s="110"/>
      <c r="AT152" s="110"/>
      <c r="AU152" s="110"/>
      <c r="AV152" s="110"/>
      <c r="AW152" s="110"/>
      <c r="AX152" s="114"/>
      <c r="AY152" s="114"/>
      <c r="AZ152" s="110"/>
      <c r="BA152" s="110"/>
    </row>
    <row r="153" spans="1:223" ht="14.25" customHeight="1" x14ac:dyDescent="0.25">
      <c r="A153" s="110"/>
      <c r="B153" s="110"/>
      <c r="C153" s="110"/>
      <c r="D153" s="110"/>
      <c r="E153" s="110"/>
      <c r="F153" s="110"/>
      <c r="G153" s="110"/>
      <c r="H153" s="110"/>
      <c r="I153" s="110"/>
      <c r="J153" s="110"/>
      <c r="K153" s="110"/>
      <c r="L153" s="114"/>
      <c r="M153" s="114"/>
      <c r="N153" s="110"/>
      <c r="O153" s="110"/>
      <c r="P153" s="114"/>
      <c r="Q153" s="114"/>
      <c r="R153" s="115"/>
      <c r="S153" s="114"/>
      <c r="T153" s="114"/>
      <c r="U153" s="114"/>
      <c r="V153" s="114"/>
      <c r="W153" s="114"/>
      <c r="X153" s="115"/>
      <c r="Y153" s="114"/>
      <c r="Z153" s="114"/>
      <c r="AA153" s="114"/>
      <c r="AB153" s="114"/>
      <c r="AC153" s="114"/>
      <c r="AD153" s="114"/>
      <c r="AE153" s="114"/>
      <c r="AF153" s="114"/>
      <c r="AG153" s="114"/>
      <c r="AH153" s="114"/>
      <c r="AI153" s="110"/>
      <c r="AJ153" s="114"/>
      <c r="AK153" s="114"/>
      <c r="AL153" s="114"/>
      <c r="AM153" s="114"/>
      <c r="AN153" s="114"/>
      <c r="AO153" s="114"/>
      <c r="AP153" s="114"/>
      <c r="AQ153" s="110"/>
      <c r="AR153" s="110"/>
      <c r="AS153" s="110"/>
      <c r="AT153" s="110"/>
      <c r="AU153" s="110"/>
      <c r="AV153" s="110"/>
      <c r="AW153" s="110"/>
      <c r="AX153" s="114"/>
      <c r="AY153" s="114"/>
      <c r="AZ153" s="110"/>
      <c r="BA153" s="110"/>
    </row>
    <row r="154" spans="1:223" ht="14.25" customHeight="1" x14ac:dyDescent="0.25">
      <c r="A154" s="110"/>
      <c r="B154" s="110"/>
      <c r="C154" s="110"/>
      <c r="D154" s="110"/>
      <c r="E154" s="110"/>
      <c r="F154" s="110"/>
      <c r="G154" s="110"/>
      <c r="H154" s="110"/>
      <c r="I154" s="110"/>
      <c r="J154" s="110"/>
      <c r="K154" s="110"/>
      <c r="L154" s="114"/>
      <c r="M154" s="114"/>
      <c r="N154" s="110"/>
      <c r="O154" s="110"/>
      <c r="P154" s="114"/>
      <c r="Q154" s="114"/>
      <c r="R154" s="115"/>
      <c r="S154" s="114"/>
      <c r="T154" s="114"/>
      <c r="U154" s="114"/>
      <c r="V154" s="114"/>
      <c r="W154" s="114"/>
      <c r="X154" s="115"/>
      <c r="Y154" s="114"/>
      <c r="Z154" s="114"/>
      <c r="AA154" s="114"/>
      <c r="AB154" s="114"/>
      <c r="AC154" s="114"/>
      <c r="AD154" s="114"/>
      <c r="AE154" s="114"/>
      <c r="AF154" s="114"/>
      <c r="AG154" s="114"/>
      <c r="AH154" s="114"/>
      <c r="AI154" s="110"/>
      <c r="AJ154" s="114"/>
      <c r="AK154" s="114"/>
      <c r="AL154" s="114"/>
      <c r="AM154" s="114"/>
      <c r="AN154" s="114"/>
      <c r="AO154" s="114"/>
      <c r="AP154" s="114"/>
      <c r="AQ154" s="110"/>
      <c r="AR154" s="110"/>
      <c r="AS154" s="110"/>
      <c r="AT154" s="110"/>
      <c r="AU154" s="110"/>
      <c r="AV154" s="110"/>
      <c r="AW154" s="110"/>
      <c r="AX154" s="114"/>
      <c r="AY154" s="114"/>
      <c r="AZ154" s="110"/>
      <c r="BA154" s="110"/>
    </row>
    <row r="155" spans="1:223" ht="14.25" customHeight="1" x14ac:dyDescent="0.25">
      <c r="A155" s="110"/>
      <c r="B155" s="110"/>
      <c r="C155" s="110"/>
      <c r="D155" s="110"/>
      <c r="E155" s="110"/>
      <c r="F155" s="110"/>
      <c r="G155" s="110"/>
      <c r="H155" s="110"/>
      <c r="I155" s="110"/>
      <c r="J155" s="110"/>
      <c r="K155" s="110"/>
      <c r="L155" s="114"/>
      <c r="M155" s="114"/>
      <c r="N155" s="110"/>
      <c r="O155" s="110"/>
      <c r="P155" s="114"/>
      <c r="Q155" s="110"/>
      <c r="R155" s="115"/>
      <c r="S155" s="114"/>
      <c r="T155" s="114"/>
      <c r="U155" s="114"/>
      <c r="V155" s="114"/>
      <c r="W155" s="114"/>
      <c r="X155" s="110"/>
      <c r="Y155" s="110"/>
      <c r="Z155" s="110"/>
      <c r="AA155" s="110"/>
      <c r="AB155" s="110"/>
      <c r="AC155" s="110"/>
      <c r="AD155" s="110"/>
      <c r="AE155" s="110"/>
      <c r="AF155" s="110"/>
      <c r="AG155" s="110"/>
      <c r="AH155" s="110"/>
      <c r="AI155" s="110"/>
      <c r="AJ155" s="110"/>
      <c r="AK155" s="110"/>
      <c r="AL155" s="114"/>
      <c r="AM155" s="114"/>
      <c r="AN155" s="114"/>
      <c r="AO155" s="114"/>
      <c r="AP155" s="114"/>
      <c r="AQ155" s="110"/>
      <c r="AR155" s="110"/>
      <c r="AS155" s="110"/>
      <c r="AT155" s="110"/>
      <c r="AU155" s="110"/>
      <c r="AV155" s="110"/>
      <c r="AW155" s="110"/>
      <c r="AX155" s="114"/>
      <c r="AY155" s="114"/>
      <c r="AZ155" s="110"/>
      <c r="BA155" s="110"/>
    </row>
    <row r="156" spans="1:223" ht="14.25" customHeight="1" x14ac:dyDescent="0.25">
      <c r="A156" s="110"/>
      <c r="B156" s="110"/>
      <c r="C156" s="110"/>
      <c r="D156" s="110"/>
      <c r="E156" s="110"/>
      <c r="F156" s="110"/>
      <c r="G156" s="110"/>
      <c r="H156" s="110"/>
      <c r="I156" s="110"/>
      <c r="J156" s="110"/>
      <c r="K156" s="110"/>
      <c r="L156" s="114"/>
      <c r="M156" s="114"/>
      <c r="N156" s="110"/>
      <c r="O156" s="110"/>
      <c r="P156" s="114"/>
      <c r="Q156" s="114"/>
      <c r="R156" s="115"/>
      <c r="S156" s="114"/>
      <c r="T156" s="114"/>
      <c r="U156" s="114"/>
      <c r="V156" s="114"/>
      <c r="W156" s="114"/>
      <c r="X156" s="115"/>
      <c r="Y156" s="114"/>
      <c r="Z156" s="114"/>
      <c r="AA156" s="114"/>
      <c r="AB156" s="114"/>
      <c r="AC156" s="114"/>
      <c r="AD156" s="114"/>
      <c r="AE156" s="114"/>
      <c r="AF156" s="114"/>
      <c r="AG156" s="114"/>
      <c r="AH156" s="114"/>
      <c r="AI156" s="110"/>
      <c r="AJ156" s="114"/>
      <c r="AK156" s="114"/>
      <c r="AL156" s="114"/>
      <c r="AM156" s="114"/>
      <c r="AN156" s="114"/>
      <c r="AO156" s="114"/>
      <c r="AP156" s="114"/>
      <c r="AQ156" s="110"/>
      <c r="AR156" s="110"/>
      <c r="AS156" s="110"/>
      <c r="AT156" s="110"/>
      <c r="AU156" s="110"/>
      <c r="AV156" s="110"/>
      <c r="AW156" s="110"/>
      <c r="AX156" s="114"/>
      <c r="AY156" s="114"/>
      <c r="AZ156" s="110"/>
      <c r="BA156" s="110"/>
    </row>
    <row r="157" spans="1:223" ht="14.25" customHeight="1" x14ac:dyDescent="0.25">
      <c r="A157" s="110"/>
      <c r="B157" s="110"/>
      <c r="C157" s="110"/>
      <c r="D157" s="110"/>
      <c r="E157" s="110"/>
      <c r="F157" s="110"/>
      <c r="G157" s="110"/>
      <c r="H157" s="110"/>
      <c r="I157" s="110"/>
      <c r="J157" s="110"/>
      <c r="K157" s="110"/>
      <c r="L157" s="114"/>
      <c r="M157" s="114"/>
      <c r="N157" s="110"/>
      <c r="O157" s="110"/>
      <c r="P157" s="114"/>
      <c r="Q157" s="114"/>
      <c r="R157" s="115"/>
      <c r="S157" s="114"/>
      <c r="T157" s="114"/>
      <c r="U157" s="114"/>
      <c r="V157" s="114"/>
      <c r="W157" s="114"/>
      <c r="X157" s="115"/>
      <c r="Y157" s="114"/>
      <c r="Z157" s="114"/>
      <c r="AA157" s="114"/>
      <c r="AB157" s="114"/>
      <c r="AC157" s="114"/>
      <c r="AD157" s="114"/>
      <c r="AE157" s="114"/>
      <c r="AF157" s="114"/>
      <c r="AG157" s="114"/>
      <c r="AH157" s="114"/>
      <c r="AI157" s="110"/>
      <c r="AJ157" s="114"/>
      <c r="AK157" s="114"/>
      <c r="AL157" s="114"/>
      <c r="AM157" s="114"/>
      <c r="AN157" s="114"/>
      <c r="AO157" s="114"/>
      <c r="AP157" s="114"/>
      <c r="AQ157" s="110"/>
      <c r="AR157" s="110"/>
      <c r="AS157" s="110"/>
      <c r="AT157" s="110"/>
      <c r="AU157" s="110"/>
      <c r="AV157" s="110"/>
      <c r="AW157" s="110"/>
      <c r="AX157" s="114"/>
      <c r="AY157" s="114"/>
      <c r="AZ157" s="110"/>
      <c r="BA157" s="110"/>
    </row>
    <row r="158" spans="1:223" ht="14.25" customHeight="1" x14ac:dyDescent="0.25">
      <c r="A158" s="110"/>
      <c r="B158" s="110"/>
      <c r="C158" s="110"/>
      <c r="D158" s="110"/>
      <c r="E158" s="110"/>
      <c r="F158" s="110"/>
      <c r="G158" s="110"/>
      <c r="H158" s="110"/>
      <c r="I158" s="110"/>
      <c r="J158" s="110"/>
      <c r="K158" s="110"/>
      <c r="L158" s="114"/>
      <c r="M158" s="114"/>
      <c r="N158" s="110"/>
      <c r="O158" s="110"/>
      <c r="P158" s="114"/>
      <c r="Q158" s="114"/>
      <c r="R158" s="115"/>
      <c r="S158" s="114"/>
      <c r="T158" s="114"/>
      <c r="U158" s="114"/>
      <c r="V158" s="114"/>
      <c r="W158" s="114"/>
      <c r="X158" s="115"/>
      <c r="Y158" s="114"/>
      <c r="Z158" s="114"/>
      <c r="AA158" s="114"/>
      <c r="AB158" s="114"/>
      <c r="AC158" s="114"/>
      <c r="AD158" s="114"/>
      <c r="AE158" s="114"/>
      <c r="AF158" s="114"/>
      <c r="AG158" s="114"/>
      <c r="AH158" s="114"/>
      <c r="AI158" s="110"/>
      <c r="AJ158" s="114"/>
      <c r="AK158" s="114"/>
      <c r="AL158" s="114"/>
      <c r="AM158" s="114"/>
      <c r="AN158" s="114"/>
      <c r="AO158" s="114"/>
      <c r="AP158" s="114"/>
      <c r="AQ158" s="110"/>
      <c r="AR158" s="110"/>
      <c r="AS158" s="110"/>
      <c r="AT158" s="110"/>
      <c r="AU158" s="110"/>
      <c r="AV158" s="110"/>
      <c r="AW158" s="110"/>
      <c r="AX158" s="114"/>
      <c r="AY158" s="114"/>
      <c r="AZ158" s="110"/>
      <c r="BA158" s="110"/>
    </row>
    <row r="159" spans="1:223" ht="14.25" customHeight="1" x14ac:dyDescent="0.25">
      <c r="A159" s="110"/>
      <c r="B159" s="110"/>
      <c r="C159" s="110"/>
      <c r="D159" s="110"/>
      <c r="E159" s="110"/>
      <c r="F159" s="110"/>
      <c r="G159" s="110"/>
      <c r="H159" s="110"/>
      <c r="I159" s="110"/>
      <c r="J159" s="110"/>
      <c r="K159" s="110"/>
      <c r="L159" s="114"/>
      <c r="M159" s="114"/>
      <c r="N159" s="110"/>
      <c r="O159" s="110"/>
      <c r="P159" s="114"/>
      <c r="Q159" s="114"/>
      <c r="R159" s="115"/>
      <c r="S159" s="114"/>
      <c r="T159" s="114"/>
      <c r="U159" s="114"/>
      <c r="V159" s="114"/>
      <c r="W159" s="114"/>
      <c r="X159" s="115"/>
      <c r="Y159" s="114"/>
      <c r="Z159" s="114"/>
      <c r="AA159" s="114"/>
      <c r="AB159" s="114"/>
      <c r="AC159" s="114"/>
      <c r="AD159" s="114"/>
      <c r="AE159" s="114"/>
      <c r="AF159" s="114"/>
      <c r="AG159" s="114"/>
      <c r="AH159" s="114"/>
      <c r="AI159" s="110"/>
      <c r="AJ159" s="114"/>
      <c r="AK159" s="114"/>
      <c r="AL159" s="114"/>
      <c r="AM159" s="114"/>
      <c r="AN159" s="114"/>
      <c r="AO159" s="114"/>
      <c r="AP159" s="114"/>
      <c r="AQ159" s="110"/>
      <c r="AR159" s="110"/>
      <c r="AS159" s="110"/>
      <c r="AT159" s="110"/>
      <c r="AU159" s="110"/>
      <c r="AV159" s="110"/>
      <c r="AW159" s="110"/>
      <c r="AX159" s="114"/>
      <c r="AY159" s="114"/>
      <c r="AZ159" s="110"/>
      <c r="BA159" s="110"/>
    </row>
    <row r="160" spans="1:223" ht="14.25" customHeight="1" x14ac:dyDescent="0.25">
      <c r="A160" s="110"/>
      <c r="B160" s="110"/>
      <c r="C160" s="110"/>
      <c r="D160" s="110"/>
      <c r="E160" s="110"/>
      <c r="F160" s="110"/>
      <c r="G160" s="110"/>
      <c r="H160" s="110"/>
      <c r="I160" s="110"/>
      <c r="J160" s="110"/>
      <c r="K160" s="110"/>
      <c r="L160" s="114"/>
      <c r="M160" s="114"/>
      <c r="N160" s="110"/>
      <c r="O160" s="110"/>
      <c r="P160" s="114"/>
      <c r="Q160" s="114"/>
      <c r="R160" s="115"/>
      <c r="S160" s="114"/>
      <c r="T160" s="114"/>
      <c r="U160" s="114"/>
      <c r="V160" s="110"/>
      <c r="W160" s="114"/>
      <c r="X160" s="115"/>
      <c r="Y160" s="114"/>
      <c r="Z160" s="114"/>
      <c r="AA160" s="114"/>
      <c r="AB160" s="114"/>
      <c r="AC160" s="114"/>
      <c r="AD160" s="114"/>
      <c r="AE160" s="114"/>
      <c r="AF160" s="114"/>
      <c r="AG160" s="114"/>
      <c r="AH160" s="114"/>
      <c r="AI160" s="110"/>
      <c r="AJ160" s="114"/>
      <c r="AK160" s="114"/>
      <c r="AL160" s="114"/>
      <c r="AM160" s="114"/>
      <c r="AN160" s="114"/>
      <c r="AO160" s="114"/>
      <c r="AP160" s="114"/>
      <c r="AQ160" s="110"/>
      <c r="AR160" s="110"/>
      <c r="AS160" s="110"/>
      <c r="AT160" s="110"/>
      <c r="AU160" s="110"/>
      <c r="AV160" s="110"/>
      <c r="AW160" s="110"/>
      <c r="AX160" s="114"/>
      <c r="AY160" s="114"/>
      <c r="AZ160" s="110"/>
      <c r="BA160" s="110"/>
    </row>
    <row r="161" spans="1:53" ht="14.25" customHeight="1" x14ac:dyDescent="0.25">
      <c r="A161" s="110"/>
      <c r="B161" s="110"/>
      <c r="C161" s="110"/>
      <c r="D161" s="110"/>
      <c r="E161" s="110"/>
      <c r="F161" s="110"/>
      <c r="G161" s="110"/>
      <c r="H161" s="110"/>
      <c r="I161" s="110"/>
      <c r="J161" s="110"/>
      <c r="K161" s="110"/>
      <c r="L161" s="114"/>
      <c r="M161" s="114"/>
      <c r="N161" s="110"/>
      <c r="O161" s="110"/>
      <c r="P161" s="114"/>
      <c r="Q161" s="114"/>
      <c r="R161" s="115"/>
      <c r="S161" s="114"/>
      <c r="T161" s="114"/>
      <c r="U161" s="114"/>
      <c r="V161" s="114"/>
      <c r="W161" s="114"/>
      <c r="X161" s="115"/>
      <c r="Y161" s="114"/>
      <c r="Z161" s="114"/>
      <c r="AA161" s="114"/>
      <c r="AB161" s="114"/>
      <c r="AC161" s="114"/>
      <c r="AD161" s="114"/>
      <c r="AE161" s="114"/>
      <c r="AF161" s="114"/>
      <c r="AG161" s="114"/>
      <c r="AH161" s="114"/>
      <c r="AI161" s="110"/>
      <c r="AJ161" s="114"/>
      <c r="AK161" s="114"/>
      <c r="AL161" s="114"/>
      <c r="AM161" s="114"/>
      <c r="AN161" s="114"/>
      <c r="AO161" s="114"/>
      <c r="AP161" s="114"/>
      <c r="AQ161" s="110"/>
      <c r="AR161" s="110"/>
      <c r="AS161" s="110"/>
      <c r="AT161" s="110"/>
      <c r="AU161" s="110"/>
      <c r="AV161" s="110"/>
      <c r="AW161" s="110"/>
      <c r="AX161" s="114"/>
      <c r="AY161" s="114"/>
      <c r="AZ161" s="110"/>
      <c r="BA161" s="110"/>
    </row>
    <row r="162" spans="1:53" ht="14.25" customHeight="1" x14ac:dyDescent="0.25">
      <c r="A162" s="110"/>
      <c r="B162" s="110"/>
      <c r="C162" s="110"/>
      <c r="D162" s="110"/>
      <c r="E162" s="110"/>
      <c r="F162" s="110"/>
      <c r="G162" s="110"/>
      <c r="H162" s="110"/>
      <c r="I162" s="110"/>
      <c r="J162" s="110"/>
      <c r="K162" s="110"/>
      <c r="L162" s="114"/>
      <c r="M162" s="114"/>
      <c r="N162" s="110"/>
      <c r="O162" s="110"/>
      <c r="P162" s="114"/>
      <c r="Q162" s="114"/>
      <c r="R162" s="110"/>
      <c r="S162" s="110"/>
      <c r="T162" s="110"/>
      <c r="U162" s="110"/>
      <c r="V162" s="110"/>
      <c r="W162" s="110"/>
      <c r="X162" s="115"/>
      <c r="Y162" s="114"/>
      <c r="Z162" s="114"/>
      <c r="AA162" s="114"/>
      <c r="AB162" s="114"/>
      <c r="AC162" s="114"/>
      <c r="AD162" s="110"/>
      <c r="AE162" s="110"/>
      <c r="AF162" s="110"/>
      <c r="AG162" s="110"/>
      <c r="AH162" s="110"/>
      <c r="AI162" s="110"/>
      <c r="AJ162" s="110"/>
      <c r="AK162" s="110"/>
      <c r="AL162" s="114"/>
      <c r="AM162" s="114"/>
      <c r="AN162" s="114"/>
      <c r="AO162" s="114"/>
      <c r="AP162" s="114"/>
      <c r="AQ162" s="110"/>
      <c r="AR162" s="110"/>
      <c r="AS162" s="110"/>
      <c r="AT162" s="110"/>
      <c r="AU162" s="110"/>
      <c r="AV162" s="110"/>
      <c r="AW162" s="110"/>
      <c r="AX162" s="114"/>
      <c r="AY162" s="114"/>
      <c r="AZ162" s="110"/>
      <c r="BA162" s="110"/>
    </row>
    <row r="163" spans="1:53" ht="14.25" customHeight="1" x14ac:dyDescent="0.25">
      <c r="A163" s="110"/>
      <c r="B163" s="110"/>
      <c r="C163" s="110"/>
      <c r="D163" s="110"/>
      <c r="E163" s="110"/>
      <c r="F163" s="110"/>
      <c r="G163" s="110"/>
      <c r="H163" s="110"/>
      <c r="I163" s="110"/>
      <c r="J163" s="110"/>
      <c r="K163" s="110"/>
      <c r="L163" s="114"/>
      <c r="M163" s="114"/>
      <c r="N163" s="110"/>
      <c r="O163" s="110"/>
      <c r="P163" s="114"/>
      <c r="Q163" s="114"/>
      <c r="R163" s="110"/>
      <c r="S163" s="110"/>
      <c r="T163" s="110"/>
      <c r="U163" s="110"/>
      <c r="V163" s="110"/>
      <c r="W163" s="110"/>
      <c r="X163" s="115"/>
      <c r="Y163" s="114"/>
      <c r="Z163" s="114"/>
      <c r="AA163" s="114"/>
      <c r="AB163" s="114"/>
      <c r="AC163" s="114"/>
      <c r="AD163" s="110"/>
      <c r="AE163" s="110"/>
      <c r="AF163" s="110"/>
      <c r="AG163" s="110"/>
      <c r="AH163" s="110"/>
      <c r="AI163" s="110"/>
      <c r="AJ163" s="110"/>
      <c r="AK163" s="110"/>
      <c r="AL163" s="114"/>
      <c r="AM163" s="114"/>
      <c r="AN163" s="114"/>
      <c r="AO163" s="114"/>
      <c r="AP163" s="114"/>
      <c r="AQ163" s="110"/>
      <c r="AR163" s="110"/>
      <c r="AS163" s="110"/>
      <c r="AT163" s="110"/>
      <c r="AU163" s="110"/>
      <c r="AV163" s="110"/>
      <c r="AW163" s="110"/>
      <c r="AX163" s="114"/>
      <c r="AY163" s="114"/>
      <c r="AZ163" s="110"/>
      <c r="BA163" s="110"/>
    </row>
    <row r="164" spans="1:53" ht="14.25" customHeight="1" x14ac:dyDescent="0.25">
      <c r="A164" s="110"/>
      <c r="B164" s="110"/>
      <c r="C164" s="110"/>
      <c r="D164" s="110"/>
      <c r="E164" s="110"/>
      <c r="F164" s="110"/>
      <c r="G164" s="110"/>
      <c r="H164" s="110"/>
      <c r="I164" s="110"/>
      <c r="J164" s="110"/>
      <c r="K164" s="110"/>
      <c r="L164" s="114"/>
      <c r="M164" s="114"/>
      <c r="N164" s="110"/>
      <c r="O164" s="110"/>
      <c r="P164" s="114"/>
      <c r="Q164" s="114"/>
      <c r="R164" s="115"/>
      <c r="S164" s="114"/>
      <c r="T164" s="114"/>
      <c r="U164" s="114"/>
      <c r="V164" s="114"/>
      <c r="W164" s="114"/>
      <c r="X164" s="115"/>
      <c r="Y164" s="114"/>
      <c r="Z164" s="114"/>
      <c r="AA164" s="114"/>
      <c r="AB164" s="114"/>
      <c r="AC164" s="114"/>
      <c r="AD164" s="114"/>
      <c r="AE164" s="114"/>
      <c r="AF164" s="114"/>
      <c r="AG164" s="114"/>
      <c r="AH164" s="114"/>
      <c r="AI164" s="110"/>
      <c r="AJ164" s="114"/>
      <c r="AK164" s="114"/>
      <c r="AL164" s="114"/>
      <c r="AM164" s="114"/>
      <c r="AN164" s="114"/>
      <c r="AO164" s="114"/>
      <c r="AP164" s="114"/>
      <c r="AQ164" s="110"/>
      <c r="AR164" s="110"/>
      <c r="AS164" s="110"/>
      <c r="AT164" s="110"/>
      <c r="AU164" s="110"/>
      <c r="AV164" s="110"/>
      <c r="AW164" s="110"/>
      <c r="AX164" s="114"/>
      <c r="AY164" s="114"/>
      <c r="AZ164" s="110"/>
      <c r="BA164" s="110"/>
    </row>
    <row r="165" spans="1:53" ht="14.25" customHeight="1" x14ac:dyDescent="0.25">
      <c r="A165" s="110"/>
      <c r="B165" s="110"/>
      <c r="C165" s="110"/>
      <c r="D165" s="110"/>
      <c r="E165" s="110"/>
      <c r="F165" s="110"/>
      <c r="G165" s="110"/>
      <c r="H165" s="110"/>
      <c r="I165" s="110"/>
      <c r="J165" s="110"/>
      <c r="K165" s="110"/>
      <c r="L165" s="114"/>
      <c r="M165" s="114"/>
      <c r="N165" s="110"/>
      <c r="O165" s="110"/>
      <c r="P165" s="114"/>
      <c r="Q165" s="114"/>
      <c r="R165" s="115"/>
      <c r="S165" s="114"/>
      <c r="T165" s="114"/>
      <c r="U165" s="114"/>
      <c r="V165" s="114"/>
      <c r="W165" s="114"/>
      <c r="X165" s="115"/>
      <c r="Y165" s="114"/>
      <c r="Z165" s="114"/>
      <c r="AA165" s="114"/>
      <c r="AB165" s="114"/>
      <c r="AC165" s="114"/>
      <c r="AD165" s="114"/>
      <c r="AE165" s="114"/>
      <c r="AF165" s="114"/>
      <c r="AG165" s="114"/>
      <c r="AH165" s="114"/>
      <c r="AI165" s="110"/>
      <c r="AJ165" s="114"/>
      <c r="AK165" s="114"/>
      <c r="AL165" s="114"/>
      <c r="AM165" s="114"/>
      <c r="AN165" s="114"/>
      <c r="AO165" s="114"/>
      <c r="AP165" s="114"/>
      <c r="AQ165" s="110"/>
      <c r="AR165" s="110"/>
      <c r="AS165" s="110"/>
      <c r="AT165" s="110"/>
      <c r="AU165" s="110"/>
      <c r="AV165" s="110"/>
      <c r="AW165" s="110"/>
      <c r="AX165" s="114"/>
      <c r="AY165" s="114"/>
      <c r="AZ165" s="110"/>
      <c r="BA165" s="110"/>
    </row>
    <row r="166" spans="1:53" ht="14.25" customHeight="1" x14ac:dyDescent="0.25">
      <c r="A166" s="110"/>
      <c r="B166" s="110"/>
      <c r="C166" s="110"/>
      <c r="D166" s="110"/>
      <c r="E166" s="110"/>
      <c r="F166" s="110"/>
      <c r="G166" s="110"/>
      <c r="H166" s="110"/>
      <c r="I166" s="110"/>
      <c r="J166" s="110"/>
      <c r="K166" s="110"/>
      <c r="L166" s="114"/>
      <c r="M166" s="114"/>
      <c r="N166" s="110"/>
      <c r="O166" s="110"/>
      <c r="P166" s="114"/>
      <c r="Q166" s="114"/>
      <c r="R166" s="115"/>
      <c r="S166" s="114"/>
      <c r="T166" s="114"/>
      <c r="U166" s="114"/>
      <c r="V166" s="114"/>
      <c r="W166" s="114"/>
      <c r="X166" s="115"/>
      <c r="Y166" s="114"/>
      <c r="Z166" s="114"/>
      <c r="AA166" s="114"/>
      <c r="AB166" s="114"/>
      <c r="AC166" s="114"/>
      <c r="AD166" s="114"/>
      <c r="AE166" s="114"/>
      <c r="AF166" s="114"/>
      <c r="AG166" s="114"/>
      <c r="AH166" s="114"/>
      <c r="AI166" s="110"/>
      <c r="AJ166" s="114"/>
      <c r="AK166" s="114"/>
      <c r="AL166" s="114"/>
      <c r="AM166" s="114"/>
      <c r="AN166" s="114"/>
      <c r="AO166" s="114"/>
      <c r="AP166" s="114"/>
      <c r="AQ166" s="110"/>
      <c r="AR166" s="110"/>
      <c r="AS166" s="110"/>
      <c r="AT166" s="110"/>
      <c r="AU166" s="110"/>
      <c r="AV166" s="110"/>
      <c r="AW166" s="110"/>
      <c r="AX166" s="114"/>
      <c r="AY166" s="114"/>
      <c r="AZ166" s="110"/>
      <c r="BA166" s="110"/>
    </row>
    <row r="167" spans="1:53" ht="14.25" customHeight="1" x14ac:dyDescent="0.25">
      <c r="A167" s="110"/>
      <c r="B167" s="110"/>
      <c r="C167" s="110"/>
      <c r="D167" s="110"/>
      <c r="E167" s="110"/>
      <c r="F167" s="110"/>
      <c r="G167" s="110"/>
      <c r="H167" s="110"/>
      <c r="I167" s="110"/>
      <c r="J167" s="110"/>
      <c r="K167" s="110"/>
      <c r="L167" s="114"/>
      <c r="M167" s="114"/>
      <c r="N167" s="110"/>
      <c r="O167" s="110"/>
      <c r="P167" s="114"/>
      <c r="Q167" s="114"/>
      <c r="R167" s="115"/>
      <c r="S167" s="114"/>
      <c r="T167" s="114"/>
      <c r="U167" s="114"/>
      <c r="V167" s="114"/>
      <c r="W167" s="114"/>
      <c r="X167" s="115"/>
      <c r="Y167" s="114"/>
      <c r="Z167" s="114"/>
      <c r="AA167" s="114"/>
      <c r="AB167" s="114"/>
      <c r="AC167" s="114"/>
      <c r="AD167" s="114"/>
      <c r="AE167" s="114"/>
      <c r="AF167" s="114"/>
      <c r="AG167" s="114"/>
      <c r="AH167" s="114"/>
      <c r="AI167" s="110"/>
      <c r="AJ167" s="114"/>
      <c r="AK167" s="114"/>
      <c r="AL167" s="114"/>
      <c r="AM167" s="114"/>
      <c r="AN167" s="114"/>
      <c r="AO167" s="114"/>
      <c r="AP167" s="114"/>
      <c r="AQ167" s="110"/>
      <c r="AR167" s="110"/>
      <c r="AS167" s="110"/>
      <c r="AT167" s="110"/>
      <c r="AU167" s="110"/>
      <c r="AV167" s="110"/>
      <c r="AW167" s="110"/>
      <c r="AX167" s="114"/>
      <c r="AY167" s="114"/>
      <c r="AZ167" s="110"/>
      <c r="BA167" s="110"/>
    </row>
    <row r="168" spans="1:53" ht="14.25" customHeight="1" x14ac:dyDescent="0.25">
      <c r="A168" s="110"/>
      <c r="B168" s="110"/>
      <c r="C168" s="110"/>
      <c r="D168" s="110"/>
      <c r="E168" s="110"/>
      <c r="F168" s="110"/>
      <c r="G168" s="110"/>
      <c r="H168" s="110"/>
      <c r="I168" s="110"/>
      <c r="J168" s="114"/>
      <c r="K168" s="110"/>
      <c r="L168" s="114"/>
      <c r="M168" s="114"/>
      <c r="N168" s="110"/>
      <c r="O168" s="110"/>
      <c r="P168" s="114"/>
      <c r="Q168" s="114"/>
      <c r="R168" s="115"/>
      <c r="S168" s="114"/>
      <c r="T168" s="114"/>
      <c r="U168" s="114"/>
      <c r="V168" s="114"/>
      <c r="W168" s="114"/>
      <c r="X168" s="115"/>
      <c r="Y168" s="114"/>
      <c r="Z168" s="114"/>
      <c r="AA168" s="114"/>
      <c r="AB168" s="114"/>
      <c r="AC168" s="114"/>
      <c r="AD168" s="114"/>
      <c r="AE168" s="114"/>
      <c r="AF168" s="114"/>
      <c r="AG168" s="114"/>
      <c r="AH168" s="114"/>
      <c r="AI168" s="110"/>
      <c r="AJ168" s="114"/>
      <c r="AK168" s="114"/>
      <c r="AL168" s="114"/>
      <c r="AM168" s="114"/>
      <c r="AN168" s="114"/>
      <c r="AO168" s="114"/>
      <c r="AP168" s="114"/>
      <c r="AQ168" s="110"/>
      <c r="AR168" s="110"/>
      <c r="AS168" s="110"/>
      <c r="AT168" s="110"/>
      <c r="AU168" s="110"/>
      <c r="AV168" s="110"/>
      <c r="AW168" s="110"/>
      <c r="AX168" s="114"/>
      <c r="AY168" s="114"/>
      <c r="AZ168" s="110"/>
      <c r="BA168" s="110"/>
    </row>
    <row r="169" spans="1:53" ht="14.25" customHeight="1" x14ac:dyDescent="0.25">
      <c r="A169" s="110"/>
      <c r="B169" s="110"/>
      <c r="C169" s="110"/>
      <c r="D169" s="110"/>
      <c r="E169" s="110"/>
      <c r="F169" s="110"/>
      <c r="G169" s="110"/>
      <c r="H169" s="110"/>
      <c r="I169" s="110"/>
      <c r="J169" s="114"/>
      <c r="K169" s="110"/>
      <c r="L169" s="114"/>
      <c r="M169" s="114"/>
      <c r="N169" s="110"/>
      <c r="O169" s="110"/>
      <c r="P169" s="114"/>
      <c r="Q169" s="114"/>
      <c r="R169" s="115"/>
      <c r="S169" s="114"/>
      <c r="T169" s="114"/>
      <c r="U169" s="114"/>
      <c r="V169" s="114"/>
      <c r="W169" s="114"/>
      <c r="X169" s="115"/>
      <c r="Y169" s="114"/>
      <c r="Z169" s="114"/>
      <c r="AA169" s="114"/>
      <c r="AB169" s="114"/>
      <c r="AC169" s="114"/>
      <c r="AD169" s="114"/>
      <c r="AE169" s="114"/>
      <c r="AF169" s="114"/>
      <c r="AG169" s="114"/>
      <c r="AH169" s="114"/>
      <c r="AI169" s="110"/>
      <c r="AJ169" s="114"/>
      <c r="AK169" s="114"/>
      <c r="AL169" s="114"/>
      <c r="AM169" s="114"/>
      <c r="AN169" s="114"/>
      <c r="AO169" s="114"/>
      <c r="AP169" s="114"/>
      <c r="AQ169" s="110"/>
      <c r="AR169" s="110"/>
      <c r="AS169" s="110"/>
      <c r="AT169" s="110"/>
      <c r="AU169" s="110"/>
      <c r="AV169" s="110"/>
      <c r="AW169" s="110"/>
      <c r="AX169" s="114"/>
      <c r="AY169" s="114"/>
      <c r="AZ169" s="110"/>
      <c r="BA169" s="110"/>
    </row>
    <row r="170" spans="1:53" ht="14.25" customHeight="1" x14ac:dyDescent="0.25">
      <c r="A170" s="110"/>
      <c r="B170" s="110"/>
      <c r="C170" s="110"/>
      <c r="D170" s="110"/>
      <c r="E170" s="110"/>
      <c r="F170" s="110"/>
      <c r="G170" s="110"/>
      <c r="H170" s="110"/>
      <c r="I170" s="110"/>
      <c r="J170" s="114"/>
      <c r="K170" s="110"/>
      <c r="L170" s="114"/>
      <c r="M170" s="114"/>
      <c r="N170" s="110"/>
      <c r="O170" s="110"/>
      <c r="P170" s="114"/>
      <c r="Q170" s="114"/>
      <c r="R170" s="115"/>
      <c r="S170" s="114"/>
      <c r="T170" s="114"/>
      <c r="U170" s="114"/>
      <c r="V170" s="114"/>
      <c r="W170" s="114"/>
      <c r="X170" s="115"/>
      <c r="Y170" s="114"/>
      <c r="Z170" s="114"/>
      <c r="AA170" s="114"/>
      <c r="AB170" s="114"/>
      <c r="AC170" s="114"/>
      <c r="AD170" s="114"/>
      <c r="AE170" s="114"/>
      <c r="AF170" s="114"/>
      <c r="AG170" s="114"/>
      <c r="AH170" s="114"/>
      <c r="AI170" s="110"/>
      <c r="AJ170" s="114"/>
      <c r="AK170" s="114"/>
      <c r="AL170" s="114"/>
      <c r="AM170" s="114"/>
      <c r="AN170" s="114"/>
      <c r="AO170" s="114"/>
      <c r="AP170" s="114"/>
      <c r="AQ170" s="110"/>
      <c r="AR170" s="110"/>
      <c r="AS170" s="110"/>
      <c r="AT170" s="110"/>
      <c r="AU170" s="110"/>
      <c r="AV170" s="110"/>
      <c r="AW170" s="110"/>
      <c r="AX170" s="114"/>
      <c r="AY170" s="114"/>
      <c r="AZ170" s="110"/>
      <c r="BA170" s="110"/>
    </row>
    <row r="171" spans="1:53" ht="14.25" customHeight="1" x14ac:dyDescent="0.25">
      <c r="A171" s="110"/>
      <c r="B171" s="110"/>
      <c r="C171" s="110"/>
      <c r="D171" s="110"/>
      <c r="E171" s="110"/>
      <c r="F171" s="110"/>
      <c r="G171" s="110"/>
      <c r="H171" s="110"/>
      <c r="I171" s="110"/>
      <c r="J171" s="114"/>
      <c r="K171" s="110"/>
      <c r="L171" s="114"/>
      <c r="M171" s="114"/>
      <c r="N171" s="110"/>
      <c r="O171" s="110"/>
      <c r="P171" s="114"/>
      <c r="Q171" s="114"/>
      <c r="R171" s="115"/>
      <c r="S171" s="114"/>
      <c r="T171" s="114"/>
      <c r="U171" s="114"/>
      <c r="V171" s="114"/>
      <c r="W171" s="114"/>
      <c r="X171" s="115"/>
      <c r="Y171" s="114"/>
      <c r="Z171" s="114"/>
      <c r="AA171" s="114"/>
      <c r="AB171" s="114"/>
      <c r="AC171" s="114"/>
      <c r="AD171" s="114"/>
      <c r="AE171" s="114"/>
      <c r="AF171" s="114"/>
      <c r="AG171" s="114"/>
      <c r="AH171" s="114"/>
      <c r="AI171" s="110"/>
      <c r="AJ171" s="114"/>
      <c r="AK171" s="114"/>
      <c r="AL171" s="114"/>
      <c r="AM171" s="114"/>
      <c r="AN171" s="114"/>
      <c r="AO171" s="114"/>
      <c r="AP171" s="114"/>
      <c r="AQ171" s="110"/>
      <c r="AR171" s="110"/>
      <c r="AS171" s="110"/>
      <c r="AT171" s="110"/>
      <c r="AU171" s="110"/>
      <c r="AV171" s="110"/>
      <c r="AW171" s="110"/>
      <c r="AX171" s="114"/>
      <c r="AY171" s="114"/>
      <c r="AZ171" s="110"/>
      <c r="BA171" s="110"/>
    </row>
    <row r="172" spans="1:53" ht="14.25" customHeight="1" x14ac:dyDescent="0.25">
      <c r="A172" s="110"/>
      <c r="B172" s="110"/>
      <c r="C172" s="110"/>
      <c r="D172" s="110"/>
      <c r="E172" s="110"/>
      <c r="F172" s="110"/>
      <c r="G172" s="110"/>
      <c r="H172" s="110"/>
      <c r="I172" s="110"/>
      <c r="J172" s="114"/>
      <c r="K172" s="110"/>
      <c r="L172" s="114"/>
      <c r="M172" s="114"/>
      <c r="N172" s="110"/>
      <c r="O172" s="110"/>
      <c r="P172" s="114"/>
      <c r="Q172" s="114"/>
      <c r="R172" s="115"/>
      <c r="S172" s="114"/>
      <c r="T172" s="114"/>
      <c r="U172" s="114"/>
      <c r="V172" s="114"/>
      <c r="W172" s="114"/>
      <c r="X172" s="115"/>
      <c r="Y172" s="114"/>
      <c r="Z172" s="114"/>
      <c r="AA172" s="114"/>
      <c r="AB172" s="114"/>
      <c r="AC172" s="114"/>
      <c r="AD172" s="114"/>
      <c r="AE172" s="114"/>
      <c r="AF172" s="114"/>
      <c r="AG172" s="114"/>
      <c r="AH172" s="114"/>
      <c r="AI172" s="110"/>
      <c r="AJ172" s="114"/>
      <c r="AK172" s="114"/>
      <c r="AL172" s="114"/>
      <c r="AM172" s="114"/>
      <c r="AN172" s="114"/>
      <c r="AO172" s="114"/>
      <c r="AP172" s="114"/>
      <c r="AQ172" s="110"/>
      <c r="AR172" s="110"/>
      <c r="AS172" s="110"/>
      <c r="AT172" s="110"/>
      <c r="AU172" s="110"/>
      <c r="AV172" s="110"/>
      <c r="AW172" s="110"/>
      <c r="AX172" s="114"/>
      <c r="AY172" s="114"/>
      <c r="AZ172" s="110"/>
      <c r="BA172" s="110"/>
    </row>
    <row r="173" spans="1:53" ht="14.25" customHeight="1" x14ac:dyDescent="0.25">
      <c r="A173" s="110"/>
      <c r="B173" s="110"/>
      <c r="C173" s="110"/>
      <c r="D173" s="110"/>
      <c r="E173" s="110"/>
      <c r="F173" s="110"/>
      <c r="G173" s="110"/>
      <c r="H173" s="110"/>
      <c r="I173" s="110"/>
      <c r="J173" s="114"/>
      <c r="K173" s="110"/>
      <c r="L173" s="114"/>
      <c r="M173" s="114"/>
      <c r="N173" s="110"/>
      <c r="O173" s="110"/>
      <c r="P173" s="114"/>
      <c r="Q173" s="114"/>
      <c r="R173" s="115"/>
      <c r="S173" s="114"/>
      <c r="T173" s="114"/>
      <c r="U173" s="114"/>
      <c r="V173" s="114"/>
      <c r="W173" s="114"/>
      <c r="X173" s="115"/>
      <c r="Y173" s="114"/>
      <c r="Z173" s="114"/>
      <c r="AA173" s="114"/>
      <c r="AB173" s="114"/>
      <c r="AC173" s="114"/>
      <c r="AD173" s="114"/>
      <c r="AE173" s="114"/>
      <c r="AF173" s="114"/>
      <c r="AG173" s="114"/>
      <c r="AH173" s="114"/>
      <c r="AI173" s="110"/>
      <c r="AJ173" s="114"/>
      <c r="AK173" s="114"/>
      <c r="AL173" s="114"/>
      <c r="AM173" s="114"/>
      <c r="AN173" s="114"/>
      <c r="AO173" s="114"/>
      <c r="AP173" s="114"/>
      <c r="AQ173" s="110"/>
      <c r="AR173" s="110"/>
      <c r="AS173" s="110"/>
      <c r="AT173" s="110"/>
      <c r="AU173" s="110"/>
      <c r="AV173" s="110"/>
      <c r="AW173" s="110"/>
      <c r="AX173" s="114"/>
      <c r="AY173" s="114"/>
      <c r="AZ173" s="110"/>
      <c r="BA173" s="110"/>
    </row>
    <row r="174" spans="1:53" ht="14.25" customHeight="1" x14ac:dyDescent="0.25">
      <c r="A174" s="110"/>
      <c r="B174" s="110"/>
      <c r="C174" s="110"/>
      <c r="D174" s="110"/>
      <c r="E174" s="110"/>
      <c r="F174" s="110"/>
      <c r="G174" s="110"/>
      <c r="H174" s="110"/>
      <c r="I174" s="110"/>
      <c r="J174" s="114"/>
      <c r="K174" s="110"/>
      <c r="L174" s="114"/>
      <c r="M174" s="114"/>
      <c r="N174" s="110"/>
      <c r="O174" s="110"/>
      <c r="P174" s="114"/>
      <c r="Q174" s="114"/>
      <c r="R174" s="115"/>
      <c r="S174" s="114"/>
      <c r="T174" s="114"/>
      <c r="U174" s="114"/>
      <c r="V174" s="114"/>
      <c r="W174" s="114"/>
      <c r="X174" s="115"/>
      <c r="Y174" s="114"/>
      <c r="Z174" s="114"/>
      <c r="AA174" s="114"/>
      <c r="AB174" s="114"/>
      <c r="AC174" s="114"/>
      <c r="AD174" s="114"/>
      <c r="AE174" s="114"/>
      <c r="AF174" s="114"/>
      <c r="AG174" s="114"/>
      <c r="AH174" s="114"/>
      <c r="AI174" s="110"/>
      <c r="AJ174" s="114"/>
      <c r="AK174" s="114"/>
      <c r="AL174" s="114"/>
      <c r="AM174" s="114"/>
      <c r="AN174" s="114"/>
      <c r="AO174" s="114"/>
      <c r="AP174" s="114"/>
      <c r="AQ174" s="110"/>
      <c r="AR174" s="110"/>
      <c r="AS174" s="110"/>
      <c r="AT174" s="110"/>
      <c r="AU174" s="110"/>
      <c r="AV174" s="110"/>
      <c r="AW174" s="110"/>
      <c r="AX174" s="114"/>
      <c r="AY174" s="114"/>
      <c r="AZ174" s="110"/>
      <c r="BA174" s="110"/>
    </row>
    <row r="175" spans="1:53" ht="14.25" customHeight="1" x14ac:dyDescent="0.25">
      <c r="A175" s="110"/>
      <c r="B175" s="110"/>
      <c r="C175" s="110"/>
      <c r="D175" s="110"/>
      <c r="E175" s="110"/>
      <c r="F175" s="110"/>
      <c r="G175" s="110"/>
      <c r="H175" s="110"/>
      <c r="I175" s="110"/>
      <c r="J175" s="114"/>
      <c r="K175" s="110"/>
      <c r="L175" s="114"/>
      <c r="M175" s="114"/>
      <c r="N175" s="110"/>
      <c r="O175" s="110"/>
      <c r="P175" s="114"/>
      <c r="Q175" s="114"/>
      <c r="R175" s="115"/>
      <c r="S175" s="114"/>
      <c r="T175" s="114"/>
      <c r="U175" s="114"/>
      <c r="V175" s="114"/>
      <c r="W175" s="114"/>
      <c r="X175" s="115"/>
      <c r="Y175" s="114"/>
      <c r="Z175" s="114"/>
      <c r="AA175" s="114"/>
      <c r="AB175" s="114"/>
      <c r="AC175" s="114"/>
      <c r="AD175" s="114"/>
      <c r="AE175" s="114"/>
      <c r="AF175" s="114"/>
      <c r="AG175" s="114"/>
      <c r="AH175" s="114"/>
      <c r="AI175" s="110"/>
      <c r="AJ175" s="114"/>
      <c r="AK175" s="114"/>
      <c r="AL175" s="114"/>
      <c r="AM175" s="114"/>
      <c r="AN175" s="114"/>
      <c r="AO175" s="114"/>
      <c r="AP175" s="114"/>
      <c r="AQ175" s="110"/>
      <c r="AR175" s="110"/>
      <c r="AS175" s="110"/>
      <c r="AT175" s="110"/>
      <c r="AU175" s="110"/>
      <c r="AV175" s="110"/>
      <c r="AW175" s="110"/>
      <c r="AX175" s="114"/>
      <c r="AY175" s="114"/>
      <c r="AZ175" s="110"/>
      <c r="BA175" s="110"/>
    </row>
    <row r="176" spans="1:53" ht="14.25" customHeight="1" x14ac:dyDescent="0.25">
      <c r="A176" s="110"/>
      <c r="B176" s="110"/>
      <c r="C176" s="110"/>
      <c r="D176" s="110"/>
      <c r="E176" s="110"/>
      <c r="F176" s="110"/>
      <c r="G176" s="110"/>
      <c r="H176" s="110"/>
      <c r="I176" s="110"/>
      <c r="J176" s="114"/>
      <c r="K176" s="110"/>
      <c r="L176" s="114"/>
      <c r="M176" s="114"/>
      <c r="N176" s="110"/>
      <c r="O176" s="110"/>
      <c r="P176" s="114"/>
      <c r="Q176" s="114"/>
      <c r="R176" s="115"/>
      <c r="S176" s="114"/>
      <c r="T176" s="114"/>
      <c r="U176" s="114"/>
      <c r="V176" s="114"/>
      <c r="W176" s="114"/>
      <c r="X176" s="115"/>
      <c r="Y176" s="114"/>
      <c r="Z176" s="114"/>
      <c r="AA176" s="114"/>
      <c r="AB176" s="114"/>
      <c r="AC176" s="114"/>
      <c r="AD176" s="114"/>
      <c r="AE176" s="114"/>
      <c r="AF176" s="114"/>
      <c r="AG176" s="114"/>
      <c r="AH176" s="114"/>
      <c r="AI176" s="110"/>
      <c r="AJ176" s="114"/>
      <c r="AK176" s="114"/>
      <c r="AL176" s="114"/>
      <c r="AM176" s="114"/>
      <c r="AN176" s="114"/>
      <c r="AO176" s="114"/>
      <c r="AP176" s="114"/>
      <c r="AQ176" s="110"/>
      <c r="AR176" s="110"/>
      <c r="AS176" s="110"/>
      <c r="AT176" s="110"/>
      <c r="AU176" s="110"/>
      <c r="AV176" s="110"/>
      <c r="AW176" s="110"/>
      <c r="AX176" s="114"/>
      <c r="AY176" s="114"/>
      <c r="AZ176" s="110"/>
      <c r="BA176" s="110"/>
    </row>
    <row r="177" spans="1:53" ht="14.25" customHeight="1" x14ac:dyDescent="0.25">
      <c r="A177" s="110"/>
      <c r="B177" s="110"/>
      <c r="C177" s="110"/>
      <c r="D177" s="110"/>
      <c r="E177" s="110"/>
      <c r="F177" s="110"/>
      <c r="G177" s="110"/>
      <c r="H177" s="110"/>
      <c r="I177" s="110"/>
      <c r="J177" s="114"/>
      <c r="K177" s="110"/>
      <c r="L177" s="114"/>
      <c r="M177" s="114"/>
      <c r="N177" s="110"/>
      <c r="O177" s="110"/>
      <c r="P177" s="114"/>
      <c r="Q177" s="114"/>
      <c r="R177" s="115"/>
      <c r="S177" s="114"/>
      <c r="T177" s="114"/>
      <c r="U177" s="114"/>
      <c r="V177" s="114"/>
      <c r="W177" s="114"/>
      <c r="X177" s="115"/>
      <c r="Y177" s="114"/>
      <c r="Z177" s="114"/>
      <c r="AA177" s="114"/>
      <c r="AB177" s="114"/>
      <c r="AC177" s="114"/>
      <c r="AD177" s="114"/>
      <c r="AE177" s="114"/>
      <c r="AF177" s="114"/>
      <c r="AG177" s="114"/>
      <c r="AH177" s="114"/>
      <c r="AI177" s="110"/>
      <c r="AJ177" s="114"/>
      <c r="AK177" s="114"/>
      <c r="AL177" s="114"/>
      <c r="AM177" s="114"/>
      <c r="AN177" s="114"/>
      <c r="AO177" s="114"/>
      <c r="AP177" s="114"/>
      <c r="AQ177" s="110"/>
      <c r="AR177" s="110"/>
      <c r="AS177" s="110"/>
      <c r="AT177" s="110"/>
      <c r="AU177" s="110"/>
      <c r="AV177" s="110"/>
      <c r="AW177" s="110"/>
      <c r="AX177" s="114"/>
      <c r="AY177" s="114"/>
      <c r="AZ177" s="110"/>
      <c r="BA177" s="110"/>
    </row>
    <row r="178" spans="1:53" ht="14.25" customHeight="1" x14ac:dyDescent="0.25">
      <c r="A178" s="110"/>
      <c r="B178" s="110"/>
      <c r="C178" s="110"/>
      <c r="D178" s="110"/>
      <c r="E178" s="110"/>
      <c r="F178" s="110"/>
      <c r="G178" s="110"/>
      <c r="H178" s="110"/>
      <c r="I178" s="110"/>
      <c r="J178" s="114"/>
      <c r="K178" s="110"/>
      <c r="L178" s="114"/>
      <c r="M178" s="114"/>
      <c r="N178" s="110"/>
      <c r="O178" s="110"/>
      <c r="P178" s="114"/>
      <c r="Q178" s="114"/>
      <c r="R178" s="115"/>
      <c r="S178" s="114"/>
      <c r="T178" s="114"/>
      <c r="U178" s="114"/>
      <c r="V178" s="114"/>
      <c r="W178" s="114"/>
      <c r="X178" s="115"/>
      <c r="Y178" s="114"/>
      <c r="Z178" s="114"/>
      <c r="AA178" s="114"/>
      <c r="AB178" s="114"/>
      <c r="AC178" s="114"/>
      <c r="AD178" s="114"/>
      <c r="AE178" s="114"/>
      <c r="AF178" s="114"/>
      <c r="AG178" s="114"/>
      <c r="AH178" s="114"/>
      <c r="AI178" s="110"/>
      <c r="AJ178" s="114"/>
      <c r="AK178" s="114"/>
      <c r="AL178" s="114"/>
      <c r="AM178" s="114"/>
      <c r="AN178" s="114"/>
      <c r="AO178" s="114"/>
      <c r="AP178" s="114"/>
      <c r="AQ178" s="110"/>
      <c r="AR178" s="110"/>
      <c r="AS178" s="110"/>
      <c r="AT178" s="110"/>
      <c r="AU178" s="110"/>
      <c r="AV178" s="110"/>
      <c r="AW178" s="110"/>
      <c r="AX178" s="114"/>
      <c r="AY178" s="114"/>
      <c r="AZ178" s="110"/>
      <c r="BA178" s="110"/>
    </row>
    <row r="179" spans="1:53" ht="14.25" customHeight="1" x14ac:dyDescent="0.25">
      <c r="A179" s="110"/>
      <c r="B179" s="110"/>
      <c r="C179" s="110"/>
      <c r="D179" s="110"/>
      <c r="E179" s="110"/>
      <c r="F179" s="110"/>
      <c r="G179" s="110"/>
      <c r="H179" s="110"/>
      <c r="I179" s="110"/>
      <c r="J179" s="114"/>
      <c r="K179" s="110"/>
      <c r="L179" s="114"/>
      <c r="M179" s="114"/>
      <c r="N179" s="110"/>
      <c r="O179" s="110"/>
      <c r="P179" s="114"/>
      <c r="Q179" s="114"/>
      <c r="R179" s="115"/>
      <c r="S179" s="114"/>
      <c r="T179" s="114"/>
      <c r="U179" s="114"/>
      <c r="V179" s="114"/>
      <c r="W179" s="114"/>
      <c r="X179" s="115"/>
      <c r="Y179" s="114"/>
      <c r="Z179" s="114"/>
      <c r="AA179" s="114"/>
      <c r="AB179" s="114"/>
      <c r="AC179" s="114"/>
      <c r="AD179" s="114"/>
      <c r="AE179" s="114"/>
      <c r="AF179" s="114"/>
      <c r="AG179" s="114"/>
      <c r="AH179" s="114"/>
      <c r="AI179" s="110"/>
      <c r="AJ179" s="114"/>
      <c r="AK179" s="114"/>
      <c r="AL179" s="114"/>
      <c r="AM179" s="114"/>
      <c r="AN179" s="114"/>
      <c r="AO179" s="114"/>
      <c r="AP179" s="114"/>
      <c r="AQ179" s="110"/>
      <c r="AR179" s="110"/>
      <c r="AS179" s="110"/>
      <c r="AT179" s="110"/>
      <c r="AU179" s="110"/>
      <c r="AV179" s="110"/>
      <c r="AW179" s="110"/>
      <c r="AX179" s="114"/>
      <c r="AY179" s="114"/>
      <c r="AZ179" s="110"/>
      <c r="BA179" s="110"/>
    </row>
    <row r="180" spans="1:53" ht="14.25" customHeight="1" x14ac:dyDescent="0.25">
      <c r="A180" s="110"/>
      <c r="B180" s="110"/>
      <c r="C180" s="110"/>
      <c r="D180" s="110"/>
      <c r="E180" s="110"/>
      <c r="F180" s="110"/>
      <c r="G180" s="110"/>
      <c r="H180" s="110"/>
      <c r="I180" s="110"/>
      <c r="J180" s="114"/>
      <c r="K180" s="110"/>
      <c r="L180" s="114"/>
      <c r="M180" s="114"/>
      <c r="N180" s="110"/>
      <c r="O180" s="110"/>
      <c r="P180" s="114"/>
      <c r="Q180" s="114"/>
      <c r="R180" s="110"/>
      <c r="S180" s="110"/>
      <c r="T180" s="110"/>
      <c r="U180" s="110"/>
      <c r="V180" s="110"/>
      <c r="W180" s="110"/>
      <c r="X180" s="115"/>
      <c r="Y180" s="114"/>
      <c r="Z180" s="114"/>
      <c r="AA180" s="114"/>
      <c r="AB180" s="114"/>
      <c r="AC180" s="114"/>
      <c r="AD180" s="110"/>
      <c r="AE180" s="110"/>
      <c r="AF180" s="110"/>
      <c r="AG180" s="110"/>
      <c r="AH180" s="110"/>
      <c r="AI180" s="110"/>
      <c r="AJ180" s="110"/>
      <c r="AK180" s="110"/>
      <c r="AL180" s="114"/>
      <c r="AM180" s="114"/>
      <c r="AN180" s="114"/>
      <c r="AO180" s="114"/>
      <c r="AP180" s="114"/>
      <c r="AQ180" s="110"/>
      <c r="AR180" s="110"/>
      <c r="AS180" s="110"/>
      <c r="AT180" s="110"/>
      <c r="AU180" s="110"/>
      <c r="AV180" s="110"/>
      <c r="AW180" s="110"/>
      <c r="AX180" s="114"/>
      <c r="AY180" s="114"/>
      <c r="AZ180" s="110"/>
      <c r="BA180" s="110"/>
    </row>
    <row r="181" spans="1:53" ht="14.25" customHeight="1" x14ac:dyDescent="0.25">
      <c r="A181" s="110"/>
      <c r="B181" s="110"/>
      <c r="C181" s="110"/>
      <c r="D181" s="110"/>
      <c r="E181" s="110"/>
      <c r="F181" s="110"/>
      <c r="G181" s="110"/>
      <c r="H181" s="110"/>
      <c r="I181" s="110"/>
      <c r="J181" s="114"/>
      <c r="K181" s="110"/>
      <c r="L181" s="114"/>
      <c r="M181" s="114"/>
      <c r="N181" s="110"/>
      <c r="O181" s="110"/>
      <c r="P181" s="114"/>
      <c r="Q181" s="110"/>
      <c r="R181" s="115"/>
      <c r="S181" s="114"/>
      <c r="T181" s="114"/>
      <c r="U181" s="114"/>
      <c r="V181" s="114"/>
      <c r="W181" s="114"/>
      <c r="X181" s="110"/>
      <c r="Y181" s="110"/>
      <c r="Z181" s="110"/>
      <c r="AA181" s="110"/>
      <c r="AB181" s="110"/>
      <c r="AC181" s="110"/>
      <c r="AD181" s="110"/>
      <c r="AE181" s="110"/>
      <c r="AF181" s="110"/>
      <c r="AG181" s="110"/>
      <c r="AH181" s="110"/>
      <c r="AI181" s="110"/>
      <c r="AJ181" s="110"/>
      <c r="AK181" s="110"/>
      <c r="AL181" s="114"/>
      <c r="AM181" s="114"/>
      <c r="AN181" s="114"/>
      <c r="AO181" s="114"/>
      <c r="AP181" s="114"/>
      <c r="AQ181" s="110"/>
      <c r="AR181" s="110"/>
      <c r="AS181" s="110"/>
      <c r="AT181" s="110"/>
      <c r="AU181" s="110"/>
      <c r="AV181" s="110"/>
      <c r="AW181" s="110"/>
      <c r="AX181" s="114"/>
      <c r="AY181" s="114"/>
      <c r="AZ181" s="110"/>
      <c r="BA181" s="110"/>
    </row>
    <row r="182" spans="1:53" ht="14.25" customHeight="1" x14ac:dyDescent="0.25">
      <c r="A182" s="110"/>
      <c r="B182" s="110"/>
      <c r="C182" s="110"/>
      <c r="D182" s="110"/>
      <c r="E182" s="110"/>
      <c r="F182" s="110"/>
      <c r="G182" s="110"/>
      <c r="H182" s="110"/>
      <c r="I182" s="110"/>
      <c r="J182" s="114"/>
      <c r="K182" s="110"/>
      <c r="L182" s="114"/>
      <c r="M182" s="114"/>
      <c r="N182" s="110"/>
      <c r="O182" s="110"/>
      <c r="P182" s="114"/>
      <c r="Q182" s="114"/>
      <c r="R182" s="115"/>
      <c r="S182" s="114"/>
      <c r="T182" s="114"/>
      <c r="U182" s="114"/>
      <c r="V182" s="114"/>
      <c r="W182" s="114"/>
      <c r="X182" s="115"/>
      <c r="Y182" s="114"/>
      <c r="Z182" s="114"/>
      <c r="AA182" s="114"/>
      <c r="AB182" s="114"/>
      <c r="AC182" s="114"/>
      <c r="AD182" s="114"/>
      <c r="AE182" s="114"/>
      <c r="AF182" s="114"/>
      <c r="AG182" s="114"/>
      <c r="AH182" s="114"/>
      <c r="AI182" s="110"/>
      <c r="AJ182" s="114"/>
      <c r="AK182" s="114"/>
      <c r="AL182" s="114"/>
      <c r="AM182" s="114"/>
      <c r="AN182" s="114"/>
      <c r="AO182" s="114"/>
      <c r="AP182" s="114"/>
      <c r="AQ182" s="110"/>
      <c r="AR182" s="110"/>
      <c r="AS182" s="110"/>
      <c r="AT182" s="110"/>
      <c r="AU182" s="110"/>
      <c r="AV182" s="110"/>
      <c r="AW182" s="110"/>
      <c r="AX182" s="114"/>
      <c r="AY182" s="114"/>
      <c r="AZ182" s="110"/>
      <c r="BA182" s="110"/>
    </row>
    <row r="183" spans="1:53" ht="14.25" customHeight="1" x14ac:dyDescent="0.25">
      <c r="A183" s="110"/>
      <c r="B183" s="110"/>
      <c r="C183" s="110"/>
      <c r="D183" s="110"/>
      <c r="E183" s="110"/>
      <c r="F183" s="110"/>
      <c r="G183" s="110"/>
      <c r="H183" s="110"/>
      <c r="I183" s="110"/>
      <c r="J183" s="114"/>
      <c r="K183" s="110"/>
      <c r="L183" s="114"/>
      <c r="M183" s="114"/>
      <c r="N183" s="110"/>
      <c r="O183" s="110"/>
      <c r="P183" s="114"/>
      <c r="Q183" s="114"/>
      <c r="R183" s="115"/>
      <c r="S183" s="114"/>
      <c r="T183" s="114"/>
      <c r="U183" s="114"/>
      <c r="V183" s="114"/>
      <c r="W183" s="114"/>
      <c r="X183" s="115"/>
      <c r="Y183" s="114"/>
      <c r="Z183" s="114"/>
      <c r="AA183" s="114"/>
      <c r="AB183" s="114"/>
      <c r="AC183" s="114"/>
      <c r="AD183" s="114"/>
      <c r="AE183" s="114"/>
      <c r="AF183" s="114"/>
      <c r="AG183" s="114"/>
      <c r="AH183" s="114"/>
      <c r="AI183" s="110"/>
      <c r="AJ183" s="114"/>
      <c r="AK183" s="114"/>
      <c r="AL183" s="114"/>
      <c r="AM183" s="114"/>
      <c r="AN183" s="114"/>
      <c r="AO183" s="114"/>
      <c r="AP183" s="114"/>
      <c r="AQ183" s="110"/>
      <c r="AR183" s="110"/>
      <c r="AS183" s="110"/>
      <c r="AT183" s="110"/>
      <c r="AU183" s="110"/>
      <c r="AV183" s="110"/>
      <c r="AW183" s="110"/>
      <c r="AX183" s="114"/>
      <c r="AY183" s="114"/>
      <c r="AZ183" s="110"/>
      <c r="BA183" s="110"/>
    </row>
    <row r="184" spans="1:53" ht="14.25" customHeight="1" x14ac:dyDescent="0.25">
      <c r="A184" s="110"/>
      <c r="B184" s="110"/>
      <c r="C184" s="110"/>
      <c r="D184" s="110"/>
      <c r="E184" s="110"/>
      <c r="F184" s="110"/>
      <c r="G184" s="110"/>
      <c r="H184" s="110"/>
      <c r="I184" s="110"/>
      <c r="J184" s="114"/>
      <c r="K184" s="110"/>
      <c r="L184" s="114"/>
      <c r="M184" s="114"/>
      <c r="N184" s="110"/>
      <c r="O184" s="110"/>
      <c r="P184" s="114"/>
      <c r="Q184" s="114"/>
      <c r="R184" s="115"/>
      <c r="S184" s="114"/>
      <c r="T184" s="114"/>
      <c r="U184" s="114"/>
      <c r="V184" s="114"/>
      <c r="W184" s="114"/>
      <c r="X184" s="115"/>
      <c r="Y184" s="114"/>
      <c r="Z184" s="114"/>
      <c r="AA184" s="114"/>
      <c r="AB184" s="114"/>
      <c r="AC184" s="114"/>
      <c r="AD184" s="114"/>
      <c r="AE184" s="114"/>
      <c r="AF184" s="114"/>
      <c r="AG184" s="114"/>
      <c r="AH184" s="114"/>
      <c r="AI184" s="110"/>
      <c r="AJ184" s="114"/>
      <c r="AK184" s="114"/>
      <c r="AL184" s="114"/>
      <c r="AM184" s="114"/>
      <c r="AN184" s="114"/>
      <c r="AO184" s="114"/>
      <c r="AP184" s="114"/>
      <c r="AQ184" s="110"/>
      <c r="AR184" s="110"/>
      <c r="AS184" s="110"/>
      <c r="AT184" s="110"/>
      <c r="AU184" s="110"/>
      <c r="AV184" s="110"/>
      <c r="AW184" s="110"/>
      <c r="AX184" s="114"/>
      <c r="AY184" s="114"/>
      <c r="AZ184" s="110"/>
      <c r="BA184" s="110"/>
    </row>
    <row r="185" spans="1:53" ht="14.25" customHeight="1" x14ac:dyDescent="0.25">
      <c r="A185" s="110"/>
      <c r="B185" s="110"/>
      <c r="C185" s="110"/>
      <c r="D185" s="110"/>
      <c r="E185" s="110"/>
      <c r="F185" s="110"/>
      <c r="G185" s="110"/>
      <c r="H185" s="110"/>
      <c r="I185" s="110"/>
      <c r="J185" s="114"/>
      <c r="K185" s="110"/>
      <c r="L185" s="114"/>
      <c r="M185" s="114"/>
      <c r="N185" s="110"/>
      <c r="O185" s="110"/>
      <c r="P185" s="114"/>
      <c r="Q185" s="114"/>
      <c r="R185" s="110"/>
      <c r="S185" s="110"/>
      <c r="T185" s="110"/>
      <c r="U185" s="110"/>
      <c r="V185" s="110"/>
      <c r="W185" s="110"/>
      <c r="X185" s="115"/>
      <c r="Y185" s="114"/>
      <c r="Z185" s="114"/>
      <c r="AA185" s="114"/>
      <c r="AB185" s="114"/>
      <c r="AC185" s="114"/>
      <c r="AD185" s="110"/>
      <c r="AE185" s="110"/>
      <c r="AF185" s="110"/>
      <c r="AG185" s="110"/>
      <c r="AH185" s="110"/>
      <c r="AI185" s="110"/>
      <c r="AJ185" s="110"/>
      <c r="AK185" s="110"/>
      <c r="AL185" s="114"/>
      <c r="AM185" s="114"/>
      <c r="AN185" s="114"/>
      <c r="AO185" s="114"/>
      <c r="AP185" s="114"/>
      <c r="AQ185" s="110"/>
      <c r="AR185" s="110"/>
      <c r="AS185" s="110"/>
      <c r="AT185" s="110"/>
      <c r="AU185" s="110"/>
      <c r="AV185" s="110"/>
      <c r="AW185" s="110"/>
      <c r="AX185" s="114"/>
      <c r="AY185" s="114"/>
      <c r="AZ185" s="110"/>
      <c r="BA185" s="110"/>
    </row>
    <row r="186" spans="1:53" ht="14.25" customHeight="1" x14ac:dyDescent="0.25">
      <c r="A186" s="110"/>
      <c r="B186" s="110"/>
      <c r="C186" s="110"/>
      <c r="D186" s="110"/>
      <c r="E186" s="110"/>
      <c r="F186" s="110"/>
      <c r="G186" s="110"/>
      <c r="H186" s="110"/>
      <c r="I186" s="110"/>
      <c r="J186" s="114"/>
      <c r="K186" s="110"/>
      <c r="L186" s="114"/>
      <c r="M186" s="114"/>
      <c r="N186" s="110"/>
      <c r="O186" s="110"/>
      <c r="P186" s="114"/>
      <c r="Q186" s="114"/>
      <c r="R186" s="115"/>
      <c r="S186" s="114"/>
      <c r="T186" s="114"/>
      <c r="U186" s="114"/>
      <c r="V186" s="114"/>
      <c r="W186" s="114"/>
      <c r="X186" s="115"/>
      <c r="Y186" s="114"/>
      <c r="Z186" s="114"/>
      <c r="AA186" s="114"/>
      <c r="AB186" s="114"/>
      <c r="AC186" s="114"/>
      <c r="AD186" s="114"/>
      <c r="AE186" s="114"/>
      <c r="AF186" s="114"/>
      <c r="AG186" s="114"/>
      <c r="AH186" s="114"/>
      <c r="AI186" s="110"/>
      <c r="AJ186" s="114"/>
      <c r="AK186" s="114"/>
      <c r="AL186" s="114"/>
      <c r="AM186" s="114"/>
      <c r="AN186" s="114"/>
      <c r="AO186" s="114"/>
      <c r="AP186" s="114"/>
      <c r="AQ186" s="110"/>
      <c r="AR186" s="110"/>
      <c r="AS186" s="110"/>
      <c r="AT186" s="110"/>
      <c r="AU186" s="110"/>
      <c r="AV186" s="110"/>
      <c r="AW186" s="110"/>
      <c r="AX186" s="114"/>
      <c r="AY186" s="114"/>
      <c r="AZ186" s="110"/>
      <c r="BA186" s="110"/>
    </row>
    <row r="187" spans="1:53" ht="14.25" customHeight="1" x14ac:dyDescent="0.25">
      <c r="A187" s="110"/>
      <c r="B187" s="110"/>
      <c r="C187" s="110"/>
      <c r="D187" s="110"/>
      <c r="E187" s="110"/>
      <c r="F187" s="110"/>
      <c r="G187" s="110"/>
      <c r="H187" s="110"/>
      <c r="I187" s="110"/>
      <c r="J187" s="114"/>
      <c r="K187" s="110"/>
      <c r="L187" s="114"/>
      <c r="M187" s="114"/>
      <c r="N187" s="110"/>
      <c r="O187" s="110"/>
      <c r="P187" s="114"/>
      <c r="Q187" s="114"/>
      <c r="R187" s="115"/>
      <c r="S187" s="114"/>
      <c r="T187" s="114"/>
      <c r="U187" s="114"/>
      <c r="V187" s="114"/>
      <c r="W187" s="114"/>
      <c r="X187" s="115"/>
      <c r="Y187" s="114"/>
      <c r="Z187" s="114"/>
      <c r="AA187" s="114"/>
      <c r="AB187" s="114"/>
      <c r="AC187" s="114"/>
      <c r="AD187" s="114"/>
      <c r="AE187" s="114"/>
      <c r="AF187" s="114"/>
      <c r="AG187" s="114"/>
      <c r="AH187" s="114"/>
      <c r="AI187" s="110"/>
      <c r="AJ187" s="114"/>
      <c r="AK187" s="114"/>
      <c r="AL187" s="114"/>
      <c r="AM187" s="114"/>
      <c r="AN187" s="114"/>
      <c r="AO187" s="114"/>
      <c r="AP187" s="114"/>
      <c r="AQ187" s="110"/>
      <c r="AR187" s="110"/>
      <c r="AS187" s="110"/>
      <c r="AT187" s="110"/>
      <c r="AU187" s="110"/>
      <c r="AV187" s="110"/>
      <c r="AW187" s="110"/>
      <c r="AX187" s="114"/>
      <c r="AY187" s="114"/>
      <c r="AZ187" s="110"/>
      <c r="BA187" s="110"/>
    </row>
    <row r="188" spans="1:53" ht="14.25" customHeight="1" x14ac:dyDescent="0.25">
      <c r="A188" s="110"/>
      <c r="B188" s="110"/>
      <c r="C188" s="110"/>
      <c r="D188" s="110"/>
      <c r="E188" s="110"/>
      <c r="F188" s="110"/>
      <c r="G188" s="110"/>
      <c r="H188" s="110"/>
      <c r="I188" s="110"/>
      <c r="J188" s="114"/>
      <c r="K188" s="110"/>
      <c r="L188" s="114"/>
      <c r="M188" s="114"/>
      <c r="N188" s="110"/>
      <c r="O188" s="110"/>
      <c r="P188" s="114"/>
      <c r="Q188" s="114"/>
      <c r="R188" s="115"/>
      <c r="S188" s="114"/>
      <c r="T188" s="114"/>
      <c r="U188" s="114"/>
      <c r="V188" s="114"/>
      <c r="W188" s="114"/>
      <c r="X188" s="115"/>
      <c r="Y188" s="114"/>
      <c r="Z188" s="114"/>
      <c r="AA188" s="114"/>
      <c r="AB188" s="114"/>
      <c r="AC188" s="114"/>
      <c r="AD188" s="114"/>
      <c r="AE188" s="114"/>
      <c r="AF188" s="114"/>
      <c r="AG188" s="114"/>
      <c r="AH188" s="114"/>
      <c r="AI188" s="110"/>
      <c r="AJ188" s="114"/>
      <c r="AK188" s="114"/>
      <c r="AL188" s="114"/>
      <c r="AM188" s="114"/>
      <c r="AN188" s="114"/>
      <c r="AO188" s="114"/>
      <c r="AP188" s="114"/>
      <c r="AQ188" s="110"/>
      <c r="AR188" s="110"/>
      <c r="AS188" s="110"/>
      <c r="AT188" s="110"/>
      <c r="AU188" s="110"/>
      <c r="AV188" s="110"/>
      <c r="AW188" s="110"/>
      <c r="AX188" s="114"/>
      <c r="AY188" s="114"/>
      <c r="AZ188" s="110"/>
      <c r="BA188" s="110"/>
    </row>
    <row r="189" spans="1:53" ht="14.25" customHeight="1" x14ac:dyDescent="0.25">
      <c r="A189" s="110"/>
      <c r="B189" s="110"/>
      <c r="C189" s="110"/>
      <c r="D189" s="110"/>
      <c r="E189" s="110"/>
      <c r="F189" s="110"/>
      <c r="G189" s="110"/>
      <c r="H189" s="110"/>
      <c r="I189" s="110"/>
      <c r="J189" s="114"/>
      <c r="K189" s="110"/>
      <c r="L189" s="114"/>
      <c r="M189" s="114"/>
      <c r="N189" s="110"/>
      <c r="O189" s="110"/>
      <c r="P189" s="114"/>
      <c r="Q189" s="114"/>
      <c r="R189" s="115"/>
      <c r="S189" s="114"/>
      <c r="T189" s="114"/>
      <c r="U189" s="114"/>
      <c r="V189" s="114"/>
      <c r="W189" s="114"/>
      <c r="X189" s="115"/>
      <c r="Y189" s="114"/>
      <c r="Z189" s="114"/>
      <c r="AA189" s="114"/>
      <c r="AB189" s="114"/>
      <c r="AC189" s="114"/>
      <c r="AD189" s="114"/>
      <c r="AE189" s="114"/>
      <c r="AF189" s="114"/>
      <c r="AG189" s="114"/>
      <c r="AH189" s="114"/>
      <c r="AI189" s="110"/>
      <c r="AJ189" s="114"/>
      <c r="AK189" s="114"/>
      <c r="AL189" s="114"/>
      <c r="AM189" s="114"/>
      <c r="AN189" s="114"/>
      <c r="AO189" s="114"/>
      <c r="AP189" s="114"/>
      <c r="AQ189" s="110"/>
      <c r="AR189" s="110"/>
      <c r="AS189" s="110"/>
      <c r="AT189" s="110"/>
      <c r="AU189" s="110"/>
      <c r="AV189" s="110"/>
      <c r="AW189" s="110"/>
      <c r="AX189" s="114"/>
      <c r="AY189" s="114"/>
      <c r="AZ189" s="110"/>
      <c r="BA189" s="110"/>
    </row>
    <row r="190" spans="1:53" ht="14.25" customHeight="1" x14ac:dyDescent="0.25">
      <c r="A190" s="110"/>
      <c r="B190" s="110"/>
      <c r="C190" s="110"/>
      <c r="D190" s="110"/>
      <c r="E190" s="110"/>
      <c r="F190" s="110"/>
      <c r="G190" s="110"/>
      <c r="H190" s="110"/>
      <c r="I190" s="110"/>
      <c r="J190" s="114"/>
      <c r="K190" s="110"/>
      <c r="L190" s="114"/>
      <c r="M190" s="114"/>
      <c r="N190" s="110"/>
      <c r="O190" s="110"/>
      <c r="P190" s="114"/>
      <c r="Q190" s="114"/>
      <c r="R190" s="110"/>
      <c r="S190" s="110"/>
      <c r="T190" s="110"/>
      <c r="U190" s="110"/>
      <c r="V190" s="110"/>
      <c r="W190" s="110"/>
      <c r="X190" s="115"/>
      <c r="Y190" s="114"/>
      <c r="Z190" s="114"/>
      <c r="AA190" s="114"/>
      <c r="AB190" s="114"/>
      <c r="AC190" s="114"/>
      <c r="AD190" s="110"/>
      <c r="AE190" s="110"/>
      <c r="AF190" s="110"/>
      <c r="AG190" s="110"/>
      <c r="AH190" s="110"/>
      <c r="AI190" s="110"/>
      <c r="AJ190" s="110"/>
      <c r="AK190" s="110"/>
      <c r="AL190" s="114"/>
      <c r="AM190" s="114"/>
      <c r="AN190" s="114"/>
      <c r="AO190" s="114"/>
      <c r="AP190" s="114"/>
      <c r="AQ190" s="110"/>
      <c r="AR190" s="110"/>
      <c r="AS190" s="110"/>
      <c r="AT190" s="110"/>
      <c r="AU190" s="110"/>
      <c r="AV190" s="110"/>
      <c r="AW190" s="110"/>
      <c r="AX190" s="114"/>
      <c r="AY190" s="114"/>
      <c r="AZ190" s="110"/>
      <c r="BA190" s="110"/>
    </row>
    <row r="191" spans="1:53" ht="14.25" customHeight="1" x14ac:dyDescent="0.25">
      <c r="A191" s="110"/>
      <c r="B191" s="110"/>
      <c r="C191" s="110"/>
      <c r="D191" s="110"/>
      <c r="E191" s="110"/>
      <c r="F191" s="110"/>
      <c r="G191" s="110"/>
      <c r="H191" s="110"/>
      <c r="I191" s="110"/>
      <c r="J191" s="114"/>
      <c r="K191" s="110"/>
      <c r="L191" s="114"/>
      <c r="M191" s="114"/>
      <c r="N191" s="110"/>
      <c r="O191" s="110"/>
      <c r="P191" s="114"/>
      <c r="Q191" s="114"/>
      <c r="R191" s="115"/>
      <c r="S191" s="114"/>
      <c r="T191" s="114"/>
      <c r="U191" s="114"/>
      <c r="V191" s="114"/>
      <c r="W191" s="114"/>
      <c r="X191" s="115"/>
      <c r="Y191" s="114"/>
      <c r="Z191" s="114"/>
      <c r="AA191" s="114"/>
      <c r="AB191" s="114"/>
      <c r="AC191" s="114"/>
      <c r="AD191" s="114"/>
      <c r="AE191" s="114"/>
      <c r="AF191" s="114"/>
      <c r="AG191" s="114"/>
      <c r="AH191" s="114"/>
      <c r="AI191" s="110"/>
      <c r="AJ191" s="114"/>
      <c r="AK191" s="114"/>
      <c r="AL191" s="114"/>
      <c r="AM191" s="114"/>
      <c r="AN191" s="114"/>
      <c r="AO191" s="114"/>
      <c r="AP191" s="114"/>
      <c r="AQ191" s="110"/>
      <c r="AR191" s="110"/>
      <c r="AS191" s="110"/>
      <c r="AT191" s="110"/>
      <c r="AU191" s="110"/>
      <c r="AV191" s="110"/>
      <c r="AW191" s="110"/>
      <c r="AX191" s="114"/>
      <c r="AY191" s="114"/>
      <c r="AZ191" s="110"/>
      <c r="BA191" s="110"/>
    </row>
    <row r="192" spans="1:53" ht="14.25" customHeight="1" x14ac:dyDescent="0.25">
      <c r="A192" s="110"/>
      <c r="B192" s="110"/>
      <c r="C192" s="110"/>
      <c r="D192" s="110"/>
      <c r="E192" s="110"/>
      <c r="F192" s="110"/>
      <c r="G192" s="110"/>
      <c r="H192" s="110"/>
      <c r="I192" s="110"/>
      <c r="J192" s="114"/>
      <c r="K192" s="110"/>
      <c r="L192" s="114"/>
      <c r="M192" s="114"/>
      <c r="N192" s="110"/>
      <c r="O192" s="110"/>
      <c r="P192" s="114"/>
      <c r="Q192" s="114"/>
      <c r="R192" s="110"/>
      <c r="S192" s="110"/>
      <c r="T192" s="110"/>
      <c r="U192" s="110"/>
      <c r="V192" s="110"/>
      <c r="W192" s="110"/>
      <c r="X192" s="115"/>
      <c r="Y192" s="114"/>
      <c r="Z192" s="114"/>
      <c r="AA192" s="114"/>
      <c r="AB192" s="114"/>
      <c r="AC192" s="114"/>
      <c r="AD192" s="110"/>
      <c r="AE192" s="110"/>
      <c r="AF192" s="110"/>
      <c r="AG192" s="110"/>
      <c r="AH192" s="110"/>
      <c r="AI192" s="110"/>
      <c r="AJ192" s="110"/>
      <c r="AK192" s="110"/>
      <c r="AL192" s="114"/>
      <c r="AM192" s="114"/>
      <c r="AN192" s="114"/>
      <c r="AO192" s="114"/>
      <c r="AP192" s="114"/>
      <c r="AQ192" s="110"/>
      <c r="AR192" s="110"/>
      <c r="AS192" s="110"/>
      <c r="AT192" s="110"/>
      <c r="AU192" s="110"/>
      <c r="AV192" s="110"/>
      <c r="AW192" s="110"/>
      <c r="AX192" s="114"/>
      <c r="AY192" s="114"/>
      <c r="AZ192" s="110"/>
      <c r="BA192" s="110"/>
    </row>
    <row r="193" spans="1:53" ht="14.25" customHeight="1" x14ac:dyDescent="0.25">
      <c r="A193" s="110"/>
      <c r="B193" s="110"/>
      <c r="C193" s="110"/>
      <c r="D193" s="110"/>
      <c r="E193" s="110"/>
      <c r="F193" s="110"/>
      <c r="G193" s="110"/>
      <c r="H193" s="110"/>
      <c r="I193" s="110"/>
      <c r="J193" s="114"/>
      <c r="K193" s="110"/>
      <c r="L193" s="114"/>
      <c r="M193" s="114"/>
      <c r="N193" s="110"/>
      <c r="O193" s="110"/>
      <c r="P193" s="114"/>
      <c r="Q193" s="114"/>
      <c r="R193" s="115"/>
      <c r="S193" s="114"/>
      <c r="T193" s="114"/>
      <c r="U193" s="114"/>
      <c r="V193" s="114"/>
      <c r="W193" s="114"/>
      <c r="X193" s="115"/>
      <c r="Y193" s="114"/>
      <c r="Z193" s="114"/>
      <c r="AA193" s="114"/>
      <c r="AB193" s="114"/>
      <c r="AC193" s="114"/>
      <c r="AD193" s="114"/>
      <c r="AE193" s="114"/>
      <c r="AF193" s="114"/>
      <c r="AG193" s="114"/>
      <c r="AH193" s="114"/>
      <c r="AI193" s="110"/>
      <c r="AJ193" s="114"/>
      <c r="AK193" s="114"/>
      <c r="AL193" s="114"/>
      <c r="AM193" s="114"/>
      <c r="AN193" s="114"/>
      <c r="AO193" s="114"/>
      <c r="AP193" s="114"/>
      <c r="AQ193" s="110"/>
      <c r="AR193" s="110"/>
      <c r="AS193" s="110"/>
      <c r="AT193" s="110"/>
      <c r="AU193" s="110"/>
      <c r="AV193" s="110"/>
      <c r="AW193" s="110"/>
      <c r="AX193" s="114"/>
      <c r="AY193" s="114"/>
      <c r="AZ193" s="110"/>
      <c r="BA193" s="110"/>
    </row>
    <row r="194" spans="1:53" ht="14.25" customHeight="1" x14ac:dyDescent="0.25">
      <c r="A194" s="110"/>
      <c r="B194" s="110"/>
      <c r="C194" s="110"/>
      <c r="D194" s="110"/>
      <c r="E194" s="110"/>
      <c r="F194" s="110"/>
      <c r="G194" s="110"/>
      <c r="H194" s="110"/>
      <c r="I194" s="110"/>
      <c r="J194" s="114"/>
      <c r="K194" s="110"/>
      <c r="L194" s="114"/>
      <c r="M194" s="114"/>
      <c r="N194" s="110"/>
      <c r="O194" s="110"/>
      <c r="P194" s="114"/>
      <c r="Q194" s="114"/>
      <c r="R194" s="115"/>
      <c r="S194" s="114"/>
      <c r="T194" s="114"/>
      <c r="U194" s="114"/>
      <c r="V194" s="114"/>
      <c r="W194" s="114"/>
      <c r="X194" s="115"/>
      <c r="Y194" s="114"/>
      <c r="Z194" s="114"/>
      <c r="AA194" s="114"/>
      <c r="AB194" s="114"/>
      <c r="AC194" s="114"/>
      <c r="AD194" s="114"/>
      <c r="AE194" s="114"/>
      <c r="AF194" s="114"/>
      <c r="AG194" s="114"/>
      <c r="AH194" s="114"/>
      <c r="AI194" s="110"/>
      <c r="AJ194" s="114"/>
      <c r="AK194" s="114"/>
      <c r="AL194" s="114"/>
      <c r="AM194" s="114"/>
      <c r="AN194" s="114"/>
      <c r="AO194" s="114"/>
      <c r="AP194" s="114"/>
      <c r="AQ194" s="110"/>
      <c r="AR194" s="110"/>
      <c r="AS194" s="110"/>
      <c r="AT194" s="110"/>
      <c r="AU194" s="110"/>
      <c r="AV194" s="110"/>
      <c r="AW194" s="110"/>
      <c r="AX194" s="114"/>
      <c r="AY194" s="114"/>
      <c r="AZ194" s="110"/>
      <c r="BA194" s="110"/>
    </row>
    <row r="195" spans="1:53" ht="14.25" customHeight="1" x14ac:dyDescent="0.25">
      <c r="A195" s="110"/>
      <c r="B195" s="110"/>
      <c r="C195" s="110"/>
      <c r="D195" s="110"/>
      <c r="E195" s="110"/>
      <c r="F195" s="110"/>
      <c r="G195" s="110"/>
      <c r="H195" s="110"/>
      <c r="I195" s="110"/>
      <c r="J195" s="114"/>
      <c r="K195" s="110"/>
      <c r="L195" s="114"/>
      <c r="M195" s="114"/>
      <c r="N195" s="110"/>
      <c r="O195" s="110"/>
      <c r="P195" s="114"/>
      <c r="Q195" s="114"/>
      <c r="R195" s="115"/>
      <c r="S195" s="114"/>
      <c r="T195" s="114"/>
      <c r="U195" s="114"/>
      <c r="V195" s="114"/>
      <c r="W195" s="114"/>
      <c r="X195" s="115"/>
      <c r="Y195" s="114"/>
      <c r="Z195" s="114"/>
      <c r="AA195" s="114"/>
      <c r="AB195" s="114"/>
      <c r="AC195" s="114"/>
      <c r="AD195" s="114"/>
      <c r="AE195" s="114"/>
      <c r="AF195" s="114"/>
      <c r="AG195" s="114"/>
      <c r="AH195" s="114"/>
      <c r="AI195" s="110"/>
      <c r="AJ195" s="114"/>
      <c r="AK195" s="114"/>
      <c r="AL195" s="114"/>
      <c r="AM195" s="114"/>
      <c r="AN195" s="114"/>
      <c r="AO195" s="114"/>
      <c r="AP195" s="114"/>
      <c r="AQ195" s="110"/>
      <c r="AR195" s="110"/>
      <c r="AS195" s="110"/>
      <c r="AT195" s="110"/>
      <c r="AU195" s="110"/>
      <c r="AV195" s="110"/>
      <c r="AW195" s="110"/>
      <c r="AX195" s="114"/>
      <c r="AY195" s="114"/>
      <c r="AZ195" s="110"/>
      <c r="BA195" s="110"/>
    </row>
    <row r="196" spans="1:53" ht="14.25" customHeight="1" x14ac:dyDescent="0.25">
      <c r="A196" s="110"/>
      <c r="B196" s="110"/>
      <c r="C196" s="110"/>
      <c r="D196" s="110"/>
      <c r="E196" s="110"/>
      <c r="F196" s="110"/>
      <c r="G196" s="110"/>
      <c r="H196" s="110"/>
      <c r="I196" s="110"/>
      <c r="J196" s="114"/>
      <c r="K196" s="110"/>
      <c r="L196" s="114"/>
      <c r="M196" s="114"/>
      <c r="N196" s="110"/>
      <c r="O196" s="110"/>
      <c r="P196" s="114"/>
      <c r="Q196" s="114"/>
      <c r="R196" s="115"/>
      <c r="S196" s="114"/>
      <c r="T196" s="114"/>
      <c r="U196" s="114"/>
      <c r="V196" s="114"/>
      <c r="W196" s="114"/>
      <c r="X196" s="115"/>
      <c r="Y196" s="114"/>
      <c r="Z196" s="114"/>
      <c r="AA196" s="114"/>
      <c r="AB196" s="114"/>
      <c r="AC196" s="114"/>
      <c r="AD196" s="114"/>
      <c r="AE196" s="114"/>
      <c r="AF196" s="114"/>
      <c r="AG196" s="114"/>
      <c r="AH196" s="114"/>
      <c r="AI196" s="110"/>
      <c r="AJ196" s="114"/>
      <c r="AK196" s="114"/>
      <c r="AL196" s="114"/>
      <c r="AM196" s="114"/>
      <c r="AN196" s="114"/>
      <c r="AO196" s="114"/>
      <c r="AP196" s="114"/>
      <c r="AQ196" s="110"/>
      <c r="AR196" s="110"/>
      <c r="AS196" s="110"/>
      <c r="AT196" s="110"/>
      <c r="AU196" s="110"/>
      <c r="AV196" s="110"/>
      <c r="AW196" s="110"/>
      <c r="AX196" s="114"/>
      <c r="AY196" s="114"/>
      <c r="AZ196" s="110"/>
      <c r="BA196" s="110"/>
    </row>
    <row r="197" spans="1:53" ht="14.25" customHeight="1" x14ac:dyDescent="0.25">
      <c r="A197" s="110"/>
      <c r="B197" s="110"/>
      <c r="C197" s="110"/>
      <c r="D197" s="110"/>
      <c r="E197" s="110"/>
      <c r="F197" s="110"/>
      <c r="G197" s="110"/>
      <c r="H197" s="110"/>
      <c r="I197" s="110"/>
      <c r="J197" s="114"/>
      <c r="K197" s="110"/>
      <c r="L197" s="114"/>
      <c r="M197" s="114"/>
      <c r="N197" s="110"/>
      <c r="O197" s="110"/>
      <c r="P197" s="114"/>
      <c r="Q197" s="114"/>
      <c r="R197" s="115"/>
      <c r="S197" s="114"/>
      <c r="T197" s="114"/>
      <c r="U197" s="114"/>
      <c r="V197" s="114"/>
      <c r="W197" s="114"/>
      <c r="X197" s="115"/>
      <c r="Y197" s="114"/>
      <c r="Z197" s="114"/>
      <c r="AA197" s="114"/>
      <c r="AB197" s="114"/>
      <c r="AC197" s="114"/>
      <c r="AD197" s="114"/>
      <c r="AE197" s="114"/>
      <c r="AF197" s="114"/>
      <c r="AG197" s="114"/>
      <c r="AH197" s="114"/>
      <c r="AI197" s="110"/>
      <c r="AJ197" s="114"/>
      <c r="AK197" s="114"/>
      <c r="AL197" s="114"/>
      <c r="AM197" s="114"/>
      <c r="AN197" s="114"/>
      <c r="AO197" s="114"/>
      <c r="AP197" s="114"/>
      <c r="AQ197" s="110"/>
      <c r="AR197" s="110"/>
      <c r="AS197" s="110"/>
      <c r="AT197" s="110"/>
      <c r="AU197" s="110"/>
      <c r="AV197" s="110"/>
      <c r="AW197" s="110"/>
      <c r="AX197" s="114"/>
      <c r="AY197" s="114"/>
      <c r="AZ197" s="110"/>
      <c r="BA197" s="110"/>
    </row>
    <row r="198" spans="1:53" ht="14.25" customHeight="1" x14ac:dyDescent="0.25">
      <c r="A198" s="110"/>
      <c r="B198" s="110"/>
      <c r="C198" s="110"/>
      <c r="D198" s="110"/>
      <c r="E198" s="110"/>
      <c r="F198" s="110"/>
      <c r="G198" s="110"/>
      <c r="H198" s="110"/>
      <c r="I198" s="110"/>
      <c r="J198" s="114"/>
      <c r="K198" s="110"/>
      <c r="L198" s="114"/>
      <c r="M198" s="114"/>
      <c r="N198" s="110"/>
      <c r="O198" s="110"/>
      <c r="P198" s="114"/>
      <c r="Q198" s="114"/>
      <c r="R198" s="110"/>
      <c r="S198" s="110"/>
      <c r="T198" s="110"/>
      <c r="U198" s="110"/>
      <c r="V198" s="110"/>
      <c r="W198" s="110"/>
      <c r="X198" s="115"/>
      <c r="Y198" s="114"/>
      <c r="Z198" s="114"/>
      <c r="AA198" s="114"/>
      <c r="AB198" s="114"/>
      <c r="AC198" s="114"/>
      <c r="AD198" s="110"/>
      <c r="AE198" s="110"/>
      <c r="AF198" s="110"/>
      <c r="AG198" s="110"/>
      <c r="AH198" s="110"/>
      <c r="AI198" s="110"/>
      <c r="AJ198" s="110"/>
      <c r="AK198" s="110"/>
      <c r="AL198" s="114"/>
      <c r="AM198" s="114"/>
      <c r="AN198" s="114"/>
      <c r="AO198" s="114"/>
      <c r="AP198" s="114"/>
      <c r="AQ198" s="110"/>
      <c r="AR198" s="110"/>
      <c r="AS198" s="110"/>
      <c r="AT198" s="110"/>
      <c r="AU198" s="110"/>
      <c r="AV198" s="110"/>
      <c r="AW198" s="110"/>
      <c r="AX198" s="114"/>
      <c r="AY198" s="114"/>
      <c r="AZ198" s="110"/>
      <c r="BA198" s="110"/>
    </row>
    <row r="199" spans="1:53" ht="14.25" customHeight="1" x14ac:dyDescent="0.25">
      <c r="A199" s="110"/>
      <c r="B199" s="110"/>
      <c r="C199" s="110"/>
      <c r="D199" s="110"/>
      <c r="E199" s="110"/>
      <c r="F199" s="110"/>
      <c r="G199" s="110"/>
      <c r="H199" s="110"/>
      <c r="I199" s="110"/>
      <c r="J199" s="114"/>
      <c r="K199" s="110"/>
      <c r="L199" s="114"/>
      <c r="M199" s="114"/>
      <c r="N199" s="110"/>
      <c r="O199" s="110"/>
      <c r="P199" s="114"/>
      <c r="Q199" s="114"/>
      <c r="R199" s="115"/>
      <c r="S199" s="114"/>
      <c r="T199" s="114"/>
      <c r="U199" s="114"/>
      <c r="V199" s="114"/>
      <c r="W199" s="114"/>
      <c r="X199" s="115"/>
      <c r="Y199" s="114"/>
      <c r="Z199" s="114"/>
      <c r="AA199" s="114"/>
      <c r="AB199" s="114"/>
      <c r="AC199" s="114"/>
      <c r="AD199" s="114"/>
      <c r="AE199" s="114"/>
      <c r="AF199" s="114"/>
      <c r="AG199" s="114"/>
      <c r="AH199" s="114"/>
      <c r="AI199" s="110"/>
      <c r="AJ199" s="114"/>
      <c r="AK199" s="114"/>
      <c r="AL199" s="114"/>
      <c r="AM199" s="114"/>
      <c r="AN199" s="114"/>
      <c r="AO199" s="114"/>
      <c r="AP199" s="114"/>
      <c r="AQ199" s="110"/>
      <c r="AR199" s="110"/>
      <c r="AS199" s="110"/>
      <c r="AT199" s="110"/>
      <c r="AU199" s="110"/>
      <c r="AV199" s="110"/>
      <c r="AW199" s="110"/>
      <c r="AX199" s="114"/>
      <c r="AY199" s="114"/>
      <c r="AZ199" s="110"/>
      <c r="BA199" s="110"/>
    </row>
    <row r="200" spans="1:53" ht="14.25" customHeight="1" x14ac:dyDescent="0.25">
      <c r="A200" s="110"/>
      <c r="B200" s="110"/>
      <c r="C200" s="110"/>
      <c r="D200" s="110"/>
      <c r="E200" s="110"/>
      <c r="F200" s="110"/>
      <c r="G200" s="110"/>
      <c r="H200" s="110"/>
      <c r="I200" s="110"/>
      <c r="J200" s="114"/>
      <c r="K200" s="110"/>
      <c r="L200" s="114"/>
      <c r="M200" s="114"/>
      <c r="N200" s="110"/>
      <c r="O200" s="110"/>
      <c r="P200" s="114"/>
      <c r="Q200" s="114"/>
      <c r="R200" s="115"/>
      <c r="S200" s="114"/>
      <c r="T200" s="114"/>
      <c r="U200" s="114"/>
      <c r="V200" s="110"/>
      <c r="W200" s="114"/>
      <c r="X200" s="115"/>
      <c r="Y200" s="114"/>
      <c r="Z200" s="114"/>
      <c r="AA200" s="114"/>
      <c r="AB200" s="114"/>
      <c r="AC200" s="114"/>
      <c r="AD200" s="114"/>
      <c r="AE200" s="114"/>
      <c r="AF200" s="114"/>
      <c r="AG200" s="114"/>
      <c r="AH200" s="114"/>
      <c r="AI200" s="110"/>
      <c r="AJ200" s="114"/>
      <c r="AK200" s="114"/>
      <c r="AL200" s="114"/>
      <c r="AM200" s="114"/>
      <c r="AN200" s="114"/>
      <c r="AO200" s="114"/>
      <c r="AP200" s="114"/>
      <c r="AQ200" s="110"/>
      <c r="AR200" s="110"/>
      <c r="AS200" s="110"/>
      <c r="AT200" s="110"/>
      <c r="AU200" s="110"/>
      <c r="AV200" s="110"/>
      <c r="AW200" s="110"/>
      <c r="AX200" s="114"/>
      <c r="AY200" s="114"/>
      <c r="AZ200" s="110"/>
      <c r="BA200" s="110"/>
    </row>
    <row r="201" spans="1:53" ht="14.25" customHeight="1" x14ac:dyDescent="0.25">
      <c r="A201" s="110"/>
      <c r="B201" s="110"/>
      <c r="C201" s="110"/>
      <c r="D201" s="110"/>
      <c r="E201" s="110"/>
      <c r="F201" s="110"/>
      <c r="G201" s="110"/>
      <c r="H201" s="110"/>
      <c r="I201" s="110"/>
      <c r="J201" s="114"/>
      <c r="K201" s="110"/>
      <c r="L201" s="114"/>
      <c r="M201" s="114"/>
      <c r="N201" s="110"/>
      <c r="O201" s="110"/>
      <c r="P201" s="114"/>
      <c r="Q201" s="114"/>
      <c r="R201" s="115"/>
      <c r="S201" s="114"/>
      <c r="T201" s="114"/>
      <c r="U201" s="114"/>
      <c r="V201" s="114"/>
      <c r="W201" s="114"/>
      <c r="X201" s="115"/>
      <c r="Y201" s="114"/>
      <c r="Z201" s="114"/>
      <c r="AA201" s="114"/>
      <c r="AB201" s="114"/>
      <c r="AC201" s="114"/>
      <c r="AD201" s="114"/>
      <c r="AE201" s="114"/>
      <c r="AF201" s="114"/>
      <c r="AG201" s="114"/>
      <c r="AH201" s="114"/>
      <c r="AI201" s="110"/>
      <c r="AJ201" s="114"/>
      <c r="AK201" s="114"/>
      <c r="AL201" s="114"/>
      <c r="AM201" s="114"/>
      <c r="AN201" s="114"/>
      <c r="AO201" s="114"/>
      <c r="AP201" s="114"/>
      <c r="AQ201" s="110"/>
      <c r="AR201" s="110"/>
      <c r="AS201" s="110"/>
      <c r="AT201" s="110"/>
      <c r="AU201" s="110"/>
      <c r="AV201" s="110"/>
      <c r="AW201" s="110"/>
      <c r="AX201" s="114"/>
      <c r="AY201" s="114"/>
      <c r="AZ201" s="110"/>
      <c r="BA201" s="110"/>
    </row>
    <row r="202" spans="1:53" ht="14.25" customHeight="1" x14ac:dyDescent="0.25">
      <c r="A202" s="110"/>
      <c r="B202" s="110"/>
      <c r="C202" s="110"/>
      <c r="D202" s="110"/>
      <c r="E202" s="110"/>
      <c r="F202" s="110"/>
      <c r="G202" s="110"/>
      <c r="H202" s="110"/>
      <c r="I202" s="110"/>
      <c r="J202" s="114"/>
      <c r="K202" s="110"/>
      <c r="L202" s="114"/>
      <c r="M202" s="114"/>
      <c r="N202" s="110"/>
      <c r="O202" s="110"/>
      <c r="P202" s="114"/>
      <c r="Q202" s="114"/>
      <c r="R202" s="115"/>
      <c r="S202" s="114"/>
      <c r="T202" s="114"/>
      <c r="U202" s="114"/>
      <c r="V202" s="114"/>
      <c r="W202" s="114"/>
      <c r="X202" s="115"/>
      <c r="Y202" s="114"/>
      <c r="Z202" s="114"/>
      <c r="AA202" s="114"/>
      <c r="AB202" s="114"/>
      <c r="AC202" s="114"/>
      <c r="AD202" s="114"/>
      <c r="AE202" s="114"/>
      <c r="AF202" s="114"/>
      <c r="AG202" s="114"/>
      <c r="AH202" s="114"/>
      <c r="AI202" s="110"/>
      <c r="AJ202" s="114"/>
      <c r="AK202" s="114"/>
      <c r="AL202" s="114"/>
      <c r="AM202" s="114"/>
      <c r="AN202" s="114"/>
      <c r="AO202" s="114"/>
      <c r="AP202" s="114"/>
      <c r="AQ202" s="110"/>
      <c r="AR202" s="110"/>
      <c r="AS202" s="110"/>
      <c r="AT202" s="110"/>
      <c r="AU202" s="110"/>
      <c r="AV202" s="110"/>
      <c r="AW202" s="110"/>
      <c r="AX202" s="114"/>
      <c r="AY202" s="114"/>
      <c r="AZ202" s="110"/>
      <c r="BA202" s="110"/>
    </row>
    <row r="203" spans="1:53" ht="14.25" customHeight="1" x14ac:dyDescent="0.25">
      <c r="A203" s="110"/>
      <c r="B203" s="110"/>
      <c r="C203" s="110"/>
      <c r="D203" s="110"/>
      <c r="E203" s="110"/>
      <c r="F203" s="110"/>
      <c r="G203" s="110"/>
      <c r="H203" s="110"/>
      <c r="I203" s="110"/>
      <c r="J203" s="114"/>
      <c r="K203" s="110"/>
      <c r="L203" s="114"/>
      <c r="M203" s="114"/>
      <c r="N203" s="110"/>
      <c r="O203" s="110"/>
      <c r="P203" s="114"/>
      <c r="Q203" s="114"/>
      <c r="R203" s="115"/>
      <c r="S203" s="114"/>
      <c r="T203" s="114"/>
      <c r="U203" s="114"/>
      <c r="V203" s="114"/>
      <c r="W203" s="114"/>
      <c r="X203" s="115"/>
      <c r="Y203" s="114"/>
      <c r="Z203" s="114"/>
      <c r="AA203" s="114"/>
      <c r="AB203" s="114"/>
      <c r="AC203" s="114"/>
      <c r="AD203" s="114"/>
      <c r="AE203" s="114"/>
      <c r="AF203" s="114"/>
      <c r="AG203" s="114"/>
      <c r="AH203" s="114"/>
      <c r="AI203" s="110"/>
      <c r="AJ203" s="114"/>
      <c r="AK203" s="114"/>
      <c r="AL203" s="114"/>
      <c r="AM203" s="114"/>
      <c r="AN203" s="114"/>
      <c r="AO203" s="114"/>
      <c r="AP203" s="114"/>
      <c r="AQ203" s="110"/>
      <c r="AR203" s="110"/>
      <c r="AS203" s="110"/>
      <c r="AT203" s="110"/>
      <c r="AU203" s="110"/>
      <c r="AV203" s="110"/>
      <c r="AW203" s="110"/>
      <c r="AX203" s="114"/>
      <c r="AY203" s="114"/>
      <c r="AZ203" s="110"/>
      <c r="BA203" s="110"/>
    </row>
    <row r="204" spans="1:53" ht="14.25" customHeight="1" x14ac:dyDescent="0.25">
      <c r="A204" s="110"/>
      <c r="B204" s="110"/>
      <c r="C204" s="110"/>
      <c r="D204" s="110"/>
      <c r="E204" s="110"/>
      <c r="F204" s="110"/>
      <c r="G204" s="110"/>
      <c r="H204" s="110"/>
      <c r="I204" s="110"/>
      <c r="J204" s="114"/>
      <c r="K204" s="110"/>
      <c r="L204" s="114"/>
      <c r="M204" s="114"/>
      <c r="N204" s="110"/>
      <c r="O204" s="110"/>
      <c r="P204" s="114"/>
      <c r="Q204" s="114"/>
      <c r="R204" s="115"/>
      <c r="S204" s="114"/>
      <c r="T204" s="114"/>
      <c r="U204" s="114"/>
      <c r="V204" s="114"/>
      <c r="W204" s="114"/>
      <c r="X204" s="115"/>
      <c r="Y204" s="114"/>
      <c r="Z204" s="114"/>
      <c r="AA204" s="114"/>
      <c r="AB204" s="114"/>
      <c r="AC204" s="114"/>
      <c r="AD204" s="114"/>
      <c r="AE204" s="114"/>
      <c r="AF204" s="114"/>
      <c r="AG204" s="114"/>
      <c r="AH204" s="114"/>
      <c r="AI204" s="110"/>
      <c r="AJ204" s="114"/>
      <c r="AK204" s="114"/>
      <c r="AL204" s="114"/>
      <c r="AM204" s="114"/>
      <c r="AN204" s="114"/>
      <c r="AO204" s="114"/>
      <c r="AP204" s="114"/>
      <c r="AQ204" s="110"/>
      <c r="AR204" s="110"/>
      <c r="AS204" s="110"/>
      <c r="AT204" s="110"/>
      <c r="AU204" s="110"/>
      <c r="AV204" s="110"/>
      <c r="AW204" s="110"/>
      <c r="AX204" s="114"/>
      <c r="AY204" s="114"/>
      <c r="AZ204" s="110"/>
      <c r="BA204" s="110"/>
    </row>
    <row r="205" spans="1:53" ht="14.25" customHeight="1" x14ac:dyDescent="0.25">
      <c r="A205" s="110"/>
      <c r="B205" s="110"/>
      <c r="C205" s="110"/>
      <c r="D205" s="110"/>
      <c r="E205" s="110"/>
      <c r="F205" s="110"/>
      <c r="G205" s="110"/>
      <c r="H205" s="110"/>
      <c r="I205" s="110"/>
      <c r="J205" s="114"/>
      <c r="K205" s="110"/>
      <c r="L205" s="114"/>
      <c r="M205" s="114"/>
      <c r="N205" s="110"/>
      <c r="O205" s="110"/>
      <c r="P205" s="114"/>
      <c r="Q205" s="114"/>
      <c r="R205" s="115"/>
      <c r="S205" s="114"/>
      <c r="T205" s="114"/>
      <c r="U205" s="114"/>
      <c r="V205" s="114"/>
      <c r="W205" s="114"/>
      <c r="X205" s="115"/>
      <c r="Y205" s="114"/>
      <c r="Z205" s="114"/>
      <c r="AA205" s="114"/>
      <c r="AB205" s="114"/>
      <c r="AC205" s="114"/>
      <c r="AD205" s="114"/>
      <c r="AE205" s="114"/>
      <c r="AF205" s="114"/>
      <c r="AG205" s="114"/>
      <c r="AH205" s="114"/>
      <c r="AI205" s="110"/>
      <c r="AJ205" s="114"/>
      <c r="AK205" s="114"/>
      <c r="AL205" s="114"/>
      <c r="AM205" s="114"/>
      <c r="AN205" s="114"/>
      <c r="AO205" s="114"/>
      <c r="AP205" s="114"/>
      <c r="AQ205" s="110"/>
      <c r="AR205" s="110"/>
      <c r="AS205" s="110"/>
      <c r="AT205" s="110"/>
      <c r="AU205" s="110"/>
      <c r="AV205" s="110"/>
      <c r="AW205" s="110"/>
      <c r="AX205" s="114"/>
      <c r="AY205" s="114"/>
      <c r="AZ205" s="110"/>
      <c r="BA205" s="110"/>
    </row>
    <row r="206" spans="1:53" ht="14.25" customHeight="1" x14ac:dyDescent="0.25">
      <c r="A206" s="110"/>
      <c r="B206" s="110"/>
      <c r="C206" s="110"/>
      <c r="D206" s="110"/>
      <c r="E206" s="110"/>
      <c r="F206" s="110"/>
      <c r="G206" s="110"/>
      <c r="H206" s="110"/>
      <c r="I206" s="110"/>
      <c r="J206" s="114"/>
      <c r="K206" s="110"/>
      <c r="L206" s="114"/>
      <c r="M206" s="114"/>
      <c r="N206" s="110"/>
      <c r="O206" s="110"/>
      <c r="P206" s="114"/>
      <c r="Q206" s="114"/>
      <c r="R206" s="115"/>
      <c r="S206" s="114"/>
      <c r="T206" s="114"/>
      <c r="U206" s="114"/>
      <c r="V206" s="114"/>
      <c r="W206" s="114"/>
      <c r="X206" s="115"/>
      <c r="Y206" s="114"/>
      <c r="Z206" s="114"/>
      <c r="AA206" s="114"/>
      <c r="AB206" s="114"/>
      <c r="AC206" s="114"/>
      <c r="AD206" s="114"/>
      <c r="AE206" s="114"/>
      <c r="AF206" s="114"/>
      <c r="AG206" s="114"/>
      <c r="AH206" s="114"/>
      <c r="AI206" s="110"/>
      <c r="AJ206" s="114"/>
      <c r="AK206" s="114"/>
      <c r="AL206" s="114"/>
      <c r="AM206" s="114"/>
      <c r="AN206" s="114"/>
      <c r="AO206" s="114"/>
      <c r="AP206" s="114"/>
      <c r="AQ206" s="110"/>
      <c r="AR206" s="110"/>
      <c r="AS206" s="110"/>
      <c r="AT206" s="110"/>
      <c r="AU206" s="110"/>
      <c r="AV206" s="110"/>
      <c r="AW206" s="110"/>
      <c r="AX206" s="114"/>
      <c r="AY206" s="114"/>
      <c r="AZ206" s="110"/>
      <c r="BA206" s="110"/>
    </row>
    <row r="207" spans="1:53" ht="14.25" customHeight="1" x14ac:dyDescent="0.25">
      <c r="A207" s="110"/>
      <c r="B207" s="110"/>
      <c r="C207" s="110"/>
      <c r="D207" s="110"/>
      <c r="E207" s="110"/>
      <c r="F207" s="110"/>
      <c r="G207" s="110"/>
      <c r="H207" s="110"/>
      <c r="I207" s="110"/>
      <c r="J207" s="114"/>
      <c r="K207" s="110"/>
      <c r="L207" s="114"/>
      <c r="M207" s="114"/>
      <c r="N207" s="110"/>
      <c r="O207" s="110"/>
      <c r="P207" s="114"/>
      <c r="Q207" s="114"/>
      <c r="R207" s="110"/>
      <c r="S207" s="110"/>
      <c r="T207" s="110"/>
      <c r="U207" s="110"/>
      <c r="V207" s="110"/>
      <c r="W207" s="110"/>
      <c r="X207" s="115"/>
      <c r="Y207" s="114"/>
      <c r="Z207" s="114"/>
      <c r="AA207" s="114"/>
      <c r="AB207" s="114"/>
      <c r="AC207" s="114"/>
      <c r="AD207" s="110"/>
      <c r="AE207" s="110"/>
      <c r="AF207" s="110"/>
      <c r="AG207" s="110"/>
      <c r="AH207" s="110"/>
      <c r="AI207" s="110"/>
      <c r="AJ207" s="110"/>
      <c r="AK207" s="110"/>
      <c r="AL207" s="114"/>
      <c r="AM207" s="114"/>
      <c r="AN207" s="114"/>
      <c r="AO207" s="114"/>
      <c r="AP207" s="114"/>
      <c r="AQ207" s="110"/>
      <c r="AR207" s="110"/>
      <c r="AS207" s="110"/>
      <c r="AT207" s="110"/>
      <c r="AU207" s="110"/>
      <c r="AV207" s="110"/>
      <c r="AW207" s="110"/>
      <c r="AX207" s="114"/>
      <c r="AY207" s="114"/>
      <c r="AZ207" s="110"/>
      <c r="BA207" s="110"/>
    </row>
    <row r="208" spans="1:53" ht="14.25" customHeight="1" x14ac:dyDescent="0.25">
      <c r="A208" s="110"/>
      <c r="B208" s="110"/>
      <c r="C208" s="110"/>
      <c r="D208" s="110"/>
      <c r="E208" s="110"/>
      <c r="F208" s="110"/>
      <c r="G208" s="110"/>
      <c r="H208" s="110"/>
      <c r="I208" s="110"/>
      <c r="J208" s="114"/>
      <c r="K208" s="110"/>
      <c r="L208" s="114"/>
      <c r="M208" s="114"/>
      <c r="N208" s="110"/>
      <c r="O208" s="110"/>
      <c r="P208" s="114"/>
      <c r="Q208" s="114"/>
      <c r="R208" s="115"/>
      <c r="S208" s="114"/>
      <c r="T208" s="114"/>
      <c r="U208" s="114"/>
      <c r="V208" s="114"/>
      <c r="W208" s="114"/>
      <c r="X208" s="115"/>
      <c r="Y208" s="114"/>
      <c r="Z208" s="114"/>
      <c r="AA208" s="114"/>
      <c r="AB208" s="114"/>
      <c r="AC208" s="114"/>
      <c r="AD208" s="114"/>
      <c r="AE208" s="114"/>
      <c r="AF208" s="114"/>
      <c r="AG208" s="114"/>
      <c r="AH208" s="114"/>
      <c r="AI208" s="110"/>
      <c r="AJ208" s="114"/>
      <c r="AK208" s="114"/>
      <c r="AL208" s="114"/>
      <c r="AM208" s="114"/>
      <c r="AN208" s="114"/>
      <c r="AO208" s="114"/>
      <c r="AP208" s="114"/>
      <c r="AQ208" s="110"/>
      <c r="AR208" s="110"/>
      <c r="AS208" s="110"/>
      <c r="AT208" s="110"/>
      <c r="AU208" s="110"/>
      <c r="AV208" s="110"/>
      <c r="AW208" s="110"/>
      <c r="AX208" s="114"/>
      <c r="AY208" s="114"/>
      <c r="AZ208" s="110"/>
      <c r="BA208" s="110"/>
    </row>
    <row r="209" spans="1:53" ht="14.25" customHeight="1" x14ac:dyDescent="0.25">
      <c r="A209" s="110"/>
      <c r="B209" s="110"/>
      <c r="C209" s="110"/>
      <c r="D209" s="110"/>
      <c r="E209" s="110"/>
      <c r="F209" s="110"/>
      <c r="G209" s="110"/>
      <c r="H209" s="110"/>
      <c r="I209" s="110"/>
      <c r="J209" s="114"/>
      <c r="K209" s="110"/>
      <c r="L209" s="114"/>
      <c r="M209" s="114"/>
      <c r="N209" s="110"/>
      <c r="O209" s="110"/>
      <c r="P209" s="114"/>
      <c r="Q209" s="114"/>
      <c r="R209" s="110"/>
      <c r="S209" s="110"/>
      <c r="T209" s="110"/>
      <c r="U209" s="110"/>
      <c r="V209" s="110"/>
      <c r="W209" s="110"/>
      <c r="X209" s="115"/>
      <c r="Y209" s="114"/>
      <c r="Z209" s="114"/>
      <c r="AA209" s="114"/>
      <c r="AB209" s="114"/>
      <c r="AC209" s="114"/>
      <c r="AD209" s="110"/>
      <c r="AE209" s="110"/>
      <c r="AF209" s="110"/>
      <c r="AG209" s="110"/>
      <c r="AH209" s="110"/>
      <c r="AI209" s="110"/>
      <c r="AJ209" s="110"/>
      <c r="AK209" s="110"/>
      <c r="AL209" s="114"/>
      <c r="AM209" s="114"/>
      <c r="AN209" s="114"/>
      <c r="AO209" s="114"/>
      <c r="AP209" s="114"/>
      <c r="AQ209" s="110"/>
      <c r="AR209" s="110"/>
      <c r="AS209" s="110"/>
      <c r="AT209" s="110"/>
      <c r="AU209" s="110"/>
      <c r="AV209" s="110"/>
      <c r="AW209" s="110"/>
      <c r="AX209" s="114"/>
      <c r="AY209" s="114"/>
      <c r="AZ209" s="110"/>
      <c r="BA209" s="110"/>
    </row>
    <row r="210" spans="1:53" ht="14.25" customHeight="1" x14ac:dyDescent="0.25">
      <c r="A210" s="110"/>
      <c r="B210" s="110"/>
      <c r="C210" s="110"/>
      <c r="D210" s="110"/>
      <c r="E210" s="110"/>
      <c r="F210" s="110"/>
      <c r="G210" s="110"/>
      <c r="H210" s="110"/>
      <c r="I210" s="110"/>
      <c r="J210" s="114"/>
      <c r="K210" s="110"/>
      <c r="L210" s="114"/>
      <c r="M210" s="114"/>
      <c r="N210" s="110"/>
      <c r="O210" s="110"/>
      <c r="P210" s="114"/>
      <c r="Q210" s="114"/>
      <c r="R210" s="115"/>
      <c r="S210" s="114"/>
      <c r="T210" s="114"/>
      <c r="U210" s="114"/>
      <c r="V210" s="114"/>
      <c r="W210" s="114"/>
      <c r="X210" s="115"/>
      <c r="Y210" s="114"/>
      <c r="Z210" s="114"/>
      <c r="AA210" s="114"/>
      <c r="AB210" s="114"/>
      <c r="AC210" s="114"/>
      <c r="AD210" s="114"/>
      <c r="AE210" s="114"/>
      <c r="AF210" s="114"/>
      <c r="AG210" s="114"/>
      <c r="AH210" s="114"/>
      <c r="AI210" s="110"/>
      <c r="AJ210" s="114"/>
      <c r="AK210" s="114"/>
      <c r="AL210" s="114"/>
      <c r="AM210" s="114"/>
      <c r="AN210" s="114"/>
      <c r="AO210" s="114"/>
      <c r="AP210" s="114"/>
      <c r="AQ210" s="110"/>
      <c r="AR210" s="110"/>
      <c r="AS210" s="110"/>
      <c r="AT210" s="110"/>
      <c r="AU210" s="110"/>
      <c r="AV210" s="110"/>
      <c r="AW210" s="110"/>
      <c r="AX210" s="114"/>
      <c r="AY210" s="114"/>
      <c r="AZ210" s="110"/>
      <c r="BA210" s="110"/>
    </row>
    <row r="211" spans="1:53" ht="14.25" customHeight="1" x14ac:dyDescent="0.25">
      <c r="A211" s="110"/>
      <c r="B211" s="110"/>
      <c r="C211" s="110"/>
      <c r="D211" s="110"/>
      <c r="E211" s="110"/>
      <c r="F211" s="110"/>
      <c r="G211" s="110"/>
      <c r="H211" s="110"/>
      <c r="I211" s="110"/>
      <c r="J211" s="114"/>
      <c r="K211" s="110"/>
      <c r="L211" s="114"/>
      <c r="M211" s="114"/>
      <c r="N211" s="110"/>
      <c r="O211" s="110"/>
      <c r="P211" s="114"/>
      <c r="Q211" s="114"/>
      <c r="R211" s="115"/>
      <c r="S211" s="114"/>
      <c r="T211" s="114"/>
      <c r="U211" s="114"/>
      <c r="V211" s="114"/>
      <c r="W211" s="114"/>
      <c r="X211" s="115"/>
      <c r="Y211" s="114"/>
      <c r="Z211" s="114"/>
      <c r="AA211" s="114"/>
      <c r="AB211" s="114"/>
      <c r="AC211" s="114"/>
      <c r="AD211" s="114"/>
      <c r="AE211" s="114"/>
      <c r="AF211" s="114"/>
      <c r="AG211" s="114"/>
      <c r="AH211" s="114"/>
      <c r="AI211" s="110"/>
      <c r="AJ211" s="114"/>
      <c r="AK211" s="114"/>
      <c r="AL211" s="114"/>
      <c r="AM211" s="114"/>
      <c r="AN211" s="114"/>
      <c r="AO211" s="114"/>
      <c r="AP211" s="114"/>
      <c r="AQ211" s="110"/>
      <c r="AR211" s="110"/>
      <c r="AS211" s="110"/>
      <c r="AT211" s="110"/>
      <c r="AU211" s="110"/>
      <c r="AV211" s="110"/>
      <c r="AW211" s="110"/>
      <c r="AX211" s="114"/>
      <c r="AY211" s="114"/>
      <c r="AZ211" s="110"/>
      <c r="BA211" s="110"/>
    </row>
    <row r="212" spans="1:53" ht="14.25" customHeight="1" x14ac:dyDescent="0.25">
      <c r="A212" s="110"/>
      <c r="B212" s="110"/>
      <c r="C212" s="110"/>
      <c r="D212" s="110"/>
      <c r="E212" s="110"/>
      <c r="F212" s="110"/>
      <c r="G212" s="110"/>
      <c r="H212" s="110"/>
      <c r="I212" s="110"/>
      <c r="J212" s="114"/>
      <c r="K212" s="110"/>
      <c r="L212" s="114"/>
      <c r="M212" s="114"/>
      <c r="N212" s="110"/>
      <c r="O212" s="110"/>
      <c r="P212" s="114"/>
      <c r="Q212" s="114"/>
      <c r="R212" s="115"/>
      <c r="S212" s="114"/>
      <c r="T212" s="114"/>
      <c r="U212" s="114"/>
      <c r="V212" s="114"/>
      <c r="W212" s="114"/>
      <c r="X212" s="115"/>
      <c r="Y212" s="114"/>
      <c r="Z212" s="114"/>
      <c r="AA212" s="114"/>
      <c r="AB212" s="114"/>
      <c r="AC212" s="114"/>
      <c r="AD212" s="114"/>
      <c r="AE212" s="114"/>
      <c r="AF212" s="114"/>
      <c r="AG212" s="114"/>
      <c r="AH212" s="114"/>
      <c r="AI212" s="110"/>
      <c r="AJ212" s="114"/>
      <c r="AK212" s="114"/>
      <c r="AL212" s="114"/>
      <c r="AM212" s="114"/>
      <c r="AN212" s="114"/>
      <c r="AO212" s="114"/>
      <c r="AP212" s="114"/>
      <c r="AQ212" s="110"/>
      <c r="AR212" s="110"/>
      <c r="AS212" s="110"/>
      <c r="AT212" s="110"/>
      <c r="AU212" s="110"/>
      <c r="AV212" s="110"/>
      <c r="AW212" s="110"/>
      <c r="AX212" s="114"/>
      <c r="AY212" s="114"/>
      <c r="AZ212" s="110"/>
      <c r="BA212" s="110"/>
    </row>
    <row r="213" spans="1:53" ht="14.25" customHeight="1" x14ac:dyDescent="0.25">
      <c r="A213" s="110"/>
      <c r="B213" s="110"/>
      <c r="C213" s="110"/>
      <c r="D213" s="110"/>
      <c r="E213" s="110"/>
      <c r="F213" s="110"/>
      <c r="G213" s="110"/>
      <c r="H213" s="110"/>
      <c r="I213" s="110"/>
      <c r="J213" s="114"/>
      <c r="K213" s="110"/>
      <c r="L213" s="114"/>
      <c r="M213" s="114"/>
      <c r="N213" s="110"/>
      <c r="O213" s="110"/>
      <c r="P213" s="114"/>
      <c r="Q213" s="114"/>
      <c r="R213" s="115"/>
      <c r="S213" s="114"/>
      <c r="T213" s="114"/>
      <c r="U213" s="114"/>
      <c r="V213" s="114"/>
      <c r="W213" s="114"/>
      <c r="X213" s="115"/>
      <c r="Y213" s="114"/>
      <c r="Z213" s="114"/>
      <c r="AA213" s="114"/>
      <c r="AB213" s="114"/>
      <c r="AC213" s="114"/>
      <c r="AD213" s="114"/>
      <c r="AE213" s="114"/>
      <c r="AF213" s="114"/>
      <c r="AG213" s="114"/>
      <c r="AH213" s="114"/>
      <c r="AI213" s="110"/>
      <c r="AJ213" s="114"/>
      <c r="AK213" s="114"/>
      <c r="AL213" s="114"/>
      <c r="AM213" s="114"/>
      <c r="AN213" s="114"/>
      <c r="AO213" s="114"/>
      <c r="AP213" s="114"/>
      <c r="AQ213" s="110"/>
      <c r="AR213" s="110"/>
      <c r="AS213" s="110"/>
      <c r="AT213" s="110"/>
      <c r="AU213" s="110"/>
      <c r="AV213" s="110"/>
      <c r="AW213" s="110"/>
      <c r="AX213" s="114"/>
      <c r="AY213" s="114"/>
      <c r="AZ213" s="110"/>
      <c r="BA213" s="110"/>
    </row>
    <row r="214" spans="1:53" ht="14.25" customHeight="1" x14ac:dyDescent="0.25">
      <c r="A214" s="110"/>
      <c r="B214" s="110"/>
      <c r="C214" s="110"/>
      <c r="D214" s="110"/>
      <c r="E214" s="110"/>
      <c r="F214" s="110"/>
      <c r="G214" s="110"/>
      <c r="H214" s="110"/>
      <c r="I214" s="110"/>
      <c r="J214" s="114"/>
      <c r="K214" s="110"/>
      <c r="L214" s="114"/>
      <c r="M214" s="114"/>
      <c r="N214" s="110"/>
      <c r="O214" s="110"/>
      <c r="P214" s="114"/>
      <c r="Q214" s="114"/>
      <c r="R214" s="110"/>
      <c r="S214" s="110"/>
      <c r="T214" s="110"/>
      <c r="U214" s="110"/>
      <c r="V214" s="110"/>
      <c r="W214" s="110"/>
      <c r="X214" s="115"/>
      <c r="Y214" s="114"/>
      <c r="Z214" s="114"/>
      <c r="AA214" s="114"/>
      <c r="AB214" s="114"/>
      <c r="AC214" s="114"/>
      <c r="AD214" s="110"/>
      <c r="AE214" s="110"/>
      <c r="AF214" s="110"/>
      <c r="AG214" s="110"/>
      <c r="AH214" s="110"/>
      <c r="AI214" s="110"/>
      <c r="AJ214" s="110"/>
      <c r="AK214" s="110"/>
      <c r="AL214" s="114"/>
      <c r="AM214" s="114"/>
      <c r="AN214" s="114"/>
      <c r="AO214" s="114"/>
      <c r="AP214" s="114"/>
      <c r="AQ214" s="110"/>
      <c r="AR214" s="110"/>
      <c r="AS214" s="110"/>
      <c r="AT214" s="110"/>
      <c r="AU214" s="110"/>
      <c r="AV214" s="110"/>
      <c r="AW214" s="110"/>
      <c r="AX214" s="114"/>
      <c r="AY214" s="114"/>
      <c r="AZ214" s="110"/>
      <c r="BA214" s="110"/>
    </row>
    <row r="215" spans="1:53" ht="14.25" customHeight="1" x14ac:dyDescent="0.25">
      <c r="A215" s="110"/>
      <c r="B215" s="110"/>
      <c r="C215" s="110"/>
      <c r="D215" s="110"/>
      <c r="E215" s="110"/>
      <c r="F215" s="110"/>
      <c r="G215" s="110"/>
      <c r="H215" s="110"/>
      <c r="I215" s="110"/>
      <c r="J215" s="114"/>
      <c r="K215" s="110"/>
      <c r="L215" s="114"/>
      <c r="M215" s="114"/>
      <c r="N215" s="110"/>
      <c r="O215" s="110"/>
      <c r="P215" s="114"/>
      <c r="Q215" s="114"/>
      <c r="R215" s="115"/>
      <c r="S215" s="114"/>
      <c r="T215" s="114"/>
      <c r="U215" s="114"/>
      <c r="V215" s="114"/>
      <c r="W215" s="114"/>
      <c r="X215" s="115"/>
      <c r="Y215" s="114"/>
      <c r="Z215" s="114"/>
      <c r="AA215" s="114"/>
      <c r="AB215" s="114"/>
      <c r="AC215" s="114"/>
      <c r="AD215" s="114"/>
      <c r="AE215" s="114"/>
      <c r="AF215" s="114"/>
      <c r="AG215" s="114"/>
      <c r="AH215" s="114"/>
      <c r="AI215" s="110"/>
      <c r="AJ215" s="114"/>
      <c r="AK215" s="114"/>
      <c r="AL215" s="114"/>
      <c r="AM215" s="114"/>
      <c r="AN215" s="114"/>
      <c r="AO215" s="114"/>
      <c r="AP215" s="114"/>
      <c r="AQ215" s="110"/>
      <c r="AR215" s="110"/>
      <c r="AS215" s="110"/>
      <c r="AT215" s="110"/>
      <c r="AU215" s="110"/>
      <c r="AV215" s="110"/>
      <c r="AW215" s="110"/>
      <c r="AX215" s="114"/>
      <c r="AY215" s="114"/>
      <c r="AZ215" s="110"/>
      <c r="BA215" s="110"/>
    </row>
    <row r="216" spans="1:53" ht="14.25" customHeight="1" x14ac:dyDescent="0.25">
      <c r="A216" s="110"/>
      <c r="B216" s="110"/>
      <c r="C216" s="110"/>
      <c r="D216" s="110"/>
      <c r="E216" s="110"/>
      <c r="F216" s="110"/>
      <c r="G216" s="110"/>
      <c r="H216" s="110"/>
      <c r="I216" s="110"/>
      <c r="J216" s="114"/>
      <c r="K216" s="110"/>
      <c r="L216" s="114"/>
      <c r="M216" s="114"/>
      <c r="N216" s="110"/>
      <c r="O216" s="110"/>
      <c r="P216" s="114"/>
      <c r="Q216" s="114"/>
      <c r="R216" s="110"/>
      <c r="S216" s="110"/>
      <c r="T216" s="110"/>
      <c r="U216" s="110"/>
      <c r="V216" s="110"/>
      <c r="W216" s="110"/>
      <c r="X216" s="115"/>
      <c r="Y216" s="114"/>
      <c r="Z216" s="114"/>
      <c r="AA216" s="114"/>
      <c r="AB216" s="114"/>
      <c r="AC216" s="114"/>
      <c r="AD216" s="110"/>
      <c r="AE216" s="110"/>
      <c r="AF216" s="110"/>
      <c r="AG216" s="110"/>
      <c r="AH216" s="110"/>
      <c r="AI216" s="110"/>
      <c r="AJ216" s="110"/>
      <c r="AK216" s="110"/>
      <c r="AL216" s="114"/>
      <c r="AM216" s="114"/>
      <c r="AN216" s="114"/>
      <c r="AO216" s="114"/>
      <c r="AP216" s="114"/>
      <c r="AQ216" s="110"/>
      <c r="AR216" s="110"/>
      <c r="AS216" s="110"/>
      <c r="AT216" s="110"/>
      <c r="AU216" s="110"/>
      <c r="AV216" s="110"/>
      <c r="AW216" s="110"/>
      <c r="AX216" s="114"/>
      <c r="AY216" s="114"/>
      <c r="AZ216" s="110"/>
      <c r="BA216" s="110"/>
    </row>
    <row r="217" spans="1:53" ht="14.25" customHeight="1" x14ac:dyDescent="0.25">
      <c r="A217" s="110"/>
      <c r="B217" s="110"/>
      <c r="C217" s="110"/>
      <c r="D217" s="110"/>
      <c r="E217" s="110"/>
      <c r="F217" s="110"/>
      <c r="G217" s="110"/>
      <c r="H217" s="110"/>
      <c r="I217" s="110"/>
      <c r="J217" s="114"/>
      <c r="K217" s="110"/>
      <c r="L217" s="114"/>
      <c r="M217" s="114"/>
      <c r="N217" s="110"/>
      <c r="O217" s="110"/>
      <c r="P217" s="114"/>
      <c r="Q217" s="114"/>
      <c r="R217" s="115"/>
      <c r="S217" s="114"/>
      <c r="T217" s="114"/>
      <c r="U217" s="114"/>
      <c r="V217" s="114"/>
      <c r="W217" s="114"/>
      <c r="X217" s="115"/>
      <c r="Y217" s="114"/>
      <c r="Z217" s="114"/>
      <c r="AA217" s="114"/>
      <c r="AB217" s="114"/>
      <c r="AC217" s="114"/>
      <c r="AD217" s="114"/>
      <c r="AE217" s="114"/>
      <c r="AF217" s="114"/>
      <c r="AG217" s="114"/>
      <c r="AH217" s="114"/>
      <c r="AI217" s="110"/>
      <c r="AJ217" s="114"/>
      <c r="AK217" s="114"/>
      <c r="AL217" s="114"/>
      <c r="AM217" s="114"/>
      <c r="AN217" s="114"/>
      <c r="AO217" s="114"/>
      <c r="AP217" s="114"/>
      <c r="AQ217" s="110"/>
      <c r="AR217" s="110"/>
      <c r="AS217" s="110"/>
      <c r="AT217" s="110"/>
      <c r="AU217" s="110"/>
      <c r="AV217" s="110"/>
      <c r="AW217" s="110"/>
      <c r="AX217" s="114"/>
      <c r="AY217" s="114"/>
      <c r="AZ217" s="110"/>
      <c r="BA217" s="110"/>
    </row>
    <row r="218" spans="1:53" ht="14.25" customHeight="1" x14ac:dyDescent="0.25">
      <c r="A218" s="110"/>
      <c r="B218" s="110"/>
      <c r="C218" s="110"/>
      <c r="D218" s="110"/>
      <c r="E218" s="110"/>
      <c r="F218" s="110"/>
      <c r="G218" s="110"/>
      <c r="H218" s="110"/>
      <c r="I218" s="110"/>
      <c r="J218" s="114"/>
      <c r="K218" s="110"/>
      <c r="L218" s="114"/>
      <c r="M218" s="114"/>
      <c r="N218" s="110"/>
      <c r="O218" s="110"/>
      <c r="P218" s="114"/>
      <c r="Q218" s="114"/>
      <c r="R218" s="115"/>
      <c r="S218" s="114"/>
      <c r="T218" s="114"/>
      <c r="U218" s="114"/>
      <c r="V218" s="114"/>
      <c r="W218" s="114"/>
      <c r="X218" s="115"/>
      <c r="Y218" s="114"/>
      <c r="Z218" s="114"/>
      <c r="AA218" s="114"/>
      <c r="AB218" s="114"/>
      <c r="AC218" s="114"/>
      <c r="AD218" s="114"/>
      <c r="AE218" s="114"/>
      <c r="AF218" s="114"/>
      <c r="AG218" s="114"/>
      <c r="AH218" s="114"/>
      <c r="AI218" s="110"/>
      <c r="AJ218" s="114"/>
      <c r="AK218" s="114"/>
      <c r="AL218" s="114"/>
      <c r="AM218" s="114"/>
      <c r="AN218" s="114"/>
      <c r="AO218" s="114"/>
      <c r="AP218" s="114"/>
      <c r="AQ218" s="110"/>
      <c r="AR218" s="110"/>
      <c r="AS218" s="110"/>
      <c r="AT218" s="110"/>
      <c r="AU218" s="110"/>
      <c r="AV218" s="110"/>
      <c r="AW218" s="110"/>
      <c r="AX218" s="114"/>
      <c r="AY218" s="114"/>
      <c r="AZ218" s="110"/>
      <c r="BA218" s="110"/>
    </row>
    <row r="219" spans="1:53" ht="14.25" customHeight="1" x14ac:dyDescent="0.25">
      <c r="A219" s="110"/>
      <c r="B219" s="110"/>
      <c r="C219" s="110"/>
      <c r="D219" s="110"/>
      <c r="E219" s="110"/>
      <c r="F219" s="110"/>
      <c r="G219" s="110"/>
      <c r="H219" s="110"/>
      <c r="I219" s="110"/>
      <c r="J219" s="114"/>
      <c r="K219" s="110"/>
      <c r="L219" s="114"/>
      <c r="M219" s="114"/>
      <c r="N219" s="110"/>
      <c r="O219" s="110"/>
      <c r="P219" s="114"/>
      <c r="Q219" s="114"/>
      <c r="R219" s="115"/>
      <c r="S219" s="114"/>
      <c r="T219" s="114"/>
      <c r="U219" s="114"/>
      <c r="V219" s="114"/>
      <c r="W219" s="114"/>
      <c r="X219" s="115"/>
      <c r="Y219" s="114"/>
      <c r="Z219" s="114"/>
      <c r="AA219" s="114"/>
      <c r="AB219" s="114"/>
      <c r="AC219" s="114"/>
      <c r="AD219" s="114"/>
      <c r="AE219" s="114"/>
      <c r="AF219" s="114"/>
      <c r="AG219" s="114"/>
      <c r="AH219" s="114"/>
      <c r="AI219" s="110"/>
      <c r="AJ219" s="114"/>
      <c r="AK219" s="114"/>
      <c r="AL219" s="114"/>
      <c r="AM219" s="114"/>
      <c r="AN219" s="114"/>
      <c r="AO219" s="114"/>
      <c r="AP219" s="114"/>
      <c r="AQ219" s="110"/>
      <c r="AR219" s="110"/>
      <c r="AS219" s="110"/>
      <c r="AT219" s="110"/>
      <c r="AU219" s="110"/>
      <c r="AV219" s="110"/>
      <c r="AW219" s="110"/>
      <c r="AX219" s="114"/>
      <c r="AY219" s="114"/>
      <c r="AZ219" s="110"/>
      <c r="BA219" s="110"/>
    </row>
    <row r="220" spans="1:53" ht="14.25" customHeight="1" x14ac:dyDescent="0.25">
      <c r="A220" s="110"/>
      <c r="B220" s="110"/>
      <c r="C220" s="110"/>
      <c r="D220" s="110"/>
      <c r="E220" s="110"/>
      <c r="F220" s="110"/>
      <c r="G220" s="110"/>
      <c r="H220" s="110"/>
      <c r="I220" s="110"/>
      <c r="J220" s="114"/>
      <c r="K220" s="110"/>
      <c r="L220" s="114"/>
      <c r="M220" s="114"/>
      <c r="N220" s="110"/>
      <c r="O220" s="110"/>
      <c r="P220" s="114"/>
      <c r="Q220" s="114"/>
      <c r="R220" s="115"/>
      <c r="S220" s="114"/>
      <c r="T220" s="114"/>
      <c r="U220" s="114"/>
      <c r="V220" s="114"/>
      <c r="W220" s="114"/>
      <c r="X220" s="115"/>
      <c r="Y220" s="114"/>
      <c r="Z220" s="114"/>
      <c r="AA220" s="114"/>
      <c r="AB220" s="114"/>
      <c r="AC220" s="114"/>
      <c r="AD220" s="114"/>
      <c r="AE220" s="114"/>
      <c r="AF220" s="114"/>
      <c r="AG220" s="114"/>
      <c r="AH220" s="114"/>
      <c r="AI220" s="110"/>
      <c r="AJ220" s="114"/>
      <c r="AK220" s="114"/>
      <c r="AL220" s="114"/>
      <c r="AM220" s="114"/>
      <c r="AN220" s="114"/>
      <c r="AO220" s="114"/>
      <c r="AP220" s="114"/>
      <c r="AQ220" s="110"/>
      <c r="AR220" s="110"/>
      <c r="AS220" s="110"/>
      <c r="AT220" s="110"/>
      <c r="AU220" s="110"/>
      <c r="AV220" s="110"/>
      <c r="AW220" s="110"/>
      <c r="AX220" s="114"/>
      <c r="AY220" s="114"/>
      <c r="AZ220" s="110"/>
      <c r="BA220" s="110"/>
    </row>
    <row r="221" spans="1:53" ht="14.25" customHeight="1" x14ac:dyDescent="0.25">
      <c r="A221" s="110"/>
      <c r="B221" s="110"/>
      <c r="C221" s="110"/>
      <c r="D221" s="110"/>
      <c r="E221" s="110"/>
      <c r="F221" s="110"/>
      <c r="G221" s="110"/>
      <c r="H221" s="110"/>
      <c r="I221" s="110"/>
      <c r="J221" s="114"/>
      <c r="K221" s="110"/>
      <c r="L221" s="114"/>
      <c r="M221" s="114"/>
      <c r="N221" s="110"/>
      <c r="O221" s="110"/>
      <c r="P221" s="114"/>
      <c r="Q221" s="114"/>
      <c r="R221" s="115"/>
      <c r="S221" s="114"/>
      <c r="T221" s="114"/>
      <c r="U221" s="114"/>
      <c r="V221" s="114"/>
      <c r="W221" s="114"/>
      <c r="X221" s="115"/>
      <c r="Y221" s="114"/>
      <c r="Z221" s="114"/>
      <c r="AA221" s="114"/>
      <c r="AB221" s="114"/>
      <c r="AC221" s="114"/>
      <c r="AD221" s="114"/>
      <c r="AE221" s="114"/>
      <c r="AF221" s="114"/>
      <c r="AG221" s="114"/>
      <c r="AH221" s="114"/>
      <c r="AI221" s="110"/>
      <c r="AJ221" s="114"/>
      <c r="AK221" s="114"/>
      <c r="AL221" s="114"/>
      <c r="AM221" s="114"/>
      <c r="AN221" s="114"/>
      <c r="AO221" s="114"/>
      <c r="AP221" s="114"/>
      <c r="AQ221" s="110"/>
      <c r="AR221" s="110"/>
      <c r="AS221" s="110"/>
      <c r="AT221" s="110"/>
      <c r="AU221" s="110"/>
      <c r="AV221" s="110"/>
      <c r="AW221" s="110"/>
      <c r="AX221" s="114"/>
      <c r="AY221" s="114"/>
      <c r="AZ221" s="110"/>
      <c r="BA221" s="110"/>
    </row>
    <row r="222" spans="1:53" ht="14.25" customHeight="1" x14ac:dyDescent="0.25">
      <c r="A222" s="110"/>
      <c r="B222" s="110"/>
      <c r="C222" s="110"/>
      <c r="D222" s="110"/>
      <c r="E222" s="110"/>
      <c r="F222" s="110"/>
      <c r="G222" s="110"/>
      <c r="H222" s="110"/>
      <c r="I222" s="110"/>
      <c r="J222" s="114"/>
      <c r="K222" s="110"/>
      <c r="L222" s="114"/>
      <c r="M222" s="114"/>
      <c r="N222" s="110"/>
      <c r="O222" s="110"/>
      <c r="P222" s="114"/>
      <c r="Q222" s="114"/>
      <c r="R222" s="115"/>
      <c r="S222" s="114"/>
      <c r="T222" s="114"/>
      <c r="U222" s="114"/>
      <c r="V222" s="114"/>
      <c r="W222" s="114"/>
      <c r="X222" s="115"/>
      <c r="Y222" s="114"/>
      <c r="Z222" s="114"/>
      <c r="AA222" s="114"/>
      <c r="AB222" s="114"/>
      <c r="AC222" s="114"/>
      <c r="AD222" s="114"/>
      <c r="AE222" s="114"/>
      <c r="AF222" s="114"/>
      <c r="AG222" s="114"/>
      <c r="AH222" s="114"/>
      <c r="AI222" s="110"/>
      <c r="AJ222" s="114"/>
      <c r="AK222" s="114"/>
      <c r="AL222" s="114"/>
      <c r="AM222" s="114"/>
      <c r="AN222" s="114"/>
      <c r="AO222" s="114"/>
      <c r="AP222" s="114"/>
      <c r="AQ222" s="110"/>
      <c r="AR222" s="110"/>
      <c r="AS222" s="110"/>
      <c r="AT222" s="110"/>
      <c r="AU222" s="110"/>
      <c r="AV222" s="110"/>
      <c r="AW222" s="110"/>
      <c r="AX222" s="114"/>
      <c r="AY222" s="114"/>
      <c r="AZ222" s="110"/>
      <c r="BA222" s="110"/>
    </row>
    <row r="223" spans="1:53" ht="14.25" customHeight="1" x14ac:dyDescent="0.25">
      <c r="A223" s="110"/>
      <c r="B223" s="110"/>
      <c r="C223" s="110"/>
      <c r="D223" s="110"/>
      <c r="E223" s="110"/>
      <c r="F223" s="110"/>
      <c r="G223" s="110"/>
      <c r="H223" s="110"/>
      <c r="I223" s="110"/>
      <c r="J223" s="114"/>
      <c r="K223" s="110"/>
      <c r="L223" s="114"/>
      <c r="M223" s="114"/>
      <c r="N223" s="110"/>
      <c r="O223" s="110"/>
      <c r="P223" s="114"/>
      <c r="Q223" s="110"/>
      <c r="R223" s="115"/>
      <c r="S223" s="114"/>
      <c r="T223" s="114"/>
      <c r="U223" s="114"/>
      <c r="V223" s="114"/>
      <c r="W223" s="114"/>
      <c r="X223" s="110"/>
      <c r="Y223" s="110"/>
      <c r="Z223" s="110"/>
      <c r="AA223" s="110"/>
      <c r="AB223" s="110"/>
      <c r="AC223" s="110"/>
      <c r="AD223" s="110"/>
      <c r="AE223" s="110"/>
      <c r="AF223" s="110"/>
      <c r="AG223" s="110"/>
      <c r="AH223" s="110"/>
      <c r="AI223" s="110"/>
      <c r="AJ223" s="110"/>
      <c r="AK223" s="110"/>
      <c r="AL223" s="114"/>
      <c r="AM223" s="114"/>
      <c r="AN223" s="114"/>
      <c r="AO223" s="114"/>
      <c r="AP223" s="114"/>
      <c r="AQ223" s="110"/>
      <c r="AR223" s="110"/>
      <c r="AS223" s="110"/>
      <c r="AT223" s="110"/>
      <c r="AU223" s="110"/>
      <c r="AV223" s="110"/>
      <c r="AW223" s="110"/>
      <c r="AX223" s="114"/>
      <c r="AY223" s="114"/>
      <c r="AZ223" s="110"/>
      <c r="BA223" s="110"/>
    </row>
    <row r="224" spans="1:53" ht="14.25" customHeight="1" x14ac:dyDescent="0.25">
      <c r="A224" s="110"/>
      <c r="B224" s="110"/>
      <c r="C224" s="110"/>
      <c r="D224" s="110"/>
      <c r="E224" s="110"/>
      <c r="F224" s="110"/>
      <c r="G224" s="110"/>
      <c r="H224" s="110"/>
      <c r="I224" s="110"/>
      <c r="J224" s="114"/>
      <c r="K224" s="110"/>
      <c r="L224" s="114"/>
      <c r="M224" s="114"/>
      <c r="N224" s="110"/>
      <c r="O224" s="110"/>
      <c r="P224" s="114"/>
      <c r="Q224" s="114"/>
      <c r="R224" s="115"/>
      <c r="S224" s="114"/>
      <c r="T224" s="114"/>
      <c r="U224" s="114"/>
      <c r="V224" s="114"/>
      <c r="W224" s="114"/>
      <c r="X224" s="115"/>
      <c r="Y224" s="114"/>
      <c r="Z224" s="114"/>
      <c r="AA224" s="114"/>
      <c r="AB224" s="114"/>
      <c r="AC224" s="114"/>
      <c r="AD224" s="114"/>
      <c r="AE224" s="114"/>
      <c r="AF224" s="114"/>
      <c r="AG224" s="114"/>
      <c r="AH224" s="114"/>
      <c r="AI224" s="110"/>
      <c r="AJ224" s="114"/>
      <c r="AK224" s="114"/>
      <c r="AL224" s="114"/>
      <c r="AM224" s="114"/>
      <c r="AN224" s="114"/>
      <c r="AO224" s="114"/>
      <c r="AP224" s="114"/>
      <c r="AQ224" s="110"/>
      <c r="AR224" s="110"/>
      <c r="AS224" s="110"/>
      <c r="AT224" s="110"/>
      <c r="AU224" s="110"/>
      <c r="AV224" s="110"/>
      <c r="AW224" s="110"/>
      <c r="AX224" s="114"/>
      <c r="AY224" s="114"/>
      <c r="AZ224" s="110"/>
      <c r="BA224" s="110"/>
    </row>
    <row r="225" spans="1:53" ht="14.25" customHeight="1" x14ac:dyDescent="0.25">
      <c r="A225" s="110"/>
      <c r="B225" s="110"/>
      <c r="C225" s="110"/>
      <c r="D225" s="110"/>
      <c r="E225" s="110"/>
      <c r="F225" s="110"/>
      <c r="G225" s="110"/>
      <c r="H225" s="110"/>
      <c r="I225" s="110"/>
      <c r="J225" s="114"/>
      <c r="K225" s="110"/>
      <c r="L225" s="114"/>
      <c r="M225" s="114"/>
      <c r="N225" s="110"/>
      <c r="O225" s="110"/>
      <c r="P225" s="114"/>
      <c r="Q225" s="114"/>
      <c r="R225" s="115"/>
      <c r="S225" s="114"/>
      <c r="T225" s="114"/>
      <c r="U225" s="114"/>
      <c r="V225" s="114"/>
      <c r="W225" s="114"/>
      <c r="X225" s="115"/>
      <c r="Y225" s="114"/>
      <c r="Z225" s="114"/>
      <c r="AA225" s="114"/>
      <c r="AB225" s="114"/>
      <c r="AC225" s="114"/>
      <c r="AD225" s="114"/>
      <c r="AE225" s="114"/>
      <c r="AF225" s="114"/>
      <c r="AG225" s="114"/>
      <c r="AH225" s="114"/>
      <c r="AI225" s="110"/>
      <c r="AJ225" s="114"/>
      <c r="AK225" s="114"/>
      <c r="AL225" s="114"/>
      <c r="AM225" s="114"/>
      <c r="AN225" s="114"/>
      <c r="AO225" s="114"/>
      <c r="AP225" s="114"/>
      <c r="AQ225" s="110"/>
      <c r="AR225" s="110"/>
      <c r="AS225" s="110"/>
      <c r="AT225" s="110"/>
      <c r="AU225" s="110"/>
      <c r="AV225" s="110"/>
      <c r="AW225" s="110"/>
      <c r="AX225" s="114"/>
      <c r="AY225" s="114"/>
      <c r="AZ225" s="110"/>
      <c r="BA225" s="110"/>
    </row>
    <row r="226" spans="1:53" ht="14.25" customHeight="1" x14ac:dyDescent="0.25">
      <c r="A226" s="110"/>
      <c r="B226" s="110"/>
      <c r="C226" s="110"/>
      <c r="D226" s="110"/>
      <c r="E226" s="110"/>
      <c r="F226" s="110"/>
      <c r="G226" s="110"/>
      <c r="H226" s="110"/>
      <c r="I226" s="110"/>
      <c r="J226" s="114"/>
      <c r="K226" s="110"/>
      <c r="L226" s="114"/>
      <c r="M226" s="114"/>
      <c r="N226" s="110"/>
      <c r="O226" s="110"/>
      <c r="P226" s="114"/>
      <c r="Q226" s="114"/>
      <c r="R226" s="115"/>
      <c r="S226" s="114"/>
      <c r="T226" s="114"/>
      <c r="U226" s="114"/>
      <c r="V226" s="114"/>
      <c r="W226" s="114"/>
      <c r="X226" s="115"/>
      <c r="Y226" s="114"/>
      <c r="Z226" s="114"/>
      <c r="AA226" s="114"/>
      <c r="AB226" s="114"/>
      <c r="AC226" s="114"/>
      <c r="AD226" s="114"/>
      <c r="AE226" s="114"/>
      <c r="AF226" s="114"/>
      <c r="AG226" s="114"/>
      <c r="AH226" s="114"/>
      <c r="AI226" s="110"/>
      <c r="AJ226" s="114"/>
      <c r="AK226" s="114"/>
      <c r="AL226" s="114"/>
      <c r="AM226" s="114"/>
      <c r="AN226" s="114"/>
      <c r="AO226" s="114"/>
      <c r="AP226" s="114"/>
      <c r="AQ226" s="110"/>
      <c r="AR226" s="110"/>
      <c r="AS226" s="110"/>
      <c r="AT226" s="110"/>
      <c r="AU226" s="110"/>
      <c r="AV226" s="110"/>
      <c r="AW226" s="110"/>
      <c r="AX226" s="114"/>
      <c r="AY226" s="114"/>
      <c r="AZ226" s="110"/>
      <c r="BA226" s="110"/>
    </row>
    <row r="227" spans="1:53" ht="14.25" customHeight="1" x14ac:dyDescent="0.25">
      <c r="A227" s="110"/>
      <c r="B227" s="110"/>
      <c r="C227" s="110"/>
      <c r="D227" s="110"/>
      <c r="E227" s="110"/>
      <c r="F227" s="110"/>
      <c r="G227" s="110"/>
      <c r="H227" s="110"/>
      <c r="I227" s="110"/>
      <c r="J227" s="114"/>
      <c r="K227" s="110"/>
      <c r="L227" s="114"/>
      <c r="M227" s="114"/>
      <c r="N227" s="110"/>
      <c r="O227" s="110"/>
      <c r="P227" s="114"/>
      <c r="Q227" s="114"/>
      <c r="R227" s="115"/>
      <c r="S227" s="114"/>
      <c r="T227" s="114"/>
      <c r="U227" s="114"/>
      <c r="V227" s="114"/>
      <c r="W227" s="114"/>
      <c r="X227" s="115"/>
      <c r="Y227" s="114"/>
      <c r="Z227" s="114"/>
      <c r="AA227" s="114"/>
      <c r="AB227" s="114"/>
      <c r="AC227" s="114"/>
      <c r="AD227" s="114"/>
      <c r="AE227" s="114"/>
      <c r="AF227" s="114"/>
      <c r="AG227" s="114"/>
      <c r="AH227" s="114"/>
      <c r="AI227" s="110"/>
      <c r="AJ227" s="114"/>
      <c r="AK227" s="114"/>
      <c r="AL227" s="114"/>
      <c r="AM227" s="114"/>
      <c r="AN227" s="114"/>
      <c r="AO227" s="114"/>
      <c r="AP227" s="114"/>
      <c r="AQ227" s="110"/>
      <c r="AR227" s="110"/>
      <c r="AS227" s="110"/>
      <c r="AT227" s="110"/>
      <c r="AU227" s="110"/>
      <c r="AV227" s="110"/>
      <c r="AW227" s="110"/>
      <c r="AX227" s="114"/>
      <c r="AY227" s="114"/>
      <c r="AZ227" s="110"/>
      <c r="BA227" s="110"/>
    </row>
    <row r="228" spans="1:53" ht="14.25" customHeight="1" x14ac:dyDescent="0.25">
      <c r="A228" s="110"/>
      <c r="B228" s="110"/>
      <c r="C228" s="110"/>
      <c r="D228" s="110"/>
      <c r="E228" s="110"/>
      <c r="F228" s="110"/>
      <c r="G228" s="110"/>
      <c r="H228" s="110"/>
      <c r="I228" s="110"/>
      <c r="J228" s="114"/>
      <c r="K228" s="110"/>
      <c r="L228" s="114"/>
      <c r="M228" s="114"/>
      <c r="N228" s="110"/>
      <c r="O228" s="110"/>
      <c r="P228" s="114"/>
      <c r="Q228" s="114"/>
      <c r="R228" s="115"/>
      <c r="S228" s="114"/>
      <c r="T228" s="114"/>
      <c r="U228" s="114"/>
      <c r="V228" s="114"/>
      <c r="W228" s="114"/>
      <c r="X228" s="115"/>
      <c r="Y228" s="114"/>
      <c r="Z228" s="114"/>
      <c r="AA228" s="114"/>
      <c r="AB228" s="114"/>
      <c r="AC228" s="114"/>
      <c r="AD228" s="114"/>
      <c r="AE228" s="114"/>
      <c r="AF228" s="114"/>
      <c r="AG228" s="114"/>
      <c r="AH228" s="114"/>
      <c r="AI228" s="110"/>
      <c r="AJ228" s="114"/>
      <c r="AK228" s="114"/>
      <c r="AL228" s="114"/>
      <c r="AM228" s="114"/>
      <c r="AN228" s="114"/>
      <c r="AO228" s="114"/>
      <c r="AP228" s="114"/>
      <c r="AQ228" s="110"/>
      <c r="AR228" s="110"/>
      <c r="AS228" s="110"/>
      <c r="AT228" s="110"/>
      <c r="AU228" s="110"/>
      <c r="AV228" s="110"/>
      <c r="AW228" s="110"/>
      <c r="AX228" s="114"/>
      <c r="AY228" s="114"/>
      <c r="AZ228" s="110"/>
      <c r="BA228" s="110"/>
    </row>
    <row r="229" spans="1:53" ht="14.25" customHeight="1" x14ac:dyDescent="0.25">
      <c r="A229" s="110"/>
      <c r="B229" s="110"/>
      <c r="C229" s="110"/>
      <c r="D229" s="110"/>
      <c r="E229" s="110"/>
      <c r="F229" s="110"/>
      <c r="G229" s="110"/>
      <c r="H229" s="110"/>
      <c r="I229" s="110"/>
      <c r="J229" s="114"/>
      <c r="K229" s="110"/>
      <c r="L229" s="114"/>
      <c r="M229" s="114"/>
      <c r="N229" s="110"/>
      <c r="O229" s="110"/>
      <c r="P229" s="114"/>
      <c r="Q229" s="114"/>
      <c r="R229" s="115"/>
      <c r="S229" s="114"/>
      <c r="T229" s="114"/>
      <c r="U229" s="114"/>
      <c r="V229" s="114"/>
      <c r="W229" s="114"/>
      <c r="X229" s="115"/>
      <c r="Y229" s="114"/>
      <c r="Z229" s="114"/>
      <c r="AA229" s="114"/>
      <c r="AB229" s="114"/>
      <c r="AC229" s="114"/>
      <c r="AD229" s="114"/>
      <c r="AE229" s="114"/>
      <c r="AF229" s="114"/>
      <c r="AG229" s="114"/>
      <c r="AH229" s="114"/>
      <c r="AI229" s="110"/>
      <c r="AJ229" s="114"/>
      <c r="AK229" s="114"/>
      <c r="AL229" s="114"/>
      <c r="AM229" s="114"/>
      <c r="AN229" s="114"/>
      <c r="AO229" s="114"/>
      <c r="AP229" s="114"/>
      <c r="AQ229" s="110"/>
      <c r="AR229" s="110"/>
      <c r="AS229" s="110"/>
      <c r="AT229" s="110"/>
      <c r="AU229" s="110"/>
      <c r="AV229" s="110"/>
      <c r="AW229" s="110"/>
      <c r="AX229" s="114"/>
      <c r="AY229" s="114"/>
      <c r="AZ229" s="110"/>
      <c r="BA229" s="110"/>
    </row>
    <row r="230" spans="1:53" ht="14.25" customHeight="1" x14ac:dyDescent="0.25">
      <c r="A230" s="110"/>
      <c r="B230" s="110"/>
      <c r="C230" s="110"/>
      <c r="D230" s="110"/>
      <c r="E230" s="110"/>
      <c r="F230" s="110"/>
      <c r="G230" s="110"/>
      <c r="H230" s="110"/>
      <c r="I230" s="110"/>
      <c r="J230" s="114"/>
      <c r="K230" s="110"/>
      <c r="L230" s="114"/>
      <c r="M230" s="114"/>
      <c r="N230" s="110"/>
      <c r="O230" s="110"/>
      <c r="P230" s="114"/>
      <c r="Q230" s="114"/>
      <c r="R230" s="115"/>
      <c r="S230" s="114"/>
      <c r="T230" s="114"/>
      <c r="U230" s="114"/>
      <c r="V230" s="114"/>
      <c r="W230" s="114"/>
      <c r="X230" s="115"/>
      <c r="Y230" s="114"/>
      <c r="Z230" s="114"/>
      <c r="AA230" s="114"/>
      <c r="AB230" s="114"/>
      <c r="AC230" s="114"/>
      <c r="AD230" s="114"/>
      <c r="AE230" s="114"/>
      <c r="AF230" s="114"/>
      <c r="AG230" s="114"/>
      <c r="AH230" s="114"/>
      <c r="AI230" s="110"/>
      <c r="AJ230" s="114"/>
      <c r="AK230" s="114"/>
      <c r="AL230" s="114"/>
      <c r="AM230" s="114"/>
      <c r="AN230" s="114"/>
      <c r="AO230" s="114"/>
      <c r="AP230" s="114"/>
      <c r="AQ230" s="110"/>
      <c r="AR230" s="110"/>
      <c r="AS230" s="110"/>
      <c r="AT230" s="110"/>
      <c r="AU230" s="110"/>
      <c r="AV230" s="110"/>
      <c r="AW230" s="110"/>
      <c r="AX230" s="114"/>
      <c r="AY230" s="114"/>
      <c r="AZ230" s="110"/>
      <c r="BA230" s="110"/>
    </row>
    <row r="231" spans="1:53" ht="14.25" customHeight="1" x14ac:dyDescent="0.25">
      <c r="A231" s="110"/>
      <c r="B231" s="110"/>
      <c r="C231" s="110"/>
      <c r="D231" s="110"/>
      <c r="E231" s="110"/>
      <c r="F231" s="110"/>
      <c r="G231" s="110"/>
      <c r="H231" s="110"/>
      <c r="I231" s="110"/>
      <c r="J231" s="114"/>
      <c r="K231" s="110"/>
      <c r="L231" s="114"/>
      <c r="M231" s="114"/>
      <c r="N231" s="110"/>
      <c r="O231" s="110"/>
      <c r="P231" s="114"/>
      <c r="Q231" s="114"/>
      <c r="R231" s="115"/>
      <c r="S231" s="114"/>
      <c r="T231" s="114"/>
      <c r="U231" s="114"/>
      <c r="V231" s="114"/>
      <c r="W231" s="114"/>
      <c r="X231" s="115"/>
      <c r="Y231" s="114"/>
      <c r="Z231" s="114"/>
      <c r="AA231" s="114"/>
      <c r="AB231" s="114"/>
      <c r="AC231" s="114"/>
      <c r="AD231" s="114"/>
      <c r="AE231" s="114"/>
      <c r="AF231" s="114"/>
      <c r="AG231" s="114"/>
      <c r="AH231" s="114"/>
      <c r="AI231" s="110"/>
      <c r="AJ231" s="114"/>
      <c r="AK231" s="114"/>
      <c r="AL231" s="114"/>
      <c r="AM231" s="114"/>
      <c r="AN231" s="114"/>
      <c r="AO231" s="114"/>
      <c r="AP231" s="114"/>
      <c r="AQ231" s="110"/>
      <c r="AR231" s="110"/>
      <c r="AS231" s="110"/>
      <c r="AT231" s="110"/>
      <c r="AU231" s="110"/>
      <c r="AV231" s="110"/>
      <c r="AW231" s="110"/>
      <c r="AX231" s="114"/>
      <c r="AY231" s="114"/>
      <c r="AZ231" s="110"/>
      <c r="BA231" s="110"/>
    </row>
    <row r="232" spans="1:53" ht="14.25" customHeight="1" x14ac:dyDescent="0.25">
      <c r="A232" s="110"/>
      <c r="B232" s="110"/>
      <c r="C232" s="110"/>
      <c r="D232" s="110"/>
      <c r="E232" s="110"/>
      <c r="F232" s="110"/>
      <c r="G232" s="110"/>
      <c r="H232" s="110"/>
      <c r="I232" s="110"/>
      <c r="J232" s="114"/>
      <c r="K232" s="110"/>
      <c r="L232" s="114"/>
      <c r="M232" s="114"/>
      <c r="N232" s="110"/>
      <c r="O232" s="110"/>
      <c r="P232" s="114"/>
      <c r="Q232" s="114"/>
      <c r="R232" s="115"/>
      <c r="S232" s="114"/>
      <c r="T232" s="114"/>
      <c r="U232" s="114"/>
      <c r="V232" s="114"/>
      <c r="W232" s="114"/>
      <c r="X232" s="115"/>
      <c r="Y232" s="114"/>
      <c r="Z232" s="114"/>
      <c r="AA232" s="114"/>
      <c r="AB232" s="114"/>
      <c r="AC232" s="114"/>
      <c r="AD232" s="114"/>
      <c r="AE232" s="114"/>
      <c r="AF232" s="114"/>
      <c r="AG232" s="114"/>
      <c r="AH232" s="114"/>
      <c r="AI232" s="110"/>
      <c r="AJ232" s="114"/>
      <c r="AK232" s="114"/>
      <c r="AL232" s="114"/>
      <c r="AM232" s="114"/>
      <c r="AN232" s="114"/>
      <c r="AO232" s="114"/>
      <c r="AP232" s="114"/>
      <c r="AQ232" s="110"/>
      <c r="AR232" s="110"/>
      <c r="AS232" s="110"/>
      <c r="AT232" s="110"/>
      <c r="AU232" s="110"/>
      <c r="AV232" s="110"/>
      <c r="AW232" s="110"/>
      <c r="AX232" s="114"/>
      <c r="AY232" s="114"/>
      <c r="AZ232" s="110"/>
      <c r="BA232" s="110"/>
    </row>
    <row r="233" spans="1:53" ht="14.25" customHeight="1" x14ac:dyDescent="0.25">
      <c r="A233" s="110"/>
      <c r="B233" s="110"/>
      <c r="C233" s="110"/>
      <c r="D233" s="110"/>
      <c r="E233" s="110"/>
      <c r="F233" s="110"/>
      <c r="G233" s="110"/>
      <c r="H233" s="110"/>
      <c r="I233" s="110"/>
      <c r="J233" s="114"/>
      <c r="K233" s="110"/>
      <c r="L233" s="114"/>
      <c r="M233" s="114"/>
      <c r="N233" s="110"/>
      <c r="O233" s="110"/>
      <c r="P233" s="114"/>
      <c r="Q233" s="114"/>
      <c r="R233" s="115"/>
      <c r="S233" s="114"/>
      <c r="T233" s="114"/>
      <c r="U233" s="114"/>
      <c r="V233" s="114"/>
      <c r="W233" s="114"/>
      <c r="X233" s="115"/>
      <c r="Y233" s="114"/>
      <c r="Z233" s="114"/>
      <c r="AA233" s="114"/>
      <c r="AB233" s="114"/>
      <c r="AC233" s="114"/>
      <c r="AD233" s="114"/>
      <c r="AE233" s="114"/>
      <c r="AF233" s="114"/>
      <c r="AG233" s="114"/>
      <c r="AH233" s="114"/>
      <c r="AI233" s="110"/>
      <c r="AJ233" s="114"/>
      <c r="AK233" s="114"/>
      <c r="AL233" s="114"/>
      <c r="AM233" s="114"/>
      <c r="AN233" s="114"/>
      <c r="AO233" s="114"/>
      <c r="AP233" s="114"/>
      <c r="AQ233" s="110"/>
      <c r="AR233" s="110"/>
      <c r="AS233" s="110"/>
      <c r="AT233" s="110"/>
      <c r="AU233" s="110"/>
      <c r="AV233" s="110"/>
      <c r="AW233" s="110"/>
      <c r="AX233" s="114"/>
      <c r="AY233" s="114"/>
      <c r="AZ233" s="110"/>
      <c r="BA233" s="110"/>
    </row>
    <row r="234" spans="1:53" ht="14.25" customHeight="1" x14ac:dyDescent="0.25">
      <c r="A234" s="110"/>
      <c r="B234" s="110"/>
      <c r="C234" s="110"/>
      <c r="D234" s="110"/>
      <c r="E234" s="110"/>
      <c r="F234" s="110"/>
      <c r="G234" s="110"/>
      <c r="H234" s="110"/>
      <c r="I234" s="110"/>
      <c r="J234" s="114"/>
      <c r="K234" s="110"/>
      <c r="L234" s="114"/>
      <c r="M234" s="114"/>
      <c r="N234" s="110"/>
      <c r="O234" s="110"/>
      <c r="P234" s="114"/>
      <c r="Q234" s="114"/>
      <c r="R234" s="115"/>
      <c r="S234" s="114"/>
      <c r="T234" s="114"/>
      <c r="U234" s="114"/>
      <c r="V234" s="114"/>
      <c r="W234" s="114"/>
      <c r="X234" s="115"/>
      <c r="Y234" s="114"/>
      <c r="Z234" s="114"/>
      <c r="AA234" s="114"/>
      <c r="AB234" s="114"/>
      <c r="AC234" s="114"/>
      <c r="AD234" s="114"/>
      <c r="AE234" s="114"/>
      <c r="AF234" s="114"/>
      <c r="AG234" s="114"/>
      <c r="AH234" s="114"/>
      <c r="AI234" s="110"/>
      <c r="AJ234" s="114"/>
      <c r="AK234" s="114"/>
      <c r="AL234" s="114"/>
      <c r="AM234" s="114"/>
      <c r="AN234" s="114"/>
      <c r="AO234" s="114"/>
      <c r="AP234" s="114"/>
      <c r="AQ234" s="110"/>
      <c r="AR234" s="110"/>
      <c r="AS234" s="110"/>
      <c r="AT234" s="110"/>
      <c r="AU234" s="110"/>
      <c r="AV234" s="110"/>
      <c r="AW234" s="110"/>
      <c r="AX234" s="114"/>
      <c r="AY234" s="114"/>
      <c r="AZ234" s="110"/>
      <c r="BA234" s="110"/>
    </row>
    <row r="235" spans="1:53" ht="14.25" customHeight="1" x14ac:dyDescent="0.25">
      <c r="A235" s="110"/>
      <c r="B235" s="110"/>
      <c r="C235" s="110"/>
      <c r="D235" s="110"/>
      <c r="E235" s="110"/>
      <c r="F235" s="110"/>
      <c r="G235" s="110"/>
      <c r="H235" s="110"/>
      <c r="I235" s="110"/>
      <c r="J235" s="114"/>
      <c r="K235" s="110"/>
      <c r="L235" s="114"/>
      <c r="M235" s="114"/>
      <c r="N235" s="110"/>
      <c r="O235" s="110"/>
      <c r="P235" s="114"/>
      <c r="Q235" s="110"/>
      <c r="R235" s="115"/>
      <c r="S235" s="114"/>
      <c r="T235" s="114"/>
      <c r="U235" s="114"/>
      <c r="V235" s="114"/>
      <c r="W235" s="114"/>
      <c r="X235" s="110"/>
      <c r="Y235" s="110"/>
      <c r="Z235" s="110"/>
      <c r="AA235" s="110"/>
      <c r="AB235" s="110"/>
      <c r="AC235" s="110"/>
      <c r="AD235" s="110"/>
      <c r="AE235" s="110"/>
      <c r="AF235" s="110"/>
      <c r="AG235" s="110"/>
      <c r="AH235" s="110"/>
      <c r="AI235" s="110"/>
      <c r="AJ235" s="110"/>
      <c r="AK235" s="110"/>
      <c r="AL235" s="114"/>
      <c r="AM235" s="114"/>
      <c r="AN235" s="114"/>
      <c r="AO235" s="114"/>
      <c r="AP235" s="114"/>
      <c r="AQ235" s="110"/>
      <c r="AR235" s="110"/>
      <c r="AS235" s="110"/>
      <c r="AT235" s="110"/>
      <c r="AU235" s="110"/>
      <c r="AV235" s="110"/>
      <c r="AW235" s="110"/>
      <c r="AX235" s="114"/>
      <c r="AY235" s="114"/>
      <c r="AZ235" s="110"/>
      <c r="BA235" s="110"/>
    </row>
    <row r="236" spans="1:53" ht="14.25" customHeight="1" x14ac:dyDescent="0.25">
      <c r="A236" s="110"/>
      <c r="B236" s="110"/>
      <c r="C236" s="110"/>
      <c r="D236" s="110"/>
      <c r="E236" s="110"/>
      <c r="F236" s="110"/>
      <c r="G236" s="110"/>
      <c r="H236" s="110"/>
      <c r="I236" s="110"/>
      <c r="J236" s="114"/>
      <c r="K236" s="110"/>
      <c r="L236" s="114"/>
      <c r="M236" s="114"/>
      <c r="N236" s="110"/>
      <c r="O236" s="110"/>
      <c r="P236" s="114"/>
      <c r="Q236" s="114"/>
      <c r="R236" s="115"/>
      <c r="S236" s="114"/>
      <c r="T236" s="114"/>
      <c r="U236" s="114"/>
      <c r="V236" s="114"/>
      <c r="W236" s="114"/>
      <c r="X236" s="115"/>
      <c r="Y236" s="114"/>
      <c r="Z236" s="114"/>
      <c r="AA236" s="114"/>
      <c r="AB236" s="114"/>
      <c r="AC236" s="114"/>
      <c r="AD236" s="114"/>
      <c r="AE236" s="114"/>
      <c r="AF236" s="114"/>
      <c r="AG236" s="114"/>
      <c r="AH236" s="114"/>
      <c r="AI236" s="110"/>
      <c r="AJ236" s="114"/>
      <c r="AK236" s="114"/>
      <c r="AL236" s="114"/>
      <c r="AM236" s="114"/>
      <c r="AN236" s="114"/>
      <c r="AO236" s="114"/>
      <c r="AP236" s="114"/>
      <c r="AQ236" s="110"/>
      <c r="AR236" s="110"/>
      <c r="AS236" s="110"/>
      <c r="AT236" s="110"/>
      <c r="AU236" s="110"/>
      <c r="AV236" s="110"/>
      <c r="AW236" s="110"/>
      <c r="AX236" s="114"/>
      <c r="AY236" s="114"/>
      <c r="AZ236" s="110"/>
      <c r="BA236" s="110"/>
    </row>
    <row r="237" spans="1:53" ht="14.25" customHeight="1" x14ac:dyDescent="0.25">
      <c r="A237" s="110"/>
      <c r="B237" s="110"/>
      <c r="C237" s="110"/>
      <c r="D237" s="110"/>
      <c r="E237" s="110"/>
      <c r="F237" s="110"/>
      <c r="G237" s="110"/>
      <c r="H237" s="110"/>
      <c r="I237" s="110"/>
      <c r="J237" s="114"/>
      <c r="K237" s="110"/>
      <c r="L237" s="114"/>
      <c r="M237" s="114"/>
      <c r="N237" s="110"/>
      <c r="O237" s="110"/>
      <c r="P237" s="114"/>
      <c r="Q237" s="114"/>
      <c r="R237" s="115"/>
      <c r="S237" s="114"/>
      <c r="T237" s="114"/>
      <c r="U237" s="114"/>
      <c r="V237" s="114"/>
      <c r="W237" s="114"/>
      <c r="X237" s="115"/>
      <c r="Y237" s="114"/>
      <c r="Z237" s="114"/>
      <c r="AA237" s="114"/>
      <c r="AB237" s="114"/>
      <c r="AC237" s="114"/>
      <c r="AD237" s="114"/>
      <c r="AE237" s="114"/>
      <c r="AF237" s="114"/>
      <c r="AG237" s="114"/>
      <c r="AH237" s="114"/>
      <c r="AI237" s="110"/>
      <c r="AJ237" s="114"/>
      <c r="AK237" s="114"/>
      <c r="AL237" s="114"/>
      <c r="AM237" s="114"/>
      <c r="AN237" s="114"/>
      <c r="AO237" s="114"/>
      <c r="AP237" s="114"/>
      <c r="AQ237" s="110"/>
      <c r="AR237" s="110"/>
      <c r="AS237" s="110"/>
      <c r="AT237" s="110"/>
      <c r="AU237" s="110"/>
      <c r="AV237" s="110"/>
      <c r="AW237" s="110"/>
      <c r="AX237" s="114"/>
      <c r="AY237" s="114"/>
      <c r="AZ237" s="110"/>
      <c r="BA237" s="110"/>
    </row>
    <row r="238" spans="1:53" ht="14.25" customHeight="1" x14ac:dyDescent="0.25">
      <c r="A238" s="110"/>
      <c r="B238" s="110"/>
      <c r="C238" s="110"/>
      <c r="D238" s="110"/>
      <c r="E238" s="110"/>
      <c r="F238" s="110"/>
      <c r="G238" s="110"/>
      <c r="H238" s="110"/>
      <c r="I238" s="110"/>
      <c r="J238" s="114"/>
      <c r="K238" s="110"/>
      <c r="L238" s="114"/>
      <c r="M238" s="114"/>
      <c r="N238" s="110"/>
      <c r="O238" s="110"/>
      <c r="P238" s="114"/>
      <c r="Q238" s="114"/>
      <c r="R238" s="115"/>
      <c r="S238" s="114"/>
      <c r="T238" s="114"/>
      <c r="U238" s="114"/>
      <c r="V238" s="114"/>
      <c r="W238" s="114"/>
      <c r="X238" s="115"/>
      <c r="Y238" s="114"/>
      <c r="Z238" s="114"/>
      <c r="AA238" s="114"/>
      <c r="AB238" s="114"/>
      <c r="AC238" s="114"/>
      <c r="AD238" s="114"/>
      <c r="AE238" s="114"/>
      <c r="AF238" s="114"/>
      <c r="AG238" s="114"/>
      <c r="AH238" s="114"/>
      <c r="AI238" s="110"/>
      <c r="AJ238" s="114"/>
      <c r="AK238" s="114"/>
      <c r="AL238" s="114"/>
      <c r="AM238" s="114"/>
      <c r="AN238" s="114"/>
      <c r="AO238" s="114"/>
      <c r="AP238" s="114"/>
      <c r="AQ238" s="110"/>
      <c r="AR238" s="110"/>
      <c r="AS238" s="110"/>
      <c r="AT238" s="110"/>
      <c r="AU238" s="110"/>
      <c r="AV238" s="110"/>
      <c r="AW238" s="110"/>
      <c r="AX238" s="114"/>
      <c r="AY238" s="114"/>
      <c r="AZ238" s="110"/>
      <c r="BA238" s="110"/>
    </row>
    <row r="239" spans="1:53" ht="14.25" customHeight="1" x14ac:dyDescent="0.25">
      <c r="A239" s="110"/>
      <c r="B239" s="110"/>
      <c r="C239" s="110"/>
      <c r="D239" s="110"/>
      <c r="E239" s="110"/>
      <c r="F239" s="110"/>
      <c r="G239" s="110"/>
      <c r="H239" s="110"/>
      <c r="I239" s="110"/>
      <c r="J239" s="114"/>
      <c r="K239" s="110"/>
      <c r="L239" s="114"/>
      <c r="M239" s="114"/>
      <c r="N239" s="110"/>
      <c r="O239" s="110"/>
      <c r="P239" s="114"/>
      <c r="Q239" s="114"/>
      <c r="R239" s="115"/>
      <c r="S239" s="114"/>
      <c r="T239" s="114"/>
      <c r="U239" s="114"/>
      <c r="V239" s="114"/>
      <c r="W239" s="114"/>
      <c r="X239" s="115"/>
      <c r="Y239" s="114"/>
      <c r="Z239" s="114"/>
      <c r="AA239" s="114"/>
      <c r="AB239" s="114"/>
      <c r="AC239" s="114"/>
      <c r="AD239" s="114"/>
      <c r="AE239" s="114"/>
      <c r="AF239" s="114"/>
      <c r="AG239" s="114"/>
      <c r="AH239" s="114"/>
      <c r="AI239" s="110"/>
      <c r="AJ239" s="114"/>
      <c r="AK239" s="114"/>
      <c r="AL239" s="114"/>
      <c r="AM239" s="114"/>
      <c r="AN239" s="114"/>
      <c r="AO239" s="114"/>
      <c r="AP239" s="114"/>
      <c r="AQ239" s="110"/>
      <c r="AR239" s="110"/>
      <c r="AS239" s="110"/>
      <c r="AT239" s="110"/>
      <c r="AU239" s="110"/>
      <c r="AV239" s="110"/>
      <c r="AW239" s="110"/>
      <c r="AX239" s="114"/>
      <c r="AY239" s="114"/>
      <c r="AZ239" s="110"/>
      <c r="BA239" s="110"/>
    </row>
    <row r="240" spans="1:53" ht="14.25" customHeight="1" x14ac:dyDescent="0.25">
      <c r="A240" s="110"/>
      <c r="B240" s="110"/>
      <c r="C240" s="110"/>
      <c r="D240" s="110"/>
      <c r="E240" s="110"/>
      <c r="F240" s="110"/>
      <c r="G240" s="110"/>
      <c r="H240" s="110"/>
      <c r="I240" s="110"/>
      <c r="J240" s="114"/>
      <c r="K240" s="110"/>
      <c r="L240" s="114"/>
      <c r="M240" s="114"/>
      <c r="N240" s="110"/>
      <c r="O240" s="110"/>
      <c r="P240" s="114"/>
      <c r="Q240" s="114"/>
      <c r="R240" s="115"/>
      <c r="S240" s="114"/>
      <c r="T240" s="114"/>
      <c r="U240" s="114"/>
      <c r="V240" s="114"/>
      <c r="W240" s="114"/>
      <c r="X240" s="115"/>
      <c r="Y240" s="114"/>
      <c r="Z240" s="114"/>
      <c r="AA240" s="114"/>
      <c r="AB240" s="114"/>
      <c r="AC240" s="114"/>
      <c r="AD240" s="114"/>
      <c r="AE240" s="114"/>
      <c r="AF240" s="114"/>
      <c r="AG240" s="114"/>
      <c r="AH240" s="114"/>
      <c r="AI240" s="110"/>
      <c r="AJ240" s="114"/>
      <c r="AK240" s="114"/>
      <c r="AL240" s="114"/>
      <c r="AM240" s="114"/>
      <c r="AN240" s="114"/>
      <c r="AO240" s="114"/>
      <c r="AP240" s="114"/>
      <c r="AQ240" s="110"/>
      <c r="AR240" s="110"/>
      <c r="AS240" s="110"/>
      <c r="AT240" s="110"/>
      <c r="AU240" s="110"/>
      <c r="AV240" s="110"/>
      <c r="AW240" s="110"/>
      <c r="AX240" s="114"/>
      <c r="AY240" s="114"/>
      <c r="AZ240" s="110"/>
      <c r="BA240" s="110"/>
    </row>
    <row r="241" spans="1:53" ht="14.25" customHeight="1" x14ac:dyDescent="0.25">
      <c r="A241" s="110"/>
      <c r="B241" s="110"/>
      <c r="C241" s="110"/>
      <c r="D241" s="110"/>
      <c r="E241" s="110"/>
      <c r="F241" s="110"/>
      <c r="G241" s="110"/>
      <c r="H241" s="110"/>
      <c r="I241" s="110"/>
      <c r="J241" s="114"/>
      <c r="K241" s="110"/>
      <c r="L241" s="114"/>
      <c r="M241" s="114"/>
      <c r="N241" s="110"/>
      <c r="O241" s="110"/>
      <c r="P241" s="114"/>
      <c r="Q241" s="114"/>
      <c r="R241" s="115"/>
      <c r="S241" s="114"/>
      <c r="T241" s="114"/>
      <c r="U241" s="114"/>
      <c r="V241" s="114"/>
      <c r="W241" s="114"/>
      <c r="X241" s="115"/>
      <c r="Y241" s="114"/>
      <c r="Z241" s="114"/>
      <c r="AA241" s="114"/>
      <c r="AB241" s="114"/>
      <c r="AC241" s="114"/>
      <c r="AD241" s="114"/>
      <c r="AE241" s="114"/>
      <c r="AF241" s="114"/>
      <c r="AG241" s="114"/>
      <c r="AH241" s="114"/>
      <c r="AI241" s="110"/>
      <c r="AJ241" s="114"/>
      <c r="AK241" s="114"/>
      <c r="AL241" s="114"/>
      <c r="AM241" s="114"/>
      <c r="AN241" s="114"/>
      <c r="AO241" s="114"/>
      <c r="AP241" s="114"/>
      <c r="AQ241" s="110"/>
      <c r="AR241" s="110"/>
      <c r="AS241" s="110"/>
      <c r="AT241" s="110"/>
      <c r="AU241" s="110"/>
      <c r="AV241" s="110"/>
      <c r="AW241" s="110"/>
      <c r="AX241" s="114"/>
      <c r="AY241" s="114"/>
      <c r="AZ241" s="110"/>
      <c r="BA241" s="110"/>
    </row>
    <row r="242" spans="1:53" ht="14.25" customHeight="1" x14ac:dyDescent="0.25">
      <c r="A242" s="110"/>
      <c r="B242" s="110"/>
      <c r="C242" s="110"/>
      <c r="D242" s="110"/>
      <c r="E242" s="110"/>
      <c r="F242" s="110"/>
      <c r="G242" s="110"/>
      <c r="H242" s="110"/>
      <c r="I242" s="110"/>
      <c r="J242" s="114"/>
      <c r="K242" s="110"/>
      <c r="L242" s="114"/>
      <c r="M242" s="114"/>
      <c r="N242" s="110"/>
      <c r="O242" s="110"/>
      <c r="P242" s="114"/>
      <c r="Q242" s="114"/>
      <c r="R242" s="115"/>
      <c r="S242" s="114"/>
      <c r="T242" s="114"/>
      <c r="U242" s="114"/>
      <c r="V242" s="114"/>
      <c r="W242" s="114"/>
      <c r="X242" s="115"/>
      <c r="Y242" s="114"/>
      <c r="Z242" s="114"/>
      <c r="AA242" s="114"/>
      <c r="AB242" s="114"/>
      <c r="AC242" s="114"/>
      <c r="AD242" s="114"/>
      <c r="AE242" s="114"/>
      <c r="AF242" s="114"/>
      <c r="AG242" s="114"/>
      <c r="AH242" s="114"/>
      <c r="AI242" s="110"/>
      <c r="AJ242" s="114"/>
      <c r="AK242" s="114"/>
      <c r="AL242" s="114"/>
      <c r="AM242" s="114"/>
      <c r="AN242" s="114"/>
      <c r="AO242" s="114"/>
      <c r="AP242" s="114"/>
      <c r="AQ242" s="110"/>
      <c r="AR242" s="110"/>
      <c r="AS242" s="110"/>
      <c r="AT242" s="110"/>
      <c r="AU242" s="110"/>
      <c r="AV242" s="110"/>
      <c r="AW242" s="110"/>
      <c r="AX242" s="114"/>
      <c r="AY242" s="114"/>
      <c r="AZ242" s="110"/>
      <c r="BA242" s="110"/>
    </row>
    <row r="243" spans="1:53" ht="14.25" customHeight="1" x14ac:dyDescent="0.25">
      <c r="A243" s="110"/>
      <c r="B243" s="110"/>
      <c r="C243" s="110"/>
      <c r="D243" s="110"/>
      <c r="E243" s="110"/>
      <c r="F243" s="110"/>
      <c r="G243" s="110"/>
      <c r="H243" s="110"/>
      <c r="I243" s="110"/>
      <c r="J243" s="114"/>
      <c r="K243" s="110"/>
      <c r="L243" s="114"/>
      <c r="M243" s="114"/>
      <c r="N243" s="110"/>
      <c r="O243" s="110"/>
      <c r="P243" s="114"/>
      <c r="Q243" s="114"/>
      <c r="R243" s="115"/>
      <c r="S243" s="114"/>
      <c r="T243" s="114"/>
      <c r="U243" s="114"/>
      <c r="V243" s="114"/>
      <c r="W243" s="114"/>
      <c r="X243" s="115"/>
      <c r="Y243" s="114"/>
      <c r="Z243" s="114"/>
      <c r="AA243" s="114"/>
      <c r="AB243" s="114"/>
      <c r="AC243" s="114"/>
      <c r="AD243" s="114"/>
      <c r="AE243" s="114"/>
      <c r="AF243" s="114"/>
      <c r="AG243" s="114"/>
      <c r="AH243" s="114"/>
      <c r="AI243" s="110"/>
      <c r="AJ243" s="114"/>
      <c r="AK243" s="114"/>
      <c r="AL243" s="114"/>
      <c r="AM243" s="114"/>
      <c r="AN243" s="114"/>
      <c r="AO243" s="114"/>
      <c r="AP243" s="114"/>
      <c r="AQ243" s="110"/>
      <c r="AR243" s="110"/>
      <c r="AS243" s="110"/>
      <c r="AT243" s="110"/>
      <c r="AU243" s="110"/>
      <c r="AV243" s="110"/>
      <c r="AW243" s="110"/>
      <c r="AX243" s="114"/>
      <c r="AY243" s="114"/>
      <c r="AZ243" s="110"/>
      <c r="BA243" s="110"/>
    </row>
    <row r="244" spans="1:53" ht="14.25" customHeight="1" x14ac:dyDescent="0.25">
      <c r="A244" s="110"/>
      <c r="B244" s="110"/>
      <c r="C244" s="110"/>
      <c r="D244" s="110"/>
      <c r="E244" s="110"/>
      <c r="F244" s="110"/>
      <c r="G244" s="110"/>
      <c r="H244" s="110"/>
      <c r="I244" s="110"/>
      <c r="J244" s="114"/>
      <c r="K244" s="110"/>
      <c r="L244" s="114"/>
      <c r="M244" s="114"/>
      <c r="N244" s="110"/>
      <c r="O244" s="110"/>
      <c r="P244" s="114"/>
      <c r="Q244" s="110"/>
      <c r="R244" s="115"/>
      <c r="S244" s="114"/>
      <c r="T244" s="114"/>
      <c r="U244" s="114"/>
      <c r="V244" s="114"/>
      <c r="W244" s="114"/>
      <c r="X244" s="110"/>
      <c r="Y244" s="110"/>
      <c r="Z244" s="110"/>
      <c r="AA244" s="110"/>
      <c r="AB244" s="110"/>
      <c r="AC244" s="110"/>
      <c r="AD244" s="110"/>
      <c r="AE244" s="110"/>
      <c r="AF244" s="110"/>
      <c r="AG244" s="110"/>
      <c r="AH244" s="110"/>
      <c r="AI244" s="110"/>
      <c r="AJ244" s="110"/>
      <c r="AK244" s="110"/>
      <c r="AL244" s="114"/>
      <c r="AM244" s="114"/>
      <c r="AN244" s="114"/>
      <c r="AO244" s="114"/>
      <c r="AP244" s="114"/>
      <c r="AQ244" s="110"/>
      <c r="AR244" s="110"/>
      <c r="AS244" s="110"/>
      <c r="AT244" s="110"/>
      <c r="AU244" s="110"/>
      <c r="AV244" s="110"/>
      <c r="AW244" s="110"/>
      <c r="AX244" s="114"/>
      <c r="AY244" s="114"/>
      <c r="AZ244" s="110"/>
      <c r="BA244" s="110"/>
    </row>
    <row r="245" spans="1:53" ht="14.25" customHeight="1" x14ac:dyDescent="0.25">
      <c r="A245" s="110"/>
      <c r="B245" s="110"/>
      <c r="C245" s="110"/>
      <c r="D245" s="110"/>
      <c r="E245" s="110"/>
      <c r="F245" s="110"/>
      <c r="G245" s="110"/>
      <c r="H245" s="110"/>
      <c r="I245" s="110"/>
      <c r="J245" s="114"/>
      <c r="K245" s="110"/>
      <c r="L245" s="114"/>
      <c r="M245" s="114"/>
      <c r="N245" s="110"/>
      <c r="O245" s="110"/>
      <c r="P245" s="114"/>
      <c r="Q245" s="114"/>
      <c r="R245" s="115"/>
      <c r="S245" s="114"/>
      <c r="T245" s="114"/>
      <c r="U245" s="114"/>
      <c r="V245" s="114"/>
      <c r="W245" s="114"/>
      <c r="X245" s="115"/>
      <c r="Y245" s="114"/>
      <c r="Z245" s="114"/>
      <c r="AA245" s="114"/>
      <c r="AB245" s="114"/>
      <c r="AC245" s="114"/>
      <c r="AD245" s="114"/>
      <c r="AE245" s="114"/>
      <c r="AF245" s="114"/>
      <c r="AG245" s="114"/>
      <c r="AH245" s="114"/>
      <c r="AI245" s="110"/>
      <c r="AJ245" s="114"/>
      <c r="AK245" s="114"/>
      <c r="AL245" s="114"/>
      <c r="AM245" s="114"/>
      <c r="AN245" s="114"/>
      <c r="AO245" s="114"/>
      <c r="AP245" s="114"/>
      <c r="AQ245" s="110"/>
      <c r="AR245" s="110"/>
      <c r="AS245" s="110"/>
      <c r="AT245" s="110"/>
      <c r="AU245" s="110"/>
      <c r="AV245" s="110"/>
      <c r="AW245" s="110"/>
      <c r="AX245" s="114"/>
      <c r="AY245" s="114"/>
      <c r="AZ245" s="110"/>
      <c r="BA245" s="110"/>
    </row>
    <row r="246" spans="1:53" ht="14.25" customHeight="1" x14ac:dyDescent="0.25">
      <c r="A246" s="110"/>
      <c r="B246" s="110"/>
      <c r="C246" s="110"/>
      <c r="D246" s="110"/>
      <c r="E246" s="110"/>
      <c r="F246" s="110"/>
      <c r="G246" s="110"/>
      <c r="H246" s="110"/>
      <c r="I246" s="110"/>
      <c r="J246" s="114"/>
      <c r="K246" s="110"/>
      <c r="L246" s="114"/>
      <c r="M246" s="114"/>
      <c r="N246" s="110"/>
      <c r="O246" s="110"/>
      <c r="P246" s="114"/>
      <c r="Q246" s="114"/>
      <c r="R246" s="115"/>
      <c r="S246" s="114"/>
      <c r="T246" s="114"/>
      <c r="U246" s="114"/>
      <c r="V246" s="114"/>
      <c r="W246" s="114"/>
      <c r="X246" s="115"/>
      <c r="Y246" s="114"/>
      <c r="Z246" s="114"/>
      <c r="AA246" s="114"/>
      <c r="AB246" s="114"/>
      <c r="AC246" s="114"/>
      <c r="AD246" s="114"/>
      <c r="AE246" s="114"/>
      <c r="AF246" s="114"/>
      <c r="AG246" s="114"/>
      <c r="AH246" s="114"/>
      <c r="AI246" s="110"/>
      <c r="AJ246" s="114"/>
      <c r="AK246" s="114"/>
      <c r="AL246" s="114"/>
      <c r="AM246" s="114"/>
      <c r="AN246" s="114"/>
      <c r="AO246" s="114"/>
      <c r="AP246" s="114"/>
      <c r="AQ246" s="110"/>
      <c r="AR246" s="110"/>
      <c r="AS246" s="110"/>
      <c r="AT246" s="110"/>
      <c r="AU246" s="110"/>
      <c r="AV246" s="110"/>
      <c r="AW246" s="110"/>
      <c r="AX246" s="114"/>
      <c r="AY246" s="114"/>
      <c r="AZ246" s="110"/>
      <c r="BA246" s="110"/>
    </row>
    <row r="247" spans="1:53" ht="14.25" customHeight="1" x14ac:dyDescent="0.25">
      <c r="A247" s="110"/>
      <c r="B247" s="110"/>
      <c r="C247" s="110"/>
      <c r="D247" s="110"/>
      <c r="E247" s="110"/>
      <c r="F247" s="110"/>
      <c r="G247" s="110"/>
      <c r="H247" s="110"/>
      <c r="I247" s="110"/>
      <c r="J247" s="114"/>
      <c r="K247" s="110"/>
      <c r="L247" s="114"/>
      <c r="M247" s="114"/>
      <c r="N247" s="110"/>
      <c r="O247" s="110"/>
      <c r="P247" s="114"/>
      <c r="Q247" s="114"/>
      <c r="R247" s="115"/>
      <c r="S247" s="114"/>
      <c r="T247" s="114"/>
      <c r="U247" s="114"/>
      <c r="V247" s="114"/>
      <c r="W247" s="114"/>
      <c r="X247" s="115"/>
      <c r="Y247" s="114"/>
      <c r="Z247" s="114"/>
      <c r="AA247" s="114"/>
      <c r="AB247" s="114"/>
      <c r="AC247" s="114"/>
      <c r="AD247" s="114"/>
      <c r="AE247" s="114"/>
      <c r="AF247" s="114"/>
      <c r="AG247" s="114"/>
      <c r="AH247" s="114"/>
      <c r="AI247" s="110"/>
      <c r="AJ247" s="114"/>
      <c r="AK247" s="114"/>
      <c r="AL247" s="114"/>
      <c r="AM247" s="114"/>
      <c r="AN247" s="114"/>
      <c r="AO247" s="114"/>
      <c r="AP247" s="114"/>
      <c r="AQ247" s="110"/>
      <c r="AR247" s="110"/>
      <c r="AS247" s="110"/>
      <c r="AT247" s="110"/>
      <c r="AU247" s="110"/>
      <c r="AV247" s="110"/>
      <c r="AW247" s="110"/>
      <c r="AX247" s="114"/>
      <c r="AY247" s="114"/>
      <c r="AZ247" s="110"/>
      <c r="BA247" s="110"/>
    </row>
    <row r="248" spans="1:53" ht="14.25" customHeight="1" x14ac:dyDescent="0.25">
      <c r="A248" s="110"/>
      <c r="B248" s="110"/>
      <c r="C248" s="110"/>
      <c r="D248" s="110"/>
      <c r="E248" s="110"/>
      <c r="F248" s="110"/>
      <c r="G248" s="110"/>
      <c r="H248" s="110"/>
      <c r="I248" s="110"/>
      <c r="J248" s="114"/>
      <c r="K248" s="110"/>
      <c r="L248" s="114"/>
      <c r="M248" s="114"/>
      <c r="N248" s="110"/>
      <c r="O248" s="110"/>
      <c r="P248" s="114"/>
      <c r="Q248" s="114"/>
      <c r="R248" s="115"/>
      <c r="S248" s="114"/>
      <c r="T248" s="114"/>
      <c r="U248" s="114"/>
      <c r="V248" s="114"/>
      <c r="W248" s="114"/>
      <c r="X248" s="115"/>
      <c r="Y248" s="114"/>
      <c r="Z248" s="114"/>
      <c r="AA248" s="114"/>
      <c r="AB248" s="114"/>
      <c r="AC248" s="114"/>
      <c r="AD248" s="114"/>
      <c r="AE248" s="114"/>
      <c r="AF248" s="114"/>
      <c r="AG248" s="114"/>
      <c r="AH248" s="114"/>
      <c r="AI248" s="110"/>
      <c r="AJ248" s="114"/>
      <c r="AK248" s="114"/>
      <c r="AL248" s="114"/>
      <c r="AM248" s="114"/>
      <c r="AN248" s="114"/>
      <c r="AO248" s="114"/>
      <c r="AP248" s="114"/>
      <c r="AQ248" s="110"/>
      <c r="AR248" s="110"/>
      <c r="AS248" s="110"/>
      <c r="AT248" s="110"/>
      <c r="AU248" s="110"/>
      <c r="AV248" s="110"/>
      <c r="AW248" s="110"/>
      <c r="AX248" s="114"/>
      <c r="AY248" s="114"/>
      <c r="AZ248" s="110"/>
      <c r="BA248" s="110"/>
    </row>
    <row r="249" spans="1:53" ht="14.25" customHeight="1" x14ac:dyDescent="0.25">
      <c r="A249" s="110"/>
      <c r="B249" s="110"/>
      <c r="C249" s="110"/>
      <c r="D249" s="110"/>
      <c r="E249" s="110"/>
      <c r="F249" s="110"/>
      <c r="G249" s="110"/>
      <c r="H249" s="110"/>
      <c r="I249" s="110"/>
      <c r="J249" s="114"/>
      <c r="K249" s="110"/>
      <c r="L249" s="114"/>
      <c r="M249" s="114"/>
      <c r="N249" s="110"/>
      <c r="O249" s="110"/>
      <c r="P249" s="114"/>
      <c r="Q249" s="114"/>
      <c r="R249" s="115"/>
      <c r="S249" s="114"/>
      <c r="T249" s="114"/>
      <c r="U249" s="114"/>
      <c r="V249" s="114"/>
      <c r="W249" s="114"/>
      <c r="X249" s="115"/>
      <c r="Y249" s="114"/>
      <c r="Z249" s="114"/>
      <c r="AA249" s="114"/>
      <c r="AB249" s="114"/>
      <c r="AC249" s="114"/>
      <c r="AD249" s="114"/>
      <c r="AE249" s="114"/>
      <c r="AF249" s="114"/>
      <c r="AG249" s="114"/>
      <c r="AH249" s="114"/>
      <c r="AI249" s="110"/>
      <c r="AJ249" s="114"/>
      <c r="AK249" s="114"/>
      <c r="AL249" s="114"/>
      <c r="AM249" s="114"/>
      <c r="AN249" s="114"/>
      <c r="AO249" s="114"/>
      <c r="AP249" s="114"/>
      <c r="AQ249" s="110"/>
      <c r="AR249" s="110"/>
      <c r="AS249" s="110"/>
      <c r="AT249" s="110"/>
      <c r="AU249" s="110"/>
      <c r="AV249" s="110"/>
      <c r="AW249" s="110"/>
      <c r="AX249" s="114"/>
      <c r="AY249" s="114"/>
      <c r="AZ249" s="110"/>
      <c r="BA249" s="110"/>
    </row>
    <row r="250" spans="1:53" ht="14.25" customHeight="1" x14ac:dyDescent="0.25">
      <c r="A250" s="110"/>
      <c r="B250" s="110"/>
      <c r="C250" s="110"/>
      <c r="D250" s="110"/>
      <c r="E250" s="110"/>
      <c r="F250" s="110"/>
      <c r="G250" s="110"/>
      <c r="H250" s="110"/>
      <c r="I250" s="110"/>
      <c r="J250" s="114"/>
      <c r="K250" s="110"/>
      <c r="L250" s="114"/>
      <c r="M250" s="114"/>
      <c r="N250" s="110"/>
      <c r="O250" s="110"/>
      <c r="P250" s="114"/>
      <c r="Q250" s="114"/>
      <c r="R250" s="115"/>
      <c r="S250" s="114"/>
      <c r="T250" s="114"/>
      <c r="U250" s="114"/>
      <c r="V250" s="114"/>
      <c r="W250" s="114"/>
      <c r="X250" s="115"/>
      <c r="Y250" s="114"/>
      <c r="Z250" s="114"/>
      <c r="AA250" s="114"/>
      <c r="AB250" s="114"/>
      <c r="AC250" s="114"/>
      <c r="AD250" s="114"/>
      <c r="AE250" s="114"/>
      <c r="AF250" s="114"/>
      <c r="AG250" s="114"/>
      <c r="AH250" s="114"/>
      <c r="AI250" s="110"/>
      <c r="AJ250" s="114"/>
      <c r="AK250" s="114"/>
      <c r="AL250" s="114"/>
      <c r="AM250" s="114"/>
      <c r="AN250" s="114"/>
      <c r="AO250" s="114"/>
      <c r="AP250" s="114"/>
      <c r="AQ250" s="110"/>
      <c r="AR250" s="110"/>
      <c r="AS250" s="110"/>
      <c r="AT250" s="110"/>
      <c r="AU250" s="110"/>
      <c r="AV250" s="110"/>
      <c r="AW250" s="110"/>
      <c r="AX250" s="114"/>
      <c r="AY250" s="114"/>
      <c r="AZ250" s="110"/>
      <c r="BA250" s="110"/>
    </row>
    <row r="251" spans="1:53" ht="14.25" customHeight="1" x14ac:dyDescent="0.25">
      <c r="A251" s="110"/>
      <c r="B251" s="110"/>
      <c r="C251" s="110"/>
      <c r="D251" s="110"/>
      <c r="E251" s="110"/>
      <c r="F251" s="110"/>
      <c r="G251" s="110"/>
      <c r="H251" s="110"/>
      <c r="I251" s="110"/>
      <c r="J251" s="114"/>
      <c r="K251" s="110"/>
      <c r="L251" s="114"/>
      <c r="M251" s="114"/>
      <c r="N251" s="110"/>
      <c r="O251" s="110"/>
      <c r="P251" s="114"/>
      <c r="Q251" s="114"/>
      <c r="R251" s="115"/>
      <c r="S251" s="114"/>
      <c r="T251" s="114"/>
      <c r="U251" s="114"/>
      <c r="V251" s="114"/>
      <c r="W251" s="114"/>
      <c r="X251" s="115"/>
      <c r="Y251" s="114"/>
      <c r="Z251" s="114"/>
      <c r="AA251" s="114"/>
      <c r="AB251" s="114"/>
      <c r="AC251" s="114"/>
      <c r="AD251" s="114"/>
      <c r="AE251" s="114"/>
      <c r="AF251" s="114"/>
      <c r="AG251" s="114"/>
      <c r="AH251" s="114"/>
      <c r="AI251" s="110"/>
      <c r="AJ251" s="114"/>
      <c r="AK251" s="114"/>
      <c r="AL251" s="114"/>
      <c r="AM251" s="114"/>
      <c r="AN251" s="114"/>
      <c r="AO251" s="114"/>
      <c r="AP251" s="114"/>
      <c r="AQ251" s="110"/>
      <c r="AR251" s="110"/>
      <c r="AS251" s="110"/>
      <c r="AT251" s="110"/>
      <c r="AU251" s="110"/>
      <c r="AV251" s="110"/>
      <c r="AW251" s="110"/>
      <c r="AX251" s="114"/>
      <c r="AY251" s="114"/>
      <c r="AZ251" s="110"/>
      <c r="BA251" s="110"/>
    </row>
    <row r="252" spans="1:53" ht="14.25" customHeight="1" x14ac:dyDescent="0.25">
      <c r="A252" s="110"/>
      <c r="B252" s="110"/>
      <c r="C252" s="110"/>
      <c r="D252" s="110"/>
      <c r="E252" s="110"/>
      <c r="F252" s="110"/>
      <c r="G252" s="110"/>
      <c r="H252" s="110"/>
      <c r="I252" s="110"/>
      <c r="J252" s="114"/>
      <c r="K252" s="110"/>
      <c r="L252" s="114"/>
      <c r="M252" s="114"/>
      <c r="N252" s="110"/>
      <c r="O252" s="110"/>
      <c r="P252" s="114"/>
      <c r="Q252" s="114"/>
      <c r="R252" s="115"/>
      <c r="S252" s="114"/>
      <c r="T252" s="114"/>
      <c r="U252" s="114"/>
      <c r="V252" s="114"/>
      <c r="W252" s="114"/>
      <c r="X252" s="115"/>
      <c r="Y252" s="114"/>
      <c r="Z252" s="114"/>
      <c r="AA252" s="114"/>
      <c r="AB252" s="114"/>
      <c r="AC252" s="114"/>
      <c r="AD252" s="114"/>
      <c r="AE252" s="114"/>
      <c r="AF252" s="114"/>
      <c r="AG252" s="114"/>
      <c r="AH252" s="114"/>
      <c r="AI252" s="110"/>
      <c r="AJ252" s="114"/>
      <c r="AK252" s="114"/>
      <c r="AL252" s="114"/>
      <c r="AM252" s="114"/>
      <c r="AN252" s="114"/>
      <c r="AO252" s="114"/>
      <c r="AP252" s="114"/>
      <c r="AQ252" s="110"/>
      <c r="AR252" s="110"/>
      <c r="AS252" s="110"/>
      <c r="AT252" s="110"/>
      <c r="AU252" s="110"/>
      <c r="AV252" s="110"/>
      <c r="AW252" s="110"/>
      <c r="AX252" s="114"/>
      <c r="AY252" s="114"/>
      <c r="AZ252" s="110"/>
      <c r="BA252" s="110"/>
    </row>
    <row r="253" spans="1:53" ht="14.25" customHeight="1" x14ac:dyDescent="0.25">
      <c r="A253" s="110"/>
      <c r="B253" s="110"/>
      <c r="C253" s="110"/>
      <c r="D253" s="110"/>
      <c r="E253" s="110"/>
      <c r="F253" s="110"/>
      <c r="G253" s="110"/>
      <c r="H253" s="110"/>
      <c r="I253" s="110"/>
      <c r="J253" s="114"/>
      <c r="K253" s="110"/>
      <c r="L253" s="114"/>
      <c r="M253" s="114"/>
      <c r="N253" s="110"/>
      <c r="O253" s="110"/>
      <c r="P253" s="114"/>
      <c r="Q253" s="114"/>
      <c r="R253" s="115"/>
      <c r="S253" s="114"/>
      <c r="T253" s="114"/>
      <c r="U253" s="114"/>
      <c r="V253" s="114"/>
      <c r="W253" s="114"/>
      <c r="X253" s="115"/>
      <c r="Y253" s="114"/>
      <c r="Z253" s="114"/>
      <c r="AA253" s="114"/>
      <c r="AB253" s="114"/>
      <c r="AC253" s="114"/>
      <c r="AD253" s="114"/>
      <c r="AE253" s="114"/>
      <c r="AF253" s="114"/>
      <c r="AG253" s="114"/>
      <c r="AH253" s="114"/>
      <c r="AI253" s="110"/>
      <c r="AJ253" s="114"/>
      <c r="AK253" s="114"/>
      <c r="AL253" s="114"/>
      <c r="AM253" s="114"/>
      <c r="AN253" s="114"/>
      <c r="AO253" s="114"/>
      <c r="AP253" s="114"/>
      <c r="AQ253" s="110"/>
      <c r="AR253" s="110"/>
      <c r="AS253" s="110"/>
      <c r="AT253" s="110"/>
      <c r="AU253" s="110"/>
      <c r="AV253" s="110"/>
      <c r="AW253" s="110"/>
      <c r="AX253" s="114"/>
      <c r="AY253" s="114"/>
      <c r="AZ253" s="110"/>
      <c r="BA253" s="110"/>
    </row>
    <row r="254" spans="1:53" ht="14.25" customHeight="1" x14ac:dyDescent="0.25">
      <c r="A254" s="110"/>
      <c r="B254" s="110"/>
      <c r="C254" s="110"/>
      <c r="D254" s="110"/>
      <c r="E254" s="110"/>
      <c r="F254" s="110"/>
      <c r="G254" s="110"/>
      <c r="H254" s="110"/>
      <c r="I254" s="110"/>
      <c r="J254" s="114"/>
      <c r="K254" s="110"/>
      <c r="L254" s="114"/>
      <c r="M254" s="114"/>
      <c r="N254" s="110"/>
      <c r="O254" s="110"/>
      <c r="P254" s="114"/>
      <c r="Q254" s="114"/>
      <c r="R254" s="110"/>
      <c r="S254" s="110"/>
      <c r="T254" s="110"/>
      <c r="U254" s="110"/>
      <c r="V254" s="110"/>
      <c r="W254" s="110"/>
      <c r="X254" s="115"/>
      <c r="Y254" s="114"/>
      <c r="Z254" s="114"/>
      <c r="AA254" s="114"/>
      <c r="AB254" s="114"/>
      <c r="AC254" s="114"/>
      <c r="AD254" s="110"/>
      <c r="AE254" s="110"/>
      <c r="AF254" s="110"/>
      <c r="AG254" s="110"/>
      <c r="AH254" s="110"/>
      <c r="AI254" s="110"/>
      <c r="AJ254" s="110"/>
      <c r="AK254" s="110"/>
      <c r="AL254" s="114"/>
      <c r="AM254" s="114"/>
      <c r="AN254" s="114"/>
      <c r="AO254" s="114"/>
      <c r="AP254" s="114"/>
      <c r="AQ254" s="110"/>
      <c r="AR254" s="110"/>
      <c r="AS254" s="110"/>
      <c r="AT254" s="110"/>
      <c r="AU254" s="110"/>
      <c r="AV254" s="110"/>
      <c r="AW254" s="110"/>
      <c r="AX254" s="114"/>
      <c r="AY254" s="114"/>
      <c r="AZ254" s="110"/>
      <c r="BA254" s="110"/>
    </row>
    <row r="255" spans="1:53" ht="14.25" customHeight="1" x14ac:dyDescent="0.25">
      <c r="A255" s="110"/>
      <c r="B255" s="110"/>
      <c r="C255" s="110"/>
      <c r="D255" s="110"/>
      <c r="E255" s="110"/>
      <c r="F255" s="110"/>
      <c r="G255" s="110"/>
      <c r="H255" s="110"/>
      <c r="I255" s="110"/>
      <c r="J255" s="114"/>
      <c r="K255" s="110"/>
      <c r="L255" s="114"/>
      <c r="M255" s="114"/>
      <c r="N255" s="110"/>
      <c r="O255" s="110"/>
      <c r="P255" s="114"/>
      <c r="Q255" s="114"/>
      <c r="R255" s="115"/>
      <c r="S255" s="114"/>
      <c r="T255" s="114"/>
      <c r="U255" s="114"/>
      <c r="V255" s="114"/>
      <c r="W255" s="114"/>
      <c r="X255" s="115"/>
      <c r="Y255" s="114"/>
      <c r="Z255" s="114"/>
      <c r="AA255" s="114"/>
      <c r="AB255" s="114"/>
      <c r="AC255" s="114"/>
      <c r="AD255" s="114"/>
      <c r="AE255" s="114"/>
      <c r="AF255" s="114"/>
      <c r="AG255" s="114"/>
      <c r="AH255" s="114"/>
      <c r="AI255" s="110"/>
      <c r="AJ255" s="114"/>
      <c r="AK255" s="114"/>
      <c r="AL255" s="114"/>
      <c r="AM255" s="114"/>
      <c r="AN255" s="114"/>
      <c r="AO255" s="114"/>
      <c r="AP255" s="114"/>
      <c r="AQ255" s="110"/>
      <c r="AR255" s="110"/>
      <c r="AS255" s="110"/>
      <c r="AT255" s="110"/>
      <c r="AU255" s="110"/>
      <c r="AV255" s="110"/>
      <c r="AW255" s="110"/>
      <c r="AX255" s="114"/>
      <c r="AY255" s="114"/>
      <c r="AZ255" s="110"/>
      <c r="BA255" s="110"/>
    </row>
    <row r="256" spans="1:53" ht="14.25" customHeight="1" x14ac:dyDescent="0.25">
      <c r="A256" s="110"/>
      <c r="B256" s="110"/>
      <c r="C256" s="110"/>
      <c r="D256" s="110"/>
      <c r="E256" s="110"/>
      <c r="F256" s="110"/>
      <c r="G256" s="110"/>
      <c r="H256" s="110"/>
      <c r="I256" s="110"/>
      <c r="J256" s="114"/>
      <c r="K256" s="110"/>
      <c r="L256" s="114"/>
      <c r="M256" s="114"/>
      <c r="N256" s="110"/>
      <c r="O256" s="110"/>
      <c r="P256" s="114"/>
      <c r="Q256" s="114"/>
      <c r="R256" s="115"/>
      <c r="S256" s="114"/>
      <c r="T256" s="114"/>
      <c r="U256" s="114"/>
      <c r="V256" s="114"/>
      <c r="W256" s="114"/>
      <c r="X256" s="115"/>
      <c r="Y256" s="114"/>
      <c r="Z256" s="114"/>
      <c r="AA256" s="114"/>
      <c r="AB256" s="114"/>
      <c r="AC256" s="114"/>
      <c r="AD256" s="114"/>
      <c r="AE256" s="114"/>
      <c r="AF256" s="114"/>
      <c r="AG256" s="114"/>
      <c r="AH256" s="114"/>
      <c r="AI256" s="110"/>
      <c r="AJ256" s="114"/>
      <c r="AK256" s="114"/>
      <c r="AL256" s="114"/>
      <c r="AM256" s="114"/>
      <c r="AN256" s="114"/>
      <c r="AO256" s="114"/>
      <c r="AP256" s="114"/>
      <c r="AQ256" s="110"/>
      <c r="AR256" s="110"/>
      <c r="AS256" s="110"/>
      <c r="AT256" s="110"/>
      <c r="AU256" s="110"/>
      <c r="AV256" s="110"/>
      <c r="AW256" s="110"/>
      <c r="AX256" s="114"/>
      <c r="AY256" s="114"/>
      <c r="AZ256" s="110"/>
      <c r="BA256" s="110"/>
    </row>
    <row r="257" spans="1:53" ht="14.25" customHeight="1" x14ac:dyDescent="0.25">
      <c r="A257" s="110"/>
      <c r="B257" s="110"/>
      <c r="C257" s="110"/>
      <c r="D257" s="110"/>
      <c r="E257" s="110"/>
      <c r="F257" s="110"/>
      <c r="G257" s="110"/>
      <c r="H257" s="110"/>
      <c r="I257" s="110"/>
      <c r="J257" s="114"/>
      <c r="K257" s="110"/>
      <c r="L257" s="114"/>
      <c r="M257" s="114"/>
      <c r="N257" s="110"/>
      <c r="O257" s="110"/>
      <c r="P257" s="114"/>
      <c r="Q257" s="114"/>
      <c r="R257" s="115"/>
      <c r="S257" s="114"/>
      <c r="T257" s="114"/>
      <c r="U257" s="114"/>
      <c r="V257" s="114"/>
      <c r="W257" s="114"/>
      <c r="X257" s="115"/>
      <c r="Y257" s="114"/>
      <c r="Z257" s="114"/>
      <c r="AA257" s="114"/>
      <c r="AB257" s="114"/>
      <c r="AC257" s="114"/>
      <c r="AD257" s="114"/>
      <c r="AE257" s="114"/>
      <c r="AF257" s="114"/>
      <c r="AG257" s="114"/>
      <c r="AH257" s="114"/>
      <c r="AI257" s="110"/>
      <c r="AJ257" s="114"/>
      <c r="AK257" s="114"/>
      <c r="AL257" s="114"/>
      <c r="AM257" s="114"/>
      <c r="AN257" s="114"/>
      <c r="AO257" s="114"/>
      <c r="AP257" s="114"/>
      <c r="AQ257" s="110"/>
      <c r="AR257" s="110"/>
      <c r="AS257" s="110"/>
      <c r="AT257" s="110"/>
      <c r="AU257" s="110"/>
      <c r="AV257" s="110"/>
      <c r="AW257" s="110"/>
      <c r="AX257" s="114"/>
      <c r="AY257" s="114"/>
      <c r="AZ257" s="110"/>
      <c r="BA257" s="110"/>
    </row>
    <row r="258" spans="1:53" ht="14.25" customHeight="1" x14ac:dyDescent="0.25">
      <c r="A258" s="110"/>
      <c r="B258" s="110"/>
      <c r="C258" s="110"/>
      <c r="D258" s="110"/>
      <c r="E258" s="110"/>
      <c r="F258" s="110"/>
      <c r="G258" s="110"/>
      <c r="H258" s="110"/>
      <c r="I258" s="110"/>
      <c r="J258" s="114"/>
      <c r="K258" s="110"/>
      <c r="L258" s="114"/>
      <c r="M258" s="114"/>
      <c r="N258" s="110"/>
      <c r="O258" s="110"/>
      <c r="P258" s="114"/>
      <c r="Q258" s="114"/>
      <c r="R258" s="115"/>
      <c r="S258" s="114"/>
      <c r="T258" s="114"/>
      <c r="U258" s="114"/>
      <c r="V258" s="114"/>
      <c r="W258" s="114"/>
      <c r="X258" s="115"/>
      <c r="Y258" s="114"/>
      <c r="Z258" s="114"/>
      <c r="AA258" s="114"/>
      <c r="AB258" s="114"/>
      <c r="AC258" s="114"/>
      <c r="AD258" s="114"/>
      <c r="AE258" s="114"/>
      <c r="AF258" s="114"/>
      <c r="AG258" s="114"/>
      <c r="AH258" s="114"/>
      <c r="AI258" s="110"/>
      <c r="AJ258" s="114"/>
      <c r="AK258" s="114"/>
      <c r="AL258" s="114"/>
      <c r="AM258" s="114"/>
      <c r="AN258" s="114"/>
      <c r="AO258" s="114"/>
      <c r="AP258" s="114"/>
      <c r="AQ258" s="110"/>
      <c r="AR258" s="110"/>
      <c r="AS258" s="110"/>
      <c r="AT258" s="110"/>
      <c r="AU258" s="110"/>
      <c r="AV258" s="110"/>
      <c r="AW258" s="110"/>
      <c r="AX258" s="114"/>
      <c r="AY258" s="114"/>
      <c r="AZ258" s="110"/>
      <c r="BA258" s="110"/>
    </row>
    <row r="259" spans="1:53" ht="14.25" customHeight="1" x14ac:dyDescent="0.25">
      <c r="A259" s="110"/>
      <c r="B259" s="110"/>
      <c r="C259" s="110"/>
      <c r="D259" s="110"/>
      <c r="E259" s="110"/>
      <c r="F259" s="110"/>
      <c r="G259" s="110"/>
      <c r="H259" s="110"/>
      <c r="I259" s="110"/>
      <c r="J259" s="114"/>
      <c r="K259" s="110"/>
      <c r="L259" s="114"/>
      <c r="M259" s="114"/>
      <c r="N259" s="110"/>
      <c r="O259" s="110"/>
      <c r="P259" s="114"/>
      <c r="Q259" s="114"/>
      <c r="R259" s="115"/>
      <c r="S259" s="114"/>
      <c r="T259" s="114"/>
      <c r="U259" s="114"/>
      <c r="V259" s="114"/>
      <c r="W259" s="114"/>
      <c r="X259" s="115"/>
      <c r="Y259" s="114"/>
      <c r="Z259" s="114"/>
      <c r="AA259" s="114"/>
      <c r="AB259" s="114"/>
      <c r="AC259" s="114"/>
      <c r="AD259" s="114"/>
      <c r="AE259" s="114"/>
      <c r="AF259" s="114"/>
      <c r="AG259" s="114"/>
      <c r="AH259" s="114"/>
      <c r="AI259" s="110"/>
      <c r="AJ259" s="114"/>
      <c r="AK259" s="114"/>
      <c r="AL259" s="114"/>
      <c r="AM259" s="114"/>
      <c r="AN259" s="114"/>
      <c r="AO259" s="114"/>
      <c r="AP259" s="114"/>
      <c r="AQ259" s="110"/>
      <c r="AR259" s="110"/>
      <c r="AS259" s="110"/>
      <c r="AT259" s="110"/>
      <c r="AU259" s="110"/>
      <c r="AV259" s="110"/>
      <c r="AW259" s="110"/>
      <c r="AX259" s="114"/>
      <c r="AY259" s="114"/>
      <c r="AZ259" s="110"/>
      <c r="BA259" s="110"/>
    </row>
    <row r="260" spans="1:53" ht="14.25" customHeight="1" x14ac:dyDescent="0.25">
      <c r="A260" s="110"/>
      <c r="B260" s="110"/>
      <c r="C260" s="110"/>
      <c r="D260" s="110"/>
      <c r="E260" s="110"/>
      <c r="F260" s="110"/>
      <c r="G260" s="110"/>
      <c r="H260" s="110"/>
      <c r="I260" s="110"/>
      <c r="J260" s="114"/>
      <c r="K260" s="110"/>
      <c r="L260" s="114"/>
      <c r="M260" s="114"/>
      <c r="N260" s="110"/>
      <c r="O260" s="110"/>
      <c r="P260" s="114"/>
      <c r="Q260" s="114"/>
      <c r="R260" s="115"/>
      <c r="S260" s="114"/>
      <c r="T260" s="114"/>
      <c r="U260" s="114"/>
      <c r="V260" s="114"/>
      <c r="W260" s="114"/>
      <c r="X260" s="115"/>
      <c r="Y260" s="114"/>
      <c r="Z260" s="114"/>
      <c r="AA260" s="114"/>
      <c r="AB260" s="114"/>
      <c r="AC260" s="114"/>
      <c r="AD260" s="114"/>
      <c r="AE260" s="114"/>
      <c r="AF260" s="114"/>
      <c r="AG260" s="114"/>
      <c r="AH260" s="114"/>
      <c r="AI260" s="110"/>
      <c r="AJ260" s="114"/>
      <c r="AK260" s="114"/>
      <c r="AL260" s="114"/>
      <c r="AM260" s="114"/>
      <c r="AN260" s="114"/>
      <c r="AO260" s="114"/>
      <c r="AP260" s="114"/>
      <c r="AQ260" s="110"/>
      <c r="AR260" s="110"/>
      <c r="AS260" s="110"/>
      <c r="AT260" s="110"/>
      <c r="AU260" s="110"/>
      <c r="AV260" s="110"/>
      <c r="AW260" s="110"/>
      <c r="AX260" s="114"/>
      <c r="AY260" s="114"/>
      <c r="AZ260" s="110"/>
      <c r="BA260" s="110"/>
    </row>
    <row r="261" spans="1:53" ht="14.25" customHeight="1" x14ac:dyDescent="0.25">
      <c r="A261" s="110"/>
      <c r="B261" s="110"/>
      <c r="C261" s="110"/>
      <c r="D261" s="110"/>
      <c r="E261" s="110"/>
      <c r="F261" s="110"/>
      <c r="G261" s="110"/>
      <c r="H261" s="110"/>
      <c r="I261" s="110"/>
      <c r="J261" s="114"/>
      <c r="K261" s="110"/>
      <c r="L261" s="114"/>
      <c r="M261" s="114"/>
      <c r="N261" s="110"/>
      <c r="O261" s="110"/>
      <c r="P261" s="114"/>
      <c r="Q261" s="114"/>
      <c r="R261" s="115"/>
      <c r="S261" s="114"/>
      <c r="T261" s="114"/>
      <c r="U261" s="114"/>
      <c r="V261" s="114"/>
      <c r="W261" s="114"/>
      <c r="X261" s="115"/>
      <c r="Y261" s="114"/>
      <c r="Z261" s="114"/>
      <c r="AA261" s="114"/>
      <c r="AB261" s="114"/>
      <c r="AC261" s="114"/>
      <c r="AD261" s="114"/>
      <c r="AE261" s="114"/>
      <c r="AF261" s="114"/>
      <c r="AG261" s="114"/>
      <c r="AH261" s="114"/>
      <c r="AI261" s="110"/>
      <c r="AJ261" s="114"/>
      <c r="AK261" s="114"/>
      <c r="AL261" s="114"/>
      <c r="AM261" s="114"/>
      <c r="AN261" s="114"/>
      <c r="AO261" s="114"/>
      <c r="AP261" s="114"/>
      <c r="AQ261" s="110"/>
      <c r="AR261" s="110"/>
      <c r="AS261" s="110"/>
      <c r="AT261" s="110"/>
      <c r="AU261" s="110"/>
      <c r="AV261" s="110"/>
      <c r="AW261" s="110"/>
      <c r="AX261" s="114"/>
      <c r="AY261" s="114"/>
      <c r="AZ261" s="110"/>
      <c r="BA261" s="110"/>
    </row>
    <row r="262" spans="1:53" ht="14.25" customHeight="1" x14ac:dyDescent="0.25">
      <c r="A262" s="110"/>
      <c r="B262" s="110"/>
      <c r="C262" s="110"/>
      <c r="D262" s="110"/>
      <c r="E262" s="110"/>
      <c r="F262" s="110"/>
      <c r="G262" s="110"/>
      <c r="H262" s="110"/>
      <c r="I262" s="110"/>
      <c r="J262" s="114"/>
      <c r="K262" s="110"/>
      <c r="L262" s="114"/>
      <c r="M262" s="114"/>
      <c r="N262" s="110"/>
      <c r="O262" s="110"/>
      <c r="P262" s="114"/>
      <c r="Q262" s="114"/>
      <c r="R262" s="115"/>
      <c r="S262" s="114"/>
      <c r="T262" s="114"/>
      <c r="U262" s="114"/>
      <c r="V262" s="114"/>
      <c r="W262" s="114"/>
      <c r="X262" s="115"/>
      <c r="Y262" s="114"/>
      <c r="Z262" s="114"/>
      <c r="AA262" s="114"/>
      <c r="AB262" s="114"/>
      <c r="AC262" s="114"/>
      <c r="AD262" s="114"/>
      <c r="AE262" s="114"/>
      <c r="AF262" s="114"/>
      <c r="AG262" s="114"/>
      <c r="AH262" s="114"/>
      <c r="AI262" s="110"/>
      <c r="AJ262" s="114"/>
      <c r="AK262" s="114"/>
      <c r="AL262" s="114"/>
      <c r="AM262" s="114"/>
      <c r="AN262" s="114"/>
      <c r="AO262" s="114"/>
      <c r="AP262" s="114"/>
      <c r="AQ262" s="110"/>
      <c r="AR262" s="110"/>
      <c r="AS262" s="110"/>
      <c r="AT262" s="110"/>
      <c r="AU262" s="110"/>
      <c r="AV262" s="110"/>
      <c r="AW262" s="110"/>
      <c r="AX262" s="114"/>
      <c r="AY262" s="114"/>
      <c r="AZ262" s="110"/>
      <c r="BA262" s="110"/>
    </row>
    <row r="263" spans="1:53" ht="14.25" customHeight="1" x14ac:dyDescent="0.25">
      <c r="A263" s="110"/>
      <c r="B263" s="110"/>
      <c r="C263" s="110"/>
      <c r="D263" s="110"/>
      <c r="E263" s="110"/>
      <c r="F263" s="110"/>
      <c r="G263" s="110"/>
      <c r="H263" s="110"/>
      <c r="I263" s="110"/>
      <c r="J263" s="114"/>
      <c r="K263" s="110"/>
      <c r="L263" s="114"/>
      <c r="M263" s="114"/>
      <c r="N263" s="110"/>
      <c r="O263" s="110"/>
      <c r="P263" s="114"/>
      <c r="Q263" s="114"/>
      <c r="R263" s="110"/>
      <c r="S263" s="110"/>
      <c r="T263" s="110"/>
      <c r="U263" s="110"/>
      <c r="V263" s="110"/>
      <c r="W263" s="110"/>
      <c r="X263" s="115"/>
      <c r="Y263" s="114"/>
      <c r="Z263" s="114"/>
      <c r="AA263" s="114"/>
      <c r="AB263" s="114"/>
      <c r="AC263" s="114"/>
      <c r="AD263" s="110"/>
      <c r="AE263" s="110"/>
      <c r="AF263" s="110"/>
      <c r="AG263" s="110"/>
      <c r="AH263" s="110"/>
      <c r="AI263" s="110"/>
      <c r="AJ263" s="110"/>
      <c r="AK263" s="110"/>
      <c r="AL263" s="114"/>
      <c r="AM263" s="114"/>
      <c r="AN263" s="114"/>
      <c r="AO263" s="114"/>
      <c r="AP263" s="114"/>
      <c r="AQ263" s="110"/>
      <c r="AR263" s="110"/>
      <c r="AS263" s="110"/>
      <c r="AT263" s="110"/>
      <c r="AU263" s="110"/>
      <c r="AV263" s="110"/>
      <c r="AW263" s="110"/>
      <c r="AX263" s="114"/>
      <c r="AY263" s="114"/>
      <c r="AZ263" s="110"/>
      <c r="BA263" s="110"/>
    </row>
    <row r="264" spans="1:53" ht="14.25" customHeight="1" x14ac:dyDescent="0.25">
      <c r="A264" s="110"/>
      <c r="B264" s="110"/>
      <c r="C264" s="110"/>
      <c r="D264" s="110"/>
      <c r="E264" s="110"/>
      <c r="F264" s="110"/>
      <c r="G264" s="110"/>
      <c r="H264" s="110"/>
      <c r="I264" s="110"/>
      <c r="J264" s="114"/>
      <c r="K264" s="110"/>
      <c r="L264" s="114"/>
      <c r="M264" s="114"/>
      <c r="N264" s="110"/>
      <c r="O264" s="110"/>
      <c r="P264" s="114"/>
      <c r="Q264" s="114"/>
      <c r="R264" s="115"/>
      <c r="S264" s="114"/>
      <c r="T264" s="114"/>
      <c r="U264" s="114"/>
      <c r="V264" s="114"/>
      <c r="W264" s="114"/>
      <c r="X264" s="115"/>
      <c r="Y264" s="114"/>
      <c r="Z264" s="114"/>
      <c r="AA264" s="114"/>
      <c r="AB264" s="114"/>
      <c r="AC264" s="114"/>
      <c r="AD264" s="114"/>
      <c r="AE264" s="114"/>
      <c r="AF264" s="114"/>
      <c r="AG264" s="114"/>
      <c r="AH264" s="114"/>
      <c r="AI264" s="110"/>
      <c r="AJ264" s="114"/>
      <c r="AK264" s="114"/>
      <c r="AL264" s="114"/>
      <c r="AM264" s="114"/>
      <c r="AN264" s="114"/>
      <c r="AO264" s="114"/>
      <c r="AP264" s="114"/>
      <c r="AQ264" s="110"/>
      <c r="AR264" s="110"/>
      <c r="AS264" s="110"/>
      <c r="AT264" s="110"/>
      <c r="AU264" s="110"/>
      <c r="AV264" s="110"/>
      <c r="AW264" s="110"/>
      <c r="AX264" s="114"/>
      <c r="AY264" s="114"/>
      <c r="AZ264" s="110"/>
      <c r="BA264" s="110"/>
    </row>
    <row r="265" spans="1:53" ht="14.25" customHeight="1" x14ac:dyDescent="0.25">
      <c r="A265" s="110"/>
      <c r="B265" s="110"/>
      <c r="C265" s="110"/>
      <c r="D265" s="110"/>
      <c r="E265" s="110"/>
      <c r="F265" s="110"/>
      <c r="G265" s="110"/>
      <c r="H265" s="110"/>
      <c r="I265" s="110"/>
      <c r="J265" s="114"/>
      <c r="K265" s="110"/>
      <c r="L265" s="114"/>
      <c r="M265" s="114"/>
      <c r="N265" s="110"/>
      <c r="O265" s="110"/>
      <c r="P265" s="114"/>
      <c r="Q265" s="114"/>
      <c r="R265" s="115"/>
      <c r="S265" s="114"/>
      <c r="T265" s="114"/>
      <c r="U265" s="114"/>
      <c r="V265" s="114"/>
      <c r="W265" s="114"/>
      <c r="X265" s="115"/>
      <c r="Y265" s="114"/>
      <c r="Z265" s="114"/>
      <c r="AA265" s="114"/>
      <c r="AB265" s="114"/>
      <c r="AC265" s="114"/>
      <c r="AD265" s="114"/>
      <c r="AE265" s="114"/>
      <c r="AF265" s="114"/>
      <c r="AG265" s="114"/>
      <c r="AH265" s="114"/>
      <c r="AI265" s="110"/>
      <c r="AJ265" s="114"/>
      <c r="AK265" s="114"/>
      <c r="AL265" s="114"/>
      <c r="AM265" s="114"/>
      <c r="AN265" s="114"/>
      <c r="AO265" s="114"/>
      <c r="AP265" s="114"/>
      <c r="AQ265" s="110"/>
      <c r="AR265" s="110"/>
      <c r="AS265" s="110"/>
      <c r="AT265" s="110"/>
      <c r="AU265" s="110"/>
      <c r="AV265" s="110"/>
      <c r="AW265" s="110"/>
      <c r="AX265" s="114"/>
      <c r="AY265" s="114"/>
      <c r="AZ265" s="110"/>
      <c r="BA265" s="110"/>
    </row>
    <row r="266" spans="1:53" ht="14.25" customHeight="1" x14ac:dyDescent="0.25">
      <c r="A266" s="110"/>
      <c r="B266" s="110"/>
      <c r="C266" s="110"/>
      <c r="D266" s="110"/>
      <c r="E266" s="110"/>
      <c r="F266" s="110"/>
      <c r="G266" s="110"/>
      <c r="H266" s="110"/>
      <c r="I266" s="110"/>
      <c r="J266" s="114"/>
      <c r="K266" s="110"/>
      <c r="L266" s="114"/>
      <c r="M266" s="114"/>
      <c r="N266" s="110"/>
      <c r="O266" s="110"/>
      <c r="P266" s="114"/>
      <c r="Q266" s="114"/>
      <c r="R266" s="115"/>
      <c r="S266" s="114"/>
      <c r="T266" s="114"/>
      <c r="U266" s="114"/>
      <c r="V266" s="114"/>
      <c r="W266" s="114"/>
      <c r="X266" s="115"/>
      <c r="Y266" s="114"/>
      <c r="Z266" s="114"/>
      <c r="AA266" s="114"/>
      <c r="AB266" s="114"/>
      <c r="AC266" s="114"/>
      <c r="AD266" s="114"/>
      <c r="AE266" s="114"/>
      <c r="AF266" s="114"/>
      <c r="AG266" s="114"/>
      <c r="AH266" s="114"/>
      <c r="AI266" s="110"/>
      <c r="AJ266" s="114"/>
      <c r="AK266" s="114"/>
      <c r="AL266" s="114"/>
      <c r="AM266" s="114"/>
      <c r="AN266" s="114"/>
      <c r="AO266" s="114"/>
      <c r="AP266" s="114"/>
      <c r="AQ266" s="110"/>
      <c r="AR266" s="110"/>
      <c r="AS266" s="110"/>
      <c r="AT266" s="110"/>
      <c r="AU266" s="110"/>
      <c r="AV266" s="110"/>
      <c r="AW266" s="110"/>
      <c r="AX266" s="114"/>
      <c r="AY266" s="114"/>
      <c r="AZ266" s="110"/>
      <c r="BA266" s="110"/>
    </row>
    <row r="267" spans="1:53" ht="14.25" customHeight="1" x14ac:dyDescent="0.25">
      <c r="A267" s="110"/>
      <c r="B267" s="110"/>
      <c r="C267" s="110"/>
      <c r="D267" s="110"/>
      <c r="E267" s="110"/>
      <c r="F267" s="110"/>
      <c r="G267" s="110"/>
      <c r="H267" s="110"/>
      <c r="I267" s="110"/>
      <c r="J267" s="114"/>
      <c r="K267" s="110"/>
      <c r="L267" s="114"/>
      <c r="M267" s="114"/>
      <c r="N267" s="110"/>
      <c r="O267" s="110"/>
      <c r="P267" s="114"/>
      <c r="Q267" s="114"/>
      <c r="R267" s="115"/>
      <c r="S267" s="114"/>
      <c r="T267" s="114"/>
      <c r="U267" s="114"/>
      <c r="V267" s="114"/>
      <c r="W267" s="114"/>
      <c r="X267" s="115"/>
      <c r="Y267" s="114"/>
      <c r="Z267" s="114"/>
      <c r="AA267" s="114"/>
      <c r="AB267" s="114"/>
      <c r="AC267" s="114"/>
      <c r="AD267" s="114"/>
      <c r="AE267" s="114"/>
      <c r="AF267" s="114"/>
      <c r="AG267" s="114"/>
      <c r="AH267" s="114"/>
      <c r="AI267" s="110"/>
      <c r="AJ267" s="114"/>
      <c r="AK267" s="114"/>
      <c r="AL267" s="114"/>
      <c r="AM267" s="114"/>
      <c r="AN267" s="114"/>
      <c r="AO267" s="114"/>
      <c r="AP267" s="114"/>
      <c r="AQ267" s="110"/>
      <c r="AR267" s="110"/>
      <c r="AS267" s="110"/>
      <c r="AT267" s="110"/>
      <c r="AU267" s="110"/>
      <c r="AV267" s="110"/>
      <c r="AW267" s="110"/>
      <c r="AX267" s="114"/>
      <c r="AY267" s="114"/>
      <c r="AZ267" s="110"/>
      <c r="BA267" s="110"/>
    </row>
    <row r="268" spans="1:53" ht="14.25" customHeight="1" x14ac:dyDescent="0.25">
      <c r="A268" s="110"/>
      <c r="B268" s="110"/>
      <c r="C268" s="110"/>
      <c r="D268" s="110"/>
      <c r="E268" s="110"/>
      <c r="F268" s="110"/>
      <c r="G268" s="110"/>
      <c r="H268" s="110"/>
      <c r="I268" s="110"/>
      <c r="J268" s="114"/>
      <c r="K268" s="110"/>
      <c r="L268" s="114"/>
      <c r="M268" s="114"/>
      <c r="N268" s="110"/>
      <c r="O268" s="110"/>
      <c r="P268" s="114"/>
      <c r="Q268" s="114"/>
      <c r="R268" s="115"/>
      <c r="S268" s="114"/>
      <c r="T268" s="114"/>
      <c r="U268" s="114"/>
      <c r="V268" s="114"/>
      <c r="W268" s="114"/>
      <c r="X268" s="115"/>
      <c r="Y268" s="114"/>
      <c r="Z268" s="114"/>
      <c r="AA268" s="114"/>
      <c r="AB268" s="114"/>
      <c r="AC268" s="114"/>
      <c r="AD268" s="114"/>
      <c r="AE268" s="114"/>
      <c r="AF268" s="114"/>
      <c r="AG268" s="114"/>
      <c r="AH268" s="114"/>
      <c r="AI268" s="110"/>
      <c r="AJ268" s="114"/>
      <c r="AK268" s="114"/>
      <c r="AL268" s="114"/>
      <c r="AM268" s="114"/>
      <c r="AN268" s="114"/>
      <c r="AO268" s="114"/>
      <c r="AP268" s="114"/>
      <c r="AQ268" s="110"/>
      <c r="AR268" s="110"/>
      <c r="AS268" s="110"/>
      <c r="AT268" s="110"/>
      <c r="AU268" s="110"/>
      <c r="AV268" s="110"/>
      <c r="AW268" s="110"/>
      <c r="AX268" s="114"/>
      <c r="AY268" s="114"/>
      <c r="AZ268" s="110"/>
      <c r="BA268" s="110"/>
    </row>
    <row r="269" spans="1:53" ht="14.25" customHeight="1" x14ac:dyDescent="0.25">
      <c r="A269" s="110"/>
      <c r="B269" s="110"/>
      <c r="C269" s="110"/>
      <c r="D269" s="110"/>
      <c r="E269" s="110"/>
      <c r="F269" s="110"/>
      <c r="G269" s="110"/>
      <c r="H269" s="110"/>
      <c r="I269" s="110"/>
      <c r="J269" s="114"/>
      <c r="K269" s="110"/>
      <c r="L269" s="114"/>
      <c r="M269" s="114"/>
      <c r="N269" s="110"/>
      <c r="O269" s="110"/>
      <c r="P269" s="114"/>
      <c r="Q269" s="114"/>
      <c r="R269" s="115"/>
      <c r="S269" s="114"/>
      <c r="T269" s="114"/>
      <c r="U269" s="114"/>
      <c r="V269" s="114"/>
      <c r="W269" s="114"/>
      <c r="X269" s="115"/>
      <c r="Y269" s="114"/>
      <c r="Z269" s="114"/>
      <c r="AA269" s="114"/>
      <c r="AB269" s="114"/>
      <c r="AC269" s="114"/>
      <c r="AD269" s="114"/>
      <c r="AE269" s="114"/>
      <c r="AF269" s="114"/>
      <c r="AG269" s="114"/>
      <c r="AH269" s="114"/>
      <c r="AI269" s="110"/>
      <c r="AJ269" s="114"/>
      <c r="AK269" s="114"/>
      <c r="AL269" s="114"/>
      <c r="AM269" s="114"/>
      <c r="AN269" s="114"/>
      <c r="AO269" s="114"/>
      <c r="AP269" s="114"/>
      <c r="AQ269" s="110"/>
      <c r="AR269" s="110"/>
      <c r="AS269" s="110"/>
      <c r="AT269" s="110"/>
      <c r="AU269" s="110"/>
      <c r="AV269" s="110"/>
      <c r="AW269" s="110"/>
      <c r="AX269" s="114"/>
      <c r="AY269" s="114"/>
      <c r="AZ269" s="110"/>
      <c r="BA269" s="110"/>
    </row>
    <row r="270" spans="1:53" ht="14.25" customHeight="1" x14ac:dyDescent="0.25">
      <c r="A270" s="110"/>
      <c r="B270" s="110"/>
      <c r="C270" s="110"/>
      <c r="D270" s="110"/>
      <c r="E270" s="110"/>
      <c r="F270" s="110"/>
      <c r="G270" s="110"/>
      <c r="H270" s="110"/>
      <c r="I270" s="110"/>
      <c r="J270" s="114"/>
      <c r="K270" s="110"/>
      <c r="L270" s="114"/>
      <c r="M270" s="114"/>
      <c r="N270" s="110"/>
      <c r="O270" s="110"/>
      <c r="P270" s="114"/>
      <c r="Q270" s="114"/>
      <c r="R270" s="115"/>
      <c r="S270" s="114"/>
      <c r="T270" s="114"/>
      <c r="U270" s="114"/>
      <c r="V270" s="114"/>
      <c r="W270" s="114"/>
      <c r="X270" s="115"/>
      <c r="Y270" s="114"/>
      <c r="Z270" s="114"/>
      <c r="AA270" s="114"/>
      <c r="AB270" s="114"/>
      <c r="AC270" s="114"/>
      <c r="AD270" s="114"/>
      <c r="AE270" s="114"/>
      <c r="AF270" s="114"/>
      <c r="AG270" s="114"/>
      <c r="AH270" s="114"/>
      <c r="AI270" s="110"/>
      <c r="AJ270" s="114"/>
      <c r="AK270" s="114"/>
      <c r="AL270" s="114"/>
      <c r="AM270" s="114"/>
      <c r="AN270" s="114"/>
      <c r="AO270" s="114"/>
      <c r="AP270" s="114"/>
      <c r="AQ270" s="110"/>
      <c r="AR270" s="110"/>
      <c r="AS270" s="110"/>
      <c r="AT270" s="110"/>
      <c r="AU270" s="110"/>
      <c r="AV270" s="110"/>
      <c r="AW270" s="110"/>
      <c r="AX270" s="114"/>
      <c r="AY270" s="114"/>
      <c r="AZ270" s="110"/>
      <c r="BA270" s="110"/>
    </row>
    <row r="271" spans="1:53" ht="14.25" customHeight="1" x14ac:dyDescent="0.25">
      <c r="A271" s="110"/>
      <c r="B271" s="110"/>
      <c r="C271" s="110"/>
      <c r="D271" s="110"/>
      <c r="E271" s="110"/>
      <c r="F271" s="110"/>
      <c r="G271" s="110"/>
      <c r="H271" s="110"/>
      <c r="I271" s="110"/>
      <c r="J271" s="114"/>
      <c r="K271" s="110"/>
      <c r="L271" s="114"/>
      <c r="M271" s="114"/>
      <c r="N271" s="110"/>
      <c r="O271" s="110"/>
      <c r="P271" s="114"/>
      <c r="Q271" s="114"/>
      <c r="R271" s="115"/>
      <c r="S271" s="114"/>
      <c r="T271" s="114"/>
      <c r="U271" s="114"/>
      <c r="V271" s="114"/>
      <c r="W271" s="114"/>
      <c r="X271" s="115"/>
      <c r="Y271" s="114"/>
      <c r="Z271" s="114"/>
      <c r="AA271" s="114"/>
      <c r="AB271" s="114"/>
      <c r="AC271" s="114"/>
      <c r="AD271" s="114"/>
      <c r="AE271" s="114"/>
      <c r="AF271" s="114"/>
      <c r="AG271" s="114"/>
      <c r="AH271" s="114"/>
      <c r="AI271" s="110"/>
      <c r="AJ271" s="114"/>
      <c r="AK271" s="114"/>
      <c r="AL271" s="114"/>
      <c r="AM271" s="114"/>
      <c r="AN271" s="114"/>
      <c r="AO271" s="114"/>
      <c r="AP271" s="114"/>
      <c r="AQ271" s="110"/>
      <c r="AR271" s="110"/>
      <c r="AS271" s="110"/>
      <c r="AT271" s="110"/>
      <c r="AU271" s="110"/>
      <c r="AV271" s="110"/>
      <c r="AW271" s="110"/>
      <c r="AX271" s="114"/>
      <c r="AY271" s="114"/>
      <c r="AZ271" s="110"/>
      <c r="BA271" s="110"/>
    </row>
    <row r="272" spans="1:53" ht="14.25" customHeight="1" x14ac:dyDescent="0.25">
      <c r="A272" s="110"/>
      <c r="B272" s="110"/>
      <c r="C272" s="110"/>
      <c r="D272" s="110"/>
      <c r="E272" s="110"/>
      <c r="F272" s="110"/>
      <c r="G272" s="110"/>
      <c r="H272" s="110"/>
      <c r="I272" s="110"/>
      <c r="J272" s="114"/>
      <c r="K272" s="110"/>
      <c r="L272" s="114"/>
      <c r="M272" s="114"/>
      <c r="N272" s="110"/>
      <c r="O272" s="110"/>
      <c r="P272" s="114"/>
      <c r="Q272" s="114"/>
      <c r="R272" s="115"/>
      <c r="S272" s="114"/>
      <c r="T272" s="114"/>
      <c r="U272" s="114"/>
      <c r="V272" s="114"/>
      <c r="W272" s="114"/>
      <c r="X272" s="115"/>
      <c r="Y272" s="114"/>
      <c r="Z272" s="114"/>
      <c r="AA272" s="114"/>
      <c r="AB272" s="114"/>
      <c r="AC272" s="114"/>
      <c r="AD272" s="114"/>
      <c r="AE272" s="114"/>
      <c r="AF272" s="114"/>
      <c r="AG272" s="114"/>
      <c r="AH272" s="114"/>
      <c r="AI272" s="110"/>
      <c r="AJ272" s="114"/>
      <c r="AK272" s="114"/>
      <c r="AL272" s="114"/>
      <c r="AM272" s="114"/>
      <c r="AN272" s="114"/>
      <c r="AO272" s="114"/>
      <c r="AP272" s="114"/>
      <c r="AQ272" s="110"/>
      <c r="AR272" s="110"/>
      <c r="AS272" s="110"/>
      <c r="AT272" s="110"/>
      <c r="AU272" s="110"/>
      <c r="AV272" s="110"/>
      <c r="AW272" s="110"/>
      <c r="AX272" s="114"/>
      <c r="AY272" s="114"/>
      <c r="AZ272" s="110"/>
      <c r="BA272" s="110"/>
    </row>
    <row r="273" spans="1:53" ht="14.25" customHeight="1" x14ac:dyDescent="0.25">
      <c r="A273" s="110"/>
      <c r="B273" s="110"/>
      <c r="C273" s="110"/>
      <c r="D273" s="110"/>
      <c r="E273" s="110"/>
      <c r="F273" s="110"/>
      <c r="G273" s="110"/>
      <c r="H273" s="110"/>
      <c r="I273" s="110"/>
      <c r="J273" s="114"/>
      <c r="K273" s="110"/>
      <c r="L273" s="114"/>
      <c r="M273" s="114"/>
      <c r="N273" s="110"/>
      <c r="O273" s="110"/>
      <c r="P273" s="114"/>
      <c r="Q273" s="114"/>
      <c r="R273" s="115"/>
      <c r="S273" s="114"/>
      <c r="T273" s="114"/>
      <c r="U273" s="114"/>
      <c r="V273" s="114"/>
      <c r="W273" s="114"/>
      <c r="X273" s="115"/>
      <c r="Y273" s="114"/>
      <c r="Z273" s="114"/>
      <c r="AA273" s="114"/>
      <c r="AB273" s="114"/>
      <c r="AC273" s="114"/>
      <c r="AD273" s="114"/>
      <c r="AE273" s="114"/>
      <c r="AF273" s="114"/>
      <c r="AG273" s="114"/>
      <c r="AH273" s="114"/>
      <c r="AI273" s="110"/>
      <c r="AJ273" s="114"/>
      <c r="AK273" s="114"/>
      <c r="AL273" s="114"/>
      <c r="AM273" s="114"/>
      <c r="AN273" s="114"/>
      <c r="AO273" s="114"/>
      <c r="AP273" s="114"/>
      <c r="AQ273" s="110"/>
      <c r="AR273" s="110"/>
      <c r="AS273" s="110"/>
      <c r="AT273" s="110"/>
      <c r="AU273" s="110"/>
      <c r="AV273" s="110"/>
      <c r="AW273" s="110"/>
      <c r="AX273" s="114"/>
      <c r="AY273" s="114"/>
      <c r="AZ273" s="110"/>
      <c r="BA273" s="110"/>
    </row>
    <row r="274" spans="1:53" ht="14.25" customHeight="1" x14ac:dyDescent="0.25">
      <c r="A274" s="110"/>
      <c r="B274" s="110"/>
      <c r="C274" s="110"/>
      <c r="D274" s="110"/>
      <c r="E274" s="110"/>
      <c r="F274" s="110"/>
      <c r="G274" s="110"/>
      <c r="H274" s="110"/>
      <c r="I274" s="110"/>
      <c r="J274" s="114"/>
      <c r="K274" s="110"/>
      <c r="L274" s="114"/>
      <c r="M274" s="114"/>
      <c r="N274" s="110"/>
      <c r="O274" s="110"/>
      <c r="P274" s="114"/>
      <c r="Q274" s="114"/>
      <c r="R274" s="115"/>
      <c r="S274" s="114"/>
      <c r="T274" s="114"/>
      <c r="U274" s="114"/>
      <c r="V274" s="114"/>
      <c r="W274" s="114"/>
      <c r="X274" s="115"/>
      <c r="Y274" s="114"/>
      <c r="Z274" s="114"/>
      <c r="AA274" s="114"/>
      <c r="AB274" s="114"/>
      <c r="AC274" s="114"/>
      <c r="AD274" s="114"/>
      <c r="AE274" s="114"/>
      <c r="AF274" s="114"/>
      <c r="AG274" s="114"/>
      <c r="AH274" s="114"/>
      <c r="AI274" s="110"/>
      <c r="AJ274" s="114"/>
      <c r="AK274" s="114"/>
      <c r="AL274" s="114"/>
      <c r="AM274" s="114"/>
      <c r="AN274" s="114"/>
      <c r="AO274" s="114"/>
      <c r="AP274" s="114"/>
      <c r="AQ274" s="110"/>
      <c r="AR274" s="110"/>
      <c r="AS274" s="110"/>
      <c r="AT274" s="110"/>
      <c r="AU274" s="110"/>
      <c r="AV274" s="110"/>
      <c r="AW274" s="110"/>
      <c r="AX274" s="114"/>
      <c r="AY274" s="114"/>
      <c r="AZ274" s="110"/>
      <c r="BA274" s="110"/>
    </row>
    <row r="275" spans="1:53" ht="14.25" customHeight="1" x14ac:dyDescent="0.25">
      <c r="A275" s="110"/>
      <c r="B275" s="110"/>
      <c r="C275" s="110"/>
      <c r="D275" s="110"/>
      <c r="E275" s="110"/>
      <c r="F275" s="110"/>
      <c r="G275" s="110"/>
      <c r="H275" s="110"/>
      <c r="I275" s="110"/>
      <c r="J275" s="114"/>
      <c r="K275" s="110"/>
      <c r="L275" s="114"/>
      <c r="M275" s="114"/>
      <c r="N275" s="110"/>
      <c r="O275" s="110"/>
      <c r="P275" s="114"/>
      <c r="Q275" s="114"/>
      <c r="R275" s="115"/>
      <c r="S275" s="114"/>
      <c r="T275" s="114"/>
      <c r="U275" s="114"/>
      <c r="V275" s="114"/>
      <c r="W275" s="114"/>
      <c r="X275" s="115"/>
      <c r="Y275" s="114"/>
      <c r="Z275" s="114"/>
      <c r="AA275" s="114"/>
      <c r="AB275" s="114"/>
      <c r="AC275" s="114"/>
      <c r="AD275" s="114"/>
      <c r="AE275" s="114"/>
      <c r="AF275" s="114"/>
      <c r="AG275" s="114"/>
      <c r="AH275" s="114"/>
      <c r="AI275" s="110"/>
      <c r="AJ275" s="114"/>
      <c r="AK275" s="114"/>
      <c r="AL275" s="114"/>
      <c r="AM275" s="114"/>
      <c r="AN275" s="114"/>
      <c r="AO275" s="114"/>
      <c r="AP275" s="114"/>
      <c r="AQ275" s="110"/>
      <c r="AR275" s="110"/>
      <c r="AS275" s="110"/>
      <c r="AT275" s="110"/>
      <c r="AU275" s="110"/>
      <c r="AV275" s="110"/>
      <c r="AW275" s="110"/>
      <c r="AX275" s="114"/>
      <c r="AY275" s="114"/>
      <c r="AZ275" s="110"/>
      <c r="BA275" s="110"/>
    </row>
    <row r="276" spans="1:53" ht="14.25" customHeight="1" x14ac:dyDescent="0.25">
      <c r="A276" s="110"/>
      <c r="B276" s="110"/>
      <c r="C276" s="110"/>
      <c r="D276" s="110"/>
      <c r="E276" s="110"/>
      <c r="F276" s="110"/>
      <c r="G276" s="110"/>
      <c r="H276" s="110"/>
      <c r="I276" s="110"/>
      <c r="J276" s="114"/>
      <c r="K276" s="110"/>
      <c r="L276" s="114"/>
      <c r="M276" s="114"/>
      <c r="N276" s="110"/>
      <c r="O276" s="110"/>
      <c r="P276" s="114"/>
      <c r="Q276" s="114"/>
      <c r="R276" s="115"/>
      <c r="S276" s="114"/>
      <c r="T276" s="114"/>
      <c r="U276" s="114"/>
      <c r="V276" s="114"/>
      <c r="W276" s="114"/>
      <c r="X276" s="115"/>
      <c r="Y276" s="114"/>
      <c r="Z276" s="114"/>
      <c r="AA276" s="114"/>
      <c r="AB276" s="114"/>
      <c r="AC276" s="114"/>
      <c r="AD276" s="114"/>
      <c r="AE276" s="114"/>
      <c r="AF276" s="114"/>
      <c r="AG276" s="114"/>
      <c r="AH276" s="114"/>
      <c r="AI276" s="110"/>
      <c r="AJ276" s="114"/>
      <c r="AK276" s="114"/>
      <c r="AL276" s="114"/>
      <c r="AM276" s="114"/>
      <c r="AN276" s="114"/>
      <c r="AO276" s="114"/>
      <c r="AP276" s="114"/>
      <c r="AQ276" s="110"/>
      <c r="AR276" s="110"/>
      <c r="AS276" s="110"/>
      <c r="AT276" s="110"/>
      <c r="AU276" s="110"/>
      <c r="AV276" s="110"/>
      <c r="AW276" s="110"/>
      <c r="AX276" s="114"/>
      <c r="AY276" s="114"/>
      <c r="AZ276" s="110"/>
      <c r="BA276" s="110"/>
    </row>
    <row r="277" spans="1:53" ht="14.25" customHeight="1" x14ac:dyDescent="0.25">
      <c r="A277" s="110"/>
      <c r="B277" s="110"/>
      <c r="C277" s="110"/>
      <c r="D277" s="110"/>
      <c r="E277" s="110"/>
      <c r="F277" s="110"/>
      <c r="G277" s="110"/>
      <c r="H277" s="110"/>
      <c r="I277" s="110"/>
      <c r="J277" s="114"/>
      <c r="K277" s="110"/>
      <c r="L277" s="114"/>
      <c r="M277" s="114"/>
      <c r="N277" s="110"/>
      <c r="O277" s="110"/>
      <c r="P277" s="114"/>
      <c r="Q277" s="114"/>
      <c r="R277" s="110"/>
      <c r="S277" s="110"/>
      <c r="T277" s="110"/>
      <c r="U277" s="110"/>
      <c r="V277" s="110"/>
      <c r="W277" s="110"/>
      <c r="X277" s="115"/>
      <c r="Y277" s="114"/>
      <c r="Z277" s="114"/>
      <c r="AA277" s="114"/>
      <c r="AB277" s="114"/>
      <c r="AC277" s="114"/>
      <c r="AD277" s="110"/>
      <c r="AE277" s="110"/>
      <c r="AF277" s="110"/>
      <c r="AG277" s="110"/>
      <c r="AH277" s="110"/>
      <c r="AI277" s="110"/>
      <c r="AJ277" s="110"/>
      <c r="AK277" s="110"/>
      <c r="AL277" s="114"/>
      <c r="AM277" s="114"/>
      <c r="AN277" s="114"/>
      <c r="AO277" s="114"/>
      <c r="AP277" s="114"/>
      <c r="AQ277" s="110"/>
      <c r="AR277" s="110"/>
      <c r="AS277" s="110"/>
      <c r="AT277" s="110"/>
      <c r="AU277" s="110"/>
      <c r="AV277" s="110"/>
      <c r="AW277" s="110"/>
      <c r="AX277" s="114"/>
      <c r="AY277" s="114"/>
      <c r="AZ277" s="110"/>
      <c r="BA277" s="110"/>
    </row>
    <row r="278" spans="1:53" ht="14.25" customHeight="1" x14ac:dyDescent="0.25">
      <c r="A278" s="110"/>
      <c r="B278" s="110"/>
      <c r="C278" s="110"/>
      <c r="D278" s="110"/>
      <c r="E278" s="110"/>
      <c r="F278" s="110"/>
      <c r="G278" s="110"/>
      <c r="H278" s="110"/>
      <c r="I278" s="110"/>
      <c r="J278" s="114"/>
      <c r="K278" s="110"/>
      <c r="L278" s="114"/>
      <c r="M278" s="114"/>
      <c r="N278" s="110"/>
      <c r="O278" s="110"/>
      <c r="P278" s="114"/>
      <c r="Q278" s="114"/>
      <c r="R278" s="115"/>
      <c r="S278" s="114"/>
      <c r="T278" s="114"/>
      <c r="U278" s="114"/>
      <c r="V278" s="114"/>
      <c r="W278" s="114"/>
      <c r="X278" s="115"/>
      <c r="Y278" s="114"/>
      <c r="Z278" s="114"/>
      <c r="AA278" s="114"/>
      <c r="AB278" s="114"/>
      <c r="AC278" s="114"/>
      <c r="AD278" s="114"/>
      <c r="AE278" s="114"/>
      <c r="AF278" s="114"/>
      <c r="AG278" s="114"/>
      <c r="AH278" s="114"/>
      <c r="AI278" s="110"/>
      <c r="AJ278" s="114"/>
      <c r="AK278" s="114"/>
      <c r="AL278" s="114"/>
      <c r="AM278" s="114"/>
      <c r="AN278" s="114"/>
      <c r="AO278" s="114"/>
      <c r="AP278" s="114"/>
      <c r="AQ278" s="110"/>
      <c r="AR278" s="110"/>
      <c r="AS278" s="110"/>
      <c r="AT278" s="110"/>
      <c r="AU278" s="110"/>
      <c r="AV278" s="110"/>
      <c r="AW278" s="110"/>
      <c r="AX278" s="114"/>
      <c r="AY278" s="114"/>
      <c r="AZ278" s="110"/>
      <c r="BA278" s="110"/>
    </row>
    <row r="279" spans="1:53" ht="14.25" customHeight="1" x14ac:dyDescent="0.25">
      <c r="A279" s="110"/>
      <c r="B279" s="110"/>
      <c r="C279" s="110"/>
      <c r="D279" s="110"/>
      <c r="E279" s="110"/>
      <c r="F279" s="110"/>
      <c r="G279" s="110"/>
      <c r="H279" s="110"/>
      <c r="I279" s="110"/>
      <c r="J279" s="114"/>
      <c r="K279" s="110"/>
      <c r="L279" s="114"/>
      <c r="M279" s="114"/>
      <c r="N279" s="110"/>
      <c r="O279" s="110"/>
      <c r="P279" s="114"/>
      <c r="Q279" s="114"/>
      <c r="R279" s="115"/>
      <c r="S279" s="114"/>
      <c r="T279" s="114"/>
      <c r="U279" s="114"/>
      <c r="V279" s="114"/>
      <c r="W279" s="114"/>
      <c r="X279" s="115"/>
      <c r="Y279" s="114"/>
      <c r="Z279" s="114"/>
      <c r="AA279" s="114"/>
      <c r="AB279" s="114"/>
      <c r="AC279" s="114"/>
      <c r="AD279" s="114"/>
      <c r="AE279" s="114"/>
      <c r="AF279" s="114"/>
      <c r="AG279" s="114"/>
      <c r="AH279" s="114"/>
      <c r="AI279" s="110"/>
      <c r="AJ279" s="114"/>
      <c r="AK279" s="114"/>
      <c r="AL279" s="114"/>
      <c r="AM279" s="114"/>
      <c r="AN279" s="114"/>
      <c r="AO279" s="114"/>
      <c r="AP279" s="114"/>
      <c r="AQ279" s="110"/>
      <c r="AR279" s="110"/>
      <c r="AS279" s="110"/>
      <c r="AT279" s="110"/>
      <c r="AU279" s="110"/>
      <c r="AV279" s="110"/>
      <c r="AW279" s="110"/>
      <c r="AX279" s="114"/>
      <c r="AY279" s="114"/>
      <c r="AZ279" s="110"/>
      <c r="BA279" s="110"/>
    </row>
    <row r="280" spans="1:53" ht="14.25" customHeight="1" x14ac:dyDescent="0.25">
      <c r="A280" s="110"/>
      <c r="B280" s="110"/>
      <c r="C280" s="110"/>
      <c r="D280" s="110"/>
      <c r="E280" s="110"/>
      <c r="F280" s="110"/>
      <c r="G280" s="110"/>
      <c r="H280" s="110"/>
      <c r="I280" s="110"/>
      <c r="J280" s="114"/>
      <c r="K280" s="110"/>
      <c r="L280" s="114"/>
      <c r="M280" s="114"/>
      <c r="N280" s="110"/>
      <c r="O280" s="110"/>
      <c r="P280" s="114"/>
      <c r="Q280" s="114"/>
      <c r="R280" s="115"/>
      <c r="S280" s="114"/>
      <c r="T280" s="114"/>
      <c r="U280" s="114"/>
      <c r="V280" s="114"/>
      <c r="W280" s="114"/>
      <c r="X280" s="115"/>
      <c r="Y280" s="114"/>
      <c r="Z280" s="114"/>
      <c r="AA280" s="114"/>
      <c r="AB280" s="114"/>
      <c r="AC280" s="114"/>
      <c r="AD280" s="114"/>
      <c r="AE280" s="114"/>
      <c r="AF280" s="114"/>
      <c r="AG280" s="114"/>
      <c r="AH280" s="114"/>
      <c r="AI280" s="110"/>
      <c r="AJ280" s="114"/>
      <c r="AK280" s="114"/>
      <c r="AL280" s="114"/>
      <c r="AM280" s="114"/>
      <c r="AN280" s="114"/>
      <c r="AO280" s="114"/>
      <c r="AP280" s="114"/>
      <c r="AQ280" s="110"/>
      <c r="AR280" s="110"/>
      <c r="AS280" s="110"/>
      <c r="AT280" s="110"/>
      <c r="AU280" s="110"/>
      <c r="AV280" s="110"/>
      <c r="AW280" s="110"/>
      <c r="AX280" s="114"/>
      <c r="AY280" s="114"/>
      <c r="AZ280" s="110"/>
      <c r="BA280" s="110"/>
    </row>
    <row r="281" spans="1:53" ht="14.25" customHeight="1" x14ac:dyDescent="0.25">
      <c r="A281" s="110"/>
      <c r="B281" s="110"/>
      <c r="C281" s="110"/>
      <c r="D281" s="110"/>
      <c r="E281" s="110"/>
      <c r="F281" s="110"/>
      <c r="G281" s="110"/>
      <c r="H281" s="110"/>
      <c r="I281" s="110"/>
      <c r="J281" s="114"/>
      <c r="K281" s="110"/>
      <c r="L281" s="114"/>
      <c r="M281" s="114"/>
      <c r="N281" s="110"/>
      <c r="O281" s="110"/>
      <c r="P281" s="114"/>
      <c r="Q281" s="114"/>
      <c r="R281" s="115"/>
      <c r="S281" s="114"/>
      <c r="T281" s="114"/>
      <c r="U281" s="114"/>
      <c r="V281" s="114"/>
      <c r="W281" s="114"/>
      <c r="X281" s="115"/>
      <c r="Y281" s="114"/>
      <c r="Z281" s="114"/>
      <c r="AA281" s="114"/>
      <c r="AB281" s="114"/>
      <c r="AC281" s="114"/>
      <c r="AD281" s="114"/>
      <c r="AE281" s="114"/>
      <c r="AF281" s="114"/>
      <c r="AG281" s="114"/>
      <c r="AH281" s="114"/>
      <c r="AI281" s="110"/>
      <c r="AJ281" s="114"/>
      <c r="AK281" s="114"/>
      <c r="AL281" s="114"/>
      <c r="AM281" s="114"/>
      <c r="AN281" s="114"/>
      <c r="AO281" s="114"/>
      <c r="AP281" s="114"/>
      <c r="AQ281" s="110"/>
      <c r="AR281" s="110"/>
      <c r="AS281" s="110"/>
      <c r="AT281" s="110"/>
      <c r="AU281" s="110"/>
      <c r="AV281" s="110"/>
      <c r="AW281" s="110"/>
      <c r="AX281" s="114"/>
      <c r="AY281" s="114"/>
      <c r="AZ281" s="110"/>
      <c r="BA281" s="110"/>
    </row>
    <row r="282" spans="1:53" ht="14.25" customHeight="1" x14ac:dyDescent="0.25">
      <c r="A282" s="110"/>
      <c r="B282" s="110"/>
      <c r="C282" s="110"/>
      <c r="D282" s="110"/>
      <c r="E282" s="110"/>
      <c r="F282" s="110"/>
      <c r="G282" s="110"/>
      <c r="H282" s="110"/>
      <c r="I282" s="110"/>
      <c r="J282" s="114"/>
      <c r="K282" s="110"/>
      <c r="L282" s="114"/>
      <c r="M282" s="114"/>
      <c r="N282" s="110"/>
      <c r="O282" s="110"/>
      <c r="P282" s="114"/>
      <c r="Q282" s="114"/>
      <c r="R282" s="115"/>
      <c r="S282" s="114"/>
      <c r="T282" s="114"/>
      <c r="U282" s="114"/>
      <c r="V282" s="114"/>
      <c r="W282" s="114"/>
      <c r="X282" s="115"/>
      <c r="Y282" s="114"/>
      <c r="Z282" s="114"/>
      <c r="AA282" s="114"/>
      <c r="AB282" s="114"/>
      <c r="AC282" s="114"/>
      <c r="AD282" s="114"/>
      <c r="AE282" s="114"/>
      <c r="AF282" s="114"/>
      <c r="AG282" s="114"/>
      <c r="AH282" s="114"/>
      <c r="AI282" s="110"/>
      <c r="AJ282" s="114"/>
      <c r="AK282" s="114"/>
      <c r="AL282" s="114"/>
      <c r="AM282" s="114"/>
      <c r="AN282" s="114"/>
      <c r="AO282" s="114"/>
      <c r="AP282" s="114"/>
      <c r="AQ282" s="110"/>
      <c r="AR282" s="110"/>
      <c r="AS282" s="110"/>
      <c r="AT282" s="110"/>
      <c r="AU282" s="110"/>
      <c r="AV282" s="110"/>
      <c r="AW282" s="110"/>
      <c r="AX282" s="114"/>
      <c r="AY282" s="114"/>
      <c r="AZ282" s="110"/>
      <c r="BA282" s="110"/>
    </row>
    <row r="283" spans="1:53" ht="14.25" customHeight="1" x14ac:dyDescent="0.25">
      <c r="A283" s="110"/>
      <c r="B283" s="110"/>
      <c r="C283" s="110"/>
      <c r="D283" s="110"/>
      <c r="E283" s="110"/>
      <c r="F283" s="110"/>
      <c r="G283" s="110"/>
      <c r="H283" s="110"/>
      <c r="I283" s="110"/>
      <c r="J283" s="114"/>
      <c r="K283" s="110"/>
      <c r="L283" s="114"/>
      <c r="M283" s="114"/>
      <c r="N283" s="110"/>
      <c r="O283" s="110"/>
      <c r="P283" s="114"/>
      <c r="Q283" s="114"/>
      <c r="R283" s="115"/>
      <c r="S283" s="114"/>
      <c r="T283" s="114"/>
      <c r="U283" s="114"/>
      <c r="V283" s="114"/>
      <c r="W283" s="114"/>
      <c r="X283" s="115"/>
      <c r="Y283" s="114"/>
      <c r="Z283" s="114"/>
      <c r="AA283" s="114"/>
      <c r="AB283" s="114"/>
      <c r="AC283" s="114"/>
      <c r="AD283" s="114"/>
      <c r="AE283" s="114"/>
      <c r="AF283" s="114"/>
      <c r="AG283" s="114"/>
      <c r="AH283" s="114"/>
      <c r="AI283" s="110"/>
      <c r="AJ283" s="114"/>
      <c r="AK283" s="114"/>
      <c r="AL283" s="114"/>
      <c r="AM283" s="114"/>
      <c r="AN283" s="114"/>
      <c r="AO283" s="114"/>
      <c r="AP283" s="114"/>
      <c r="AQ283" s="110"/>
      <c r="AR283" s="110"/>
      <c r="AS283" s="110"/>
      <c r="AT283" s="110"/>
      <c r="AU283" s="110"/>
      <c r="AV283" s="110"/>
      <c r="AW283" s="110"/>
      <c r="AX283" s="114"/>
      <c r="AY283" s="114"/>
      <c r="AZ283" s="110"/>
      <c r="BA283" s="110"/>
    </row>
    <row r="284" spans="1:53" ht="14.25" customHeight="1" x14ac:dyDescent="0.25">
      <c r="A284" s="110"/>
      <c r="B284" s="110"/>
      <c r="C284" s="110"/>
      <c r="D284" s="110"/>
      <c r="E284" s="110"/>
      <c r="F284" s="110"/>
      <c r="G284" s="110"/>
      <c r="H284" s="110"/>
      <c r="I284" s="110"/>
      <c r="J284" s="114"/>
      <c r="K284" s="110"/>
      <c r="L284" s="114"/>
      <c r="M284" s="114"/>
      <c r="N284" s="110"/>
      <c r="O284" s="110"/>
      <c r="P284" s="114"/>
      <c r="Q284" s="114"/>
      <c r="R284" s="115"/>
      <c r="S284" s="114"/>
      <c r="T284" s="114"/>
      <c r="U284" s="114"/>
      <c r="V284" s="114"/>
      <c r="W284" s="114"/>
      <c r="X284" s="115"/>
      <c r="Y284" s="114"/>
      <c r="Z284" s="114"/>
      <c r="AA284" s="114"/>
      <c r="AB284" s="114"/>
      <c r="AC284" s="114"/>
      <c r="AD284" s="114"/>
      <c r="AE284" s="114"/>
      <c r="AF284" s="114"/>
      <c r="AG284" s="114"/>
      <c r="AH284" s="114"/>
      <c r="AI284" s="110"/>
      <c r="AJ284" s="114"/>
      <c r="AK284" s="114"/>
      <c r="AL284" s="114"/>
      <c r="AM284" s="114"/>
      <c r="AN284" s="114"/>
      <c r="AO284" s="114"/>
      <c r="AP284" s="114"/>
      <c r="AQ284" s="110"/>
      <c r="AR284" s="110"/>
      <c r="AS284" s="110"/>
      <c r="AT284" s="110"/>
      <c r="AU284" s="110"/>
      <c r="AV284" s="110"/>
      <c r="AW284" s="110"/>
      <c r="AX284" s="114"/>
      <c r="AY284" s="114"/>
      <c r="AZ284" s="110"/>
      <c r="BA284" s="110"/>
    </row>
    <row r="285" spans="1:53" ht="14.25" customHeight="1" x14ac:dyDescent="0.25">
      <c r="A285" s="110"/>
      <c r="B285" s="110"/>
      <c r="C285" s="110"/>
      <c r="D285" s="110"/>
      <c r="E285" s="110"/>
      <c r="F285" s="110"/>
      <c r="G285" s="110"/>
      <c r="H285" s="110"/>
      <c r="I285" s="110"/>
      <c r="J285" s="114"/>
      <c r="K285" s="110"/>
      <c r="L285" s="114"/>
      <c r="M285" s="114"/>
      <c r="N285" s="110"/>
      <c r="O285" s="110"/>
      <c r="P285" s="114"/>
      <c r="Q285" s="114"/>
      <c r="R285" s="115"/>
      <c r="S285" s="114"/>
      <c r="T285" s="114"/>
      <c r="U285" s="114"/>
      <c r="V285" s="114"/>
      <c r="W285" s="114"/>
      <c r="X285" s="115"/>
      <c r="Y285" s="114"/>
      <c r="Z285" s="114"/>
      <c r="AA285" s="114"/>
      <c r="AB285" s="114"/>
      <c r="AC285" s="114"/>
      <c r="AD285" s="114"/>
      <c r="AE285" s="114"/>
      <c r="AF285" s="114"/>
      <c r="AG285" s="114"/>
      <c r="AH285" s="114"/>
      <c r="AI285" s="110"/>
      <c r="AJ285" s="114"/>
      <c r="AK285" s="114"/>
      <c r="AL285" s="114"/>
      <c r="AM285" s="114"/>
      <c r="AN285" s="114"/>
      <c r="AO285" s="114"/>
      <c r="AP285" s="114"/>
      <c r="AQ285" s="110"/>
      <c r="AR285" s="110"/>
      <c r="AS285" s="110"/>
      <c r="AT285" s="110"/>
      <c r="AU285" s="110"/>
      <c r="AV285" s="110"/>
      <c r="AW285" s="110"/>
      <c r="AX285" s="114"/>
      <c r="AY285" s="114"/>
      <c r="AZ285" s="110"/>
      <c r="BA285" s="110"/>
    </row>
    <row r="286" spans="1:53" ht="14.25" customHeight="1" x14ac:dyDescent="0.25">
      <c r="A286" s="110"/>
      <c r="B286" s="110"/>
      <c r="C286" s="110"/>
      <c r="D286" s="110"/>
      <c r="E286" s="110"/>
      <c r="F286" s="110"/>
      <c r="G286" s="110"/>
      <c r="H286" s="110"/>
      <c r="I286" s="110"/>
      <c r="J286" s="114"/>
      <c r="K286" s="110"/>
      <c r="L286" s="114"/>
      <c r="M286" s="114"/>
      <c r="N286" s="110"/>
      <c r="O286" s="110"/>
      <c r="P286" s="114"/>
      <c r="Q286" s="114"/>
      <c r="R286" s="115"/>
      <c r="S286" s="114"/>
      <c r="T286" s="114"/>
      <c r="U286" s="114"/>
      <c r="V286" s="114"/>
      <c r="W286" s="114"/>
      <c r="X286" s="115"/>
      <c r="Y286" s="114"/>
      <c r="Z286" s="114"/>
      <c r="AA286" s="114"/>
      <c r="AB286" s="114"/>
      <c r="AC286" s="114"/>
      <c r="AD286" s="114"/>
      <c r="AE286" s="114"/>
      <c r="AF286" s="114"/>
      <c r="AG286" s="114"/>
      <c r="AH286" s="114"/>
      <c r="AI286" s="110"/>
      <c r="AJ286" s="114"/>
      <c r="AK286" s="114"/>
      <c r="AL286" s="114"/>
      <c r="AM286" s="114"/>
      <c r="AN286" s="114"/>
      <c r="AO286" s="114"/>
      <c r="AP286" s="114"/>
      <c r="AQ286" s="110"/>
      <c r="AR286" s="110"/>
      <c r="AS286" s="110"/>
      <c r="AT286" s="110"/>
      <c r="AU286" s="110"/>
      <c r="AV286" s="110"/>
      <c r="AW286" s="110"/>
      <c r="AX286" s="114"/>
      <c r="AY286" s="114"/>
      <c r="AZ286" s="110"/>
      <c r="BA286" s="110"/>
    </row>
    <row r="287" spans="1:53" ht="14.25" customHeight="1" x14ac:dyDescent="0.25">
      <c r="A287" s="110"/>
      <c r="B287" s="110"/>
      <c r="C287" s="110"/>
      <c r="D287" s="110"/>
      <c r="E287" s="110"/>
      <c r="F287" s="110"/>
      <c r="G287" s="110"/>
      <c r="H287" s="110"/>
      <c r="I287" s="110"/>
      <c r="J287" s="114"/>
      <c r="K287" s="110"/>
      <c r="L287" s="114"/>
      <c r="M287" s="114"/>
      <c r="N287" s="110"/>
      <c r="O287" s="110"/>
      <c r="P287" s="114"/>
      <c r="Q287" s="114"/>
      <c r="R287" s="115"/>
      <c r="S287" s="114"/>
      <c r="T287" s="114"/>
      <c r="U287" s="114"/>
      <c r="V287" s="114"/>
      <c r="W287" s="114"/>
      <c r="X287" s="115"/>
      <c r="Y287" s="114"/>
      <c r="Z287" s="114"/>
      <c r="AA287" s="114"/>
      <c r="AB287" s="114"/>
      <c r="AC287" s="114"/>
      <c r="AD287" s="114"/>
      <c r="AE287" s="114"/>
      <c r="AF287" s="114"/>
      <c r="AG287" s="114"/>
      <c r="AH287" s="114"/>
      <c r="AI287" s="110"/>
      <c r="AJ287" s="114"/>
      <c r="AK287" s="114"/>
      <c r="AL287" s="114"/>
      <c r="AM287" s="114"/>
      <c r="AN287" s="114"/>
      <c r="AO287" s="114"/>
      <c r="AP287" s="114"/>
      <c r="AQ287" s="110"/>
      <c r="AR287" s="110"/>
      <c r="AS287" s="110"/>
      <c r="AT287" s="110"/>
      <c r="AU287" s="110"/>
      <c r="AV287" s="110"/>
      <c r="AW287" s="110"/>
      <c r="AX287" s="114"/>
      <c r="AY287" s="114"/>
      <c r="AZ287" s="110"/>
      <c r="BA287" s="110"/>
    </row>
    <row r="288" spans="1:53" ht="14.25" customHeight="1" x14ac:dyDescent="0.25">
      <c r="A288" s="110"/>
      <c r="B288" s="110"/>
      <c r="C288" s="110"/>
      <c r="D288" s="110"/>
      <c r="E288" s="110"/>
      <c r="F288" s="110"/>
      <c r="G288" s="110"/>
      <c r="H288" s="110"/>
      <c r="I288" s="110"/>
      <c r="J288" s="114"/>
      <c r="K288" s="110"/>
      <c r="L288" s="114"/>
      <c r="M288" s="114"/>
      <c r="N288" s="110"/>
      <c r="O288" s="110"/>
      <c r="P288" s="114"/>
      <c r="Q288" s="114"/>
      <c r="R288" s="115"/>
      <c r="S288" s="114"/>
      <c r="T288" s="114"/>
      <c r="U288" s="114"/>
      <c r="V288" s="114"/>
      <c r="W288" s="114"/>
      <c r="X288" s="115"/>
      <c r="Y288" s="114"/>
      <c r="Z288" s="114"/>
      <c r="AA288" s="114"/>
      <c r="AB288" s="114"/>
      <c r="AC288" s="114"/>
      <c r="AD288" s="114"/>
      <c r="AE288" s="114"/>
      <c r="AF288" s="114"/>
      <c r="AG288" s="114"/>
      <c r="AH288" s="114"/>
      <c r="AI288" s="110"/>
      <c r="AJ288" s="114"/>
      <c r="AK288" s="114"/>
      <c r="AL288" s="114"/>
      <c r="AM288" s="114"/>
      <c r="AN288" s="114"/>
      <c r="AO288" s="114"/>
      <c r="AP288" s="114"/>
      <c r="AQ288" s="110"/>
      <c r="AR288" s="110"/>
      <c r="AS288" s="110"/>
      <c r="AT288" s="110"/>
      <c r="AU288" s="110"/>
      <c r="AV288" s="110"/>
      <c r="AW288" s="110"/>
      <c r="AX288" s="114"/>
      <c r="AY288" s="114"/>
      <c r="AZ288" s="110"/>
      <c r="BA288" s="110"/>
    </row>
    <row r="289" spans="1:53" ht="14.25" customHeight="1" x14ac:dyDescent="0.25">
      <c r="A289" s="110"/>
      <c r="B289" s="110"/>
      <c r="C289" s="110"/>
      <c r="D289" s="110"/>
      <c r="E289" s="110"/>
      <c r="F289" s="110"/>
      <c r="G289" s="110"/>
      <c r="H289" s="110"/>
      <c r="I289" s="110"/>
      <c r="J289" s="114"/>
      <c r="K289" s="110"/>
      <c r="L289" s="114"/>
      <c r="M289" s="114"/>
      <c r="N289" s="110"/>
      <c r="O289" s="110"/>
      <c r="P289" s="114"/>
      <c r="Q289" s="114"/>
      <c r="R289" s="115"/>
      <c r="S289" s="114"/>
      <c r="T289" s="114"/>
      <c r="U289" s="114"/>
      <c r="V289" s="114"/>
      <c r="W289" s="114"/>
      <c r="X289" s="115"/>
      <c r="Y289" s="114"/>
      <c r="Z289" s="114"/>
      <c r="AA289" s="114"/>
      <c r="AB289" s="114"/>
      <c r="AC289" s="114"/>
      <c r="AD289" s="114"/>
      <c r="AE289" s="114"/>
      <c r="AF289" s="114"/>
      <c r="AG289" s="114"/>
      <c r="AH289" s="114"/>
      <c r="AI289" s="110"/>
      <c r="AJ289" s="114"/>
      <c r="AK289" s="114"/>
      <c r="AL289" s="114"/>
      <c r="AM289" s="114"/>
      <c r="AN289" s="114"/>
      <c r="AO289" s="114"/>
      <c r="AP289" s="114"/>
      <c r="AQ289" s="110"/>
      <c r="AR289" s="110"/>
      <c r="AS289" s="110"/>
      <c r="AT289" s="110"/>
      <c r="AU289" s="110"/>
      <c r="AV289" s="110"/>
      <c r="AW289" s="110"/>
      <c r="AX289" s="114"/>
      <c r="AY289" s="114"/>
      <c r="AZ289" s="110"/>
      <c r="BA289" s="110"/>
    </row>
    <row r="290" spans="1:53" ht="14.25" customHeight="1" x14ac:dyDescent="0.25">
      <c r="A290" s="110"/>
      <c r="B290" s="110"/>
      <c r="C290" s="110"/>
      <c r="D290" s="110"/>
      <c r="E290" s="110"/>
      <c r="F290" s="110"/>
      <c r="G290" s="110"/>
      <c r="H290" s="110"/>
      <c r="I290" s="110"/>
      <c r="J290" s="114"/>
      <c r="K290" s="110"/>
      <c r="L290" s="114"/>
      <c r="M290" s="114"/>
      <c r="N290" s="110"/>
      <c r="O290" s="110"/>
      <c r="P290" s="114"/>
      <c r="Q290" s="114"/>
      <c r="R290" s="115"/>
      <c r="S290" s="114"/>
      <c r="T290" s="114"/>
      <c r="U290" s="114"/>
      <c r="V290" s="114"/>
      <c r="W290" s="114"/>
      <c r="X290" s="115"/>
      <c r="Y290" s="114"/>
      <c r="Z290" s="114"/>
      <c r="AA290" s="114"/>
      <c r="AB290" s="114"/>
      <c r="AC290" s="114"/>
      <c r="AD290" s="114"/>
      <c r="AE290" s="114"/>
      <c r="AF290" s="114"/>
      <c r="AG290" s="114"/>
      <c r="AH290" s="114"/>
      <c r="AI290" s="110"/>
      <c r="AJ290" s="114"/>
      <c r="AK290" s="114"/>
      <c r="AL290" s="114"/>
      <c r="AM290" s="114"/>
      <c r="AN290" s="114"/>
      <c r="AO290" s="114"/>
      <c r="AP290" s="114"/>
      <c r="AQ290" s="110"/>
      <c r="AR290" s="110"/>
      <c r="AS290" s="110"/>
      <c r="AT290" s="110"/>
      <c r="AU290" s="110"/>
      <c r="AV290" s="110"/>
      <c r="AW290" s="110"/>
      <c r="AX290" s="114"/>
      <c r="AY290" s="114"/>
      <c r="AZ290" s="110"/>
      <c r="BA290" s="110"/>
    </row>
    <row r="291" spans="1:53" ht="14.25" customHeight="1" x14ac:dyDescent="0.25">
      <c r="A291" s="110"/>
      <c r="B291" s="110"/>
      <c r="C291" s="110"/>
      <c r="D291" s="110"/>
      <c r="E291" s="110"/>
      <c r="F291" s="110"/>
      <c r="G291" s="110"/>
      <c r="H291" s="110"/>
      <c r="I291" s="110"/>
      <c r="J291" s="114"/>
      <c r="K291" s="110"/>
      <c r="L291" s="114"/>
      <c r="M291" s="114"/>
      <c r="N291" s="110"/>
      <c r="O291" s="110"/>
      <c r="P291" s="114"/>
      <c r="Q291" s="114"/>
      <c r="R291" s="115"/>
      <c r="S291" s="114"/>
      <c r="T291" s="114"/>
      <c r="U291" s="114"/>
      <c r="V291" s="114"/>
      <c r="W291" s="114"/>
      <c r="X291" s="115"/>
      <c r="Y291" s="114"/>
      <c r="Z291" s="114"/>
      <c r="AA291" s="114"/>
      <c r="AB291" s="114"/>
      <c r="AC291" s="114"/>
      <c r="AD291" s="114"/>
      <c r="AE291" s="114"/>
      <c r="AF291" s="114"/>
      <c r="AG291" s="114"/>
      <c r="AH291" s="114"/>
      <c r="AI291" s="110"/>
      <c r="AJ291" s="114"/>
      <c r="AK291" s="114"/>
      <c r="AL291" s="114"/>
      <c r="AM291" s="114"/>
      <c r="AN291" s="114"/>
      <c r="AO291" s="114"/>
      <c r="AP291" s="114"/>
      <c r="AQ291" s="110"/>
      <c r="AR291" s="110"/>
      <c r="AS291" s="110"/>
      <c r="AT291" s="110"/>
      <c r="AU291" s="110"/>
      <c r="AV291" s="110"/>
      <c r="AW291" s="110"/>
      <c r="AX291" s="114"/>
      <c r="AY291" s="114"/>
      <c r="AZ291" s="110"/>
      <c r="BA291" s="110"/>
    </row>
    <row r="292" spans="1:53" ht="14.25" customHeight="1" x14ac:dyDescent="0.25">
      <c r="A292" s="110"/>
      <c r="B292" s="110"/>
      <c r="C292" s="110"/>
      <c r="D292" s="110"/>
      <c r="E292" s="110"/>
      <c r="F292" s="110"/>
      <c r="G292" s="110"/>
      <c r="H292" s="110"/>
      <c r="I292" s="110"/>
      <c r="J292" s="114"/>
      <c r="K292" s="110"/>
      <c r="L292" s="114"/>
      <c r="M292" s="114"/>
      <c r="N292" s="110"/>
      <c r="O292" s="110"/>
      <c r="P292" s="114"/>
      <c r="Q292" s="110"/>
      <c r="R292" s="115"/>
      <c r="S292" s="114"/>
      <c r="T292" s="114"/>
      <c r="U292" s="114"/>
      <c r="V292" s="114"/>
      <c r="W292" s="114"/>
      <c r="X292" s="110"/>
      <c r="Y292" s="110"/>
      <c r="Z292" s="110"/>
      <c r="AA292" s="110"/>
      <c r="AB292" s="110"/>
      <c r="AC292" s="110"/>
      <c r="AD292" s="110"/>
      <c r="AE292" s="110"/>
      <c r="AF292" s="110"/>
      <c r="AG292" s="110"/>
      <c r="AH292" s="110"/>
      <c r="AI292" s="110"/>
      <c r="AJ292" s="110"/>
      <c r="AK292" s="110"/>
      <c r="AL292" s="114"/>
      <c r="AM292" s="114"/>
      <c r="AN292" s="114"/>
      <c r="AO292" s="114"/>
      <c r="AP292" s="114"/>
      <c r="AQ292" s="110"/>
      <c r="AR292" s="110"/>
      <c r="AS292" s="110"/>
      <c r="AT292" s="110"/>
      <c r="AU292" s="110"/>
      <c r="AV292" s="110"/>
      <c r="AW292" s="110"/>
      <c r="AX292" s="114"/>
      <c r="AY292" s="114"/>
      <c r="AZ292" s="110"/>
      <c r="BA292" s="110"/>
    </row>
    <row r="293" spans="1:53" ht="14.25" customHeight="1" x14ac:dyDescent="0.25">
      <c r="A293" s="110"/>
      <c r="B293" s="110"/>
      <c r="C293" s="110"/>
      <c r="D293" s="110"/>
      <c r="E293" s="110"/>
      <c r="F293" s="110"/>
      <c r="G293" s="110"/>
      <c r="H293" s="110"/>
      <c r="I293" s="110"/>
      <c r="J293" s="114"/>
      <c r="K293" s="110"/>
      <c r="L293" s="114"/>
      <c r="M293" s="114"/>
      <c r="N293" s="110"/>
      <c r="O293" s="110"/>
      <c r="P293" s="114"/>
      <c r="Q293" s="114"/>
      <c r="R293" s="115"/>
      <c r="S293" s="114"/>
      <c r="T293" s="114"/>
      <c r="U293" s="114"/>
      <c r="V293" s="114"/>
      <c r="W293" s="114"/>
      <c r="X293" s="115"/>
      <c r="Y293" s="114"/>
      <c r="Z293" s="114"/>
      <c r="AA293" s="114"/>
      <c r="AB293" s="114"/>
      <c r="AC293" s="114"/>
      <c r="AD293" s="114"/>
      <c r="AE293" s="114"/>
      <c r="AF293" s="114"/>
      <c r="AG293" s="114"/>
      <c r="AH293" s="114"/>
      <c r="AI293" s="110"/>
      <c r="AJ293" s="114"/>
      <c r="AK293" s="114"/>
      <c r="AL293" s="114"/>
      <c r="AM293" s="114"/>
      <c r="AN293" s="114"/>
      <c r="AO293" s="114"/>
      <c r="AP293" s="114"/>
      <c r="AQ293" s="110"/>
      <c r="AR293" s="110"/>
      <c r="AS293" s="110"/>
      <c r="AT293" s="110"/>
      <c r="AU293" s="110"/>
      <c r="AV293" s="110"/>
      <c r="AW293" s="110"/>
      <c r="AX293" s="114"/>
      <c r="AY293" s="114"/>
      <c r="AZ293" s="110"/>
      <c r="BA293" s="110"/>
    </row>
    <row r="294" spans="1:53" ht="14.25" customHeight="1" x14ac:dyDescent="0.25">
      <c r="A294" s="110"/>
      <c r="B294" s="110"/>
      <c r="C294" s="110"/>
      <c r="D294" s="110"/>
      <c r="E294" s="110"/>
      <c r="F294" s="110"/>
      <c r="G294" s="110"/>
      <c r="H294" s="110"/>
      <c r="I294" s="110"/>
      <c r="J294" s="114"/>
      <c r="K294" s="110"/>
      <c r="L294" s="114"/>
      <c r="M294" s="114"/>
      <c r="N294" s="110"/>
      <c r="O294" s="110"/>
      <c r="P294" s="114"/>
      <c r="Q294" s="114"/>
      <c r="R294" s="115"/>
      <c r="S294" s="114"/>
      <c r="T294" s="114"/>
      <c r="U294" s="114"/>
      <c r="V294" s="114"/>
      <c r="W294" s="114"/>
      <c r="X294" s="115"/>
      <c r="Y294" s="114"/>
      <c r="Z294" s="114"/>
      <c r="AA294" s="114"/>
      <c r="AB294" s="114"/>
      <c r="AC294" s="114"/>
      <c r="AD294" s="114"/>
      <c r="AE294" s="114"/>
      <c r="AF294" s="114"/>
      <c r="AG294" s="114"/>
      <c r="AH294" s="114"/>
      <c r="AI294" s="110"/>
      <c r="AJ294" s="114"/>
      <c r="AK294" s="114"/>
      <c r="AL294" s="114"/>
      <c r="AM294" s="114"/>
      <c r="AN294" s="114"/>
      <c r="AO294" s="114"/>
      <c r="AP294" s="114"/>
      <c r="AQ294" s="110"/>
      <c r="AR294" s="110"/>
      <c r="AS294" s="110"/>
      <c r="AT294" s="110"/>
      <c r="AU294" s="110"/>
      <c r="AV294" s="110"/>
      <c r="AW294" s="110"/>
      <c r="AX294" s="114"/>
      <c r="AY294" s="114"/>
      <c r="AZ294" s="110"/>
      <c r="BA294" s="110"/>
    </row>
    <row r="295" spans="1:53" ht="14.25" customHeight="1" x14ac:dyDescent="0.25">
      <c r="A295" s="110"/>
      <c r="B295" s="110"/>
      <c r="C295" s="110"/>
      <c r="D295" s="110"/>
      <c r="E295" s="110"/>
      <c r="F295" s="110"/>
      <c r="G295" s="110"/>
      <c r="H295" s="110"/>
      <c r="I295" s="110"/>
      <c r="J295" s="114"/>
      <c r="K295" s="110"/>
      <c r="L295" s="114"/>
      <c r="M295" s="114"/>
      <c r="N295" s="110"/>
      <c r="O295" s="110"/>
      <c r="P295" s="114"/>
      <c r="Q295" s="114"/>
      <c r="R295" s="115"/>
      <c r="S295" s="114"/>
      <c r="T295" s="114"/>
      <c r="U295" s="114"/>
      <c r="V295" s="114"/>
      <c r="W295" s="114"/>
      <c r="X295" s="115"/>
      <c r="Y295" s="114"/>
      <c r="Z295" s="114"/>
      <c r="AA295" s="114"/>
      <c r="AB295" s="114"/>
      <c r="AC295" s="114"/>
      <c r="AD295" s="114"/>
      <c r="AE295" s="114"/>
      <c r="AF295" s="114"/>
      <c r="AG295" s="114"/>
      <c r="AH295" s="114"/>
      <c r="AI295" s="110"/>
      <c r="AJ295" s="114"/>
      <c r="AK295" s="114"/>
      <c r="AL295" s="114"/>
      <c r="AM295" s="114"/>
      <c r="AN295" s="114"/>
      <c r="AO295" s="114"/>
      <c r="AP295" s="114"/>
      <c r="AQ295" s="110"/>
      <c r="AR295" s="110"/>
      <c r="AS295" s="110"/>
      <c r="AT295" s="110"/>
      <c r="AU295" s="110"/>
      <c r="AV295" s="110"/>
      <c r="AW295" s="110"/>
      <c r="AX295" s="114"/>
      <c r="AY295" s="114"/>
      <c r="AZ295" s="110"/>
      <c r="BA295" s="110"/>
    </row>
    <row r="296" spans="1:53" ht="14.25" customHeight="1" x14ac:dyDescent="0.25">
      <c r="A296" s="110"/>
      <c r="B296" s="110"/>
      <c r="C296" s="110"/>
      <c r="D296" s="110"/>
      <c r="E296" s="110"/>
      <c r="F296" s="110"/>
      <c r="G296" s="110"/>
      <c r="H296" s="110"/>
      <c r="I296" s="110"/>
      <c r="J296" s="114"/>
      <c r="K296" s="110"/>
      <c r="L296" s="114"/>
      <c r="M296" s="114"/>
      <c r="N296" s="110"/>
      <c r="O296" s="110"/>
      <c r="P296" s="114"/>
      <c r="Q296" s="114"/>
      <c r="R296" s="115"/>
      <c r="S296" s="114"/>
      <c r="T296" s="114"/>
      <c r="U296" s="114"/>
      <c r="V296" s="114"/>
      <c r="W296" s="114"/>
      <c r="X296" s="115"/>
      <c r="Y296" s="114"/>
      <c r="Z296" s="114"/>
      <c r="AA296" s="114"/>
      <c r="AB296" s="114"/>
      <c r="AC296" s="114"/>
      <c r="AD296" s="114"/>
      <c r="AE296" s="114"/>
      <c r="AF296" s="114"/>
      <c r="AG296" s="114"/>
      <c r="AH296" s="114"/>
      <c r="AI296" s="110"/>
      <c r="AJ296" s="114"/>
      <c r="AK296" s="114"/>
      <c r="AL296" s="114"/>
      <c r="AM296" s="114"/>
      <c r="AN296" s="114"/>
      <c r="AO296" s="114"/>
      <c r="AP296" s="114"/>
      <c r="AQ296" s="110"/>
      <c r="AR296" s="110"/>
      <c r="AS296" s="110"/>
      <c r="AT296" s="110"/>
      <c r="AU296" s="110"/>
      <c r="AV296" s="110"/>
      <c r="AW296" s="110"/>
      <c r="AX296" s="114"/>
      <c r="AY296" s="114"/>
      <c r="AZ296" s="110"/>
      <c r="BA296" s="110"/>
    </row>
    <row r="297" spans="1:53" ht="14.25" customHeight="1" x14ac:dyDescent="0.25">
      <c r="A297" s="110"/>
      <c r="B297" s="110"/>
      <c r="C297" s="110"/>
      <c r="D297" s="110"/>
      <c r="E297" s="110"/>
      <c r="F297" s="110"/>
      <c r="G297" s="110"/>
      <c r="H297" s="110"/>
      <c r="I297" s="110"/>
      <c r="J297" s="114"/>
      <c r="K297" s="110"/>
      <c r="L297" s="114"/>
      <c r="M297" s="114"/>
      <c r="N297" s="110"/>
      <c r="O297" s="110"/>
      <c r="P297" s="114"/>
      <c r="Q297" s="114"/>
      <c r="R297" s="110"/>
      <c r="S297" s="110"/>
      <c r="T297" s="110"/>
      <c r="U297" s="110"/>
      <c r="V297" s="110"/>
      <c r="W297" s="110"/>
      <c r="X297" s="115"/>
      <c r="Y297" s="114"/>
      <c r="Z297" s="114"/>
      <c r="AA297" s="114"/>
      <c r="AB297" s="114"/>
      <c r="AC297" s="114"/>
      <c r="AD297" s="110"/>
      <c r="AE297" s="110"/>
      <c r="AF297" s="110"/>
      <c r="AG297" s="110"/>
      <c r="AH297" s="110"/>
      <c r="AI297" s="110"/>
      <c r="AJ297" s="110"/>
      <c r="AK297" s="110"/>
      <c r="AL297" s="114"/>
      <c r="AM297" s="114"/>
      <c r="AN297" s="114"/>
      <c r="AO297" s="114"/>
      <c r="AP297" s="114"/>
      <c r="AQ297" s="110"/>
      <c r="AR297" s="110"/>
      <c r="AS297" s="110"/>
      <c r="AT297" s="110"/>
      <c r="AU297" s="110"/>
      <c r="AV297" s="110"/>
      <c r="AW297" s="110"/>
      <c r="AX297" s="114"/>
      <c r="AY297" s="114"/>
      <c r="AZ297" s="110"/>
      <c r="BA297" s="110"/>
    </row>
    <row r="298" spans="1:53" ht="14.25" customHeight="1" x14ac:dyDescent="0.25">
      <c r="A298" s="110"/>
      <c r="B298" s="110"/>
      <c r="C298" s="110"/>
      <c r="D298" s="110"/>
      <c r="E298" s="110"/>
      <c r="F298" s="110"/>
      <c r="G298" s="110"/>
      <c r="H298" s="110"/>
      <c r="I298" s="110"/>
      <c r="J298" s="114"/>
      <c r="K298" s="110"/>
      <c r="L298" s="114"/>
      <c r="M298" s="114"/>
      <c r="N298" s="110"/>
      <c r="O298" s="110"/>
      <c r="P298" s="114"/>
      <c r="Q298" s="114"/>
      <c r="R298" s="115"/>
      <c r="S298" s="114"/>
      <c r="T298" s="114"/>
      <c r="U298" s="114"/>
      <c r="V298" s="114"/>
      <c r="W298" s="114"/>
      <c r="X298" s="115"/>
      <c r="Y298" s="114"/>
      <c r="Z298" s="114"/>
      <c r="AA298" s="114"/>
      <c r="AB298" s="114"/>
      <c r="AC298" s="114"/>
      <c r="AD298" s="114"/>
      <c r="AE298" s="114"/>
      <c r="AF298" s="114"/>
      <c r="AG298" s="114"/>
      <c r="AH298" s="114"/>
      <c r="AI298" s="110"/>
      <c r="AJ298" s="114"/>
      <c r="AK298" s="114"/>
      <c r="AL298" s="114"/>
      <c r="AM298" s="114"/>
      <c r="AN298" s="114"/>
      <c r="AO298" s="114"/>
      <c r="AP298" s="114"/>
      <c r="AQ298" s="110"/>
      <c r="AR298" s="110"/>
      <c r="AS298" s="110"/>
      <c r="AT298" s="110"/>
      <c r="AU298" s="110"/>
      <c r="AV298" s="110"/>
      <c r="AW298" s="110"/>
      <c r="AX298" s="114"/>
      <c r="AY298" s="114"/>
      <c r="AZ298" s="110"/>
      <c r="BA298" s="110"/>
    </row>
    <row r="299" spans="1:53" ht="14.25" customHeight="1" x14ac:dyDescent="0.25">
      <c r="A299" s="110"/>
      <c r="B299" s="110"/>
      <c r="C299" s="110"/>
      <c r="D299" s="110"/>
      <c r="E299" s="110"/>
      <c r="F299" s="110"/>
      <c r="G299" s="110"/>
      <c r="H299" s="110"/>
      <c r="I299" s="110"/>
      <c r="J299" s="114"/>
      <c r="K299" s="110"/>
      <c r="L299" s="114"/>
      <c r="M299" s="114"/>
      <c r="N299" s="110"/>
      <c r="O299" s="110"/>
      <c r="P299" s="114"/>
      <c r="Q299" s="114"/>
      <c r="R299" s="115"/>
      <c r="S299" s="114"/>
      <c r="T299" s="114"/>
      <c r="U299" s="114"/>
      <c r="V299" s="114"/>
      <c r="W299" s="114"/>
      <c r="X299" s="115"/>
      <c r="Y299" s="114"/>
      <c r="Z299" s="114"/>
      <c r="AA299" s="114"/>
      <c r="AB299" s="114"/>
      <c r="AC299" s="114"/>
      <c r="AD299" s="114"/>
      <c r="AE299" s="114"/>
      <c r="AF299" s="114"/>
      <c r="AG299" s="114"/>
      <c r="AH299" s="114"/>
      <c r="AI299" s="110"/>
      <c r="AJ299" s="114"/>
      <c r="AK299" s="114"/>
      <c r="AL299" s="114"/>
      <c r="AM299" s="114"/>
      <c r="AN299" s="114"/>
      <c r="AO299" s="114"/>
      <c r="AP299" s="114"/>
      <c r="AQ299" s="110"/>
      <c r="AR299" s="110"/>
      <c r="AS299" s="110"/>
      <c r="AT299" s="110"/>
      <c r="AU299" s="110"/>
      <c r="AV299" s="110"/>
      <c r="AW299" s="110"/>
      <c r="AX299" s="114"/>
      <c r="AY299" s="114"/>
      <c r="AZ299" s="110"/>
      <c r="BA299" s="110"/>
    </row>
    <row r="300" spans="1:53" ht="14.25" customHeight="1" x14ac:dyDescent="0.25">
      <c r="A300" s="110"/>
      <c r="B300" s="110"/>
      <c r="C300" s="110"/>
      <c r="D300" s="110"/>
      <c r="E300" s="110"/>
      <c r="F300" s="110"/>
      <c r="G300" s="110"/>
      <c r="H300" s="110"/>
      <c r="I300" s="110"/>
      <c r="J300" s="114"/>
      <c r="K300" s="110"/>
      <c r="L300" s="114"/>
      <c r="M300" s="114"/>
      <c r="N300" s="110"/>
      <c r="O300" s="110"/>
      <c r="P300" s="114"/>
      <c r="Q300" s="114"/>
      <c r="R300" s="115"/>
      <c r="S300" s="114"/>
      <c r="T300" s="114"/>
      <c r="U300" s="114"/>
      <c r="V300" s="114"/>
      <c r="W300" s="114"/>
      <c r="X300" s="115"/>
      <c r="Y300" s="114"/>
      <c r="Z300" s="114"/>
      <c r="AA300" s="114"/>
      <c r="AB300" s="114"/>
      <c r="AC300" s="114"/>
      <c r="AD300" s="114"/>
      <c r="AE300" s="114"/>
      <c r="AF300" s="114"/>
      <c r="AG300" s="114"/>
      <c r="AH300" s="114"/>
      <c r="AI300" s="110"/>
      <c r="AJ300" s="114"/>
      <c r="AK300" s="114"/>
      <c r="AL300" s="114"/>
      <c r="AM300" s="114"/>
      <c r="AN300" s="114"/>
      <c r="AO300" s="114"/>
      <c r="AP300" s="114"/>
      <c r="AQ300" s="110"/>
      <c r="AR300" s="110"/>
      <c r="AS300" s="110"/>
      <c r="AT300" s="110"/>
      <c r="AU300" s="110"/>
      <c r="AV300" s="110"/>
      <c r="AW300" s="110"/>
      <c r="AX300" s="114"/>
      <c r="AY300" s="114"/>
      <c r="AZ300" s="110"/>
      <c r="BA300" s="110"/>
    </row>
    <row r="301" spans="1:53" ht="14.25" customHeight="1" x14ac:dyDescent="0.25">
      <c r="A301" s="110"/>
      <c r="B301" s="110"/>
      <c r="C301" s="110"/>
      <c r="D301" s="110"/>
      <c r="E301" s="110"/>
      <c r="F301" s="110"/>
      <c r="G301" s="110"/>
      <c r="H301" s="110"/>
      <c r="I301" s="110"/>
      <c r="J301" s="114"/>
      <c r="K301" s="110"/>
      <c r="L301" s="114"/>
      <c r="M301" s="114"/>
      <c r="N301" s="110"/>
      <c r="O301" s="110"/>
      <c r="P301" s="114"/>
      <c r="Q301" s="114"/>
      <c r="R301" s="115"/>
      <c r="S301" s="114"/>
      <c r="T301" s="114"/>
      <c r="U301" s="114"/>
      <c r="V301" s="114"/>
      <c r="W301" s="114"/>
      <c r="X301" s="115"/>
      <c r="Y301" s="114"/>
      <c r="Z301" s="114"/>
      <c r="AA301" s="114"/>
      <c r="AB301" s="114"/>
      <c r="AC301" s="114"/>
      <c r="AD301" s="114"/>
      <c r="AE301" s="114"/>
      <c r="AF301" s="114"/>
      <c r="AG301" s="114"/>
      <c r="AH301" s="114"/>
      <c r="AI301" s="110"/>
      <c r="AJ301" s="114"/>
      <c r="AK301" s="114"/>
      <c r="AL301" s="114"/>
      <c r="AM301" s="114"/>
      <c r="AN301" s="114"/>
      <c r="AO301" s="114"/>
      <c r="AP301" s="114"/>
      <c r="AQ301" s="110"/>
      <c r="AR301" s="110"/>
      <c r="AS301" s="110"/>
      <c r="AT301" s="110"/>
      <c r="AU301" s="110"/>
      <c r="AV301" s="110"/>
      <c r="AW301" s="110"/>
      <c r="AX301" s="114"/>
      <c r="AY301" s="114"/>
      <c r="AZ301" s="110"/>
      <c r="BA301" s="110"/>
    </row>
    <row r="302" spans="1:53" ht="14.25" customHeight="1" x14ac:dyDescent="0.25">
      <c r="A302" s="110"/>
      <c r="B302" s="110"/>
      <c r="C302" s="110"/>
      <c r="D302" s="110"/>
      <c r="E302" s="110"/>
      <c r="F302" s="110"/>
      <c r="G302" s="110"/>
      <c r="H302" s="110"/>
      <c r="I302" s="110"/>
      <c r="J302" s="114"/>
      <c r="K302" s="110"/>
      <c r="L302" s="114"/>
      <c r="M302" s="114"/>
      <c r="N302" s="110"/>
      <c r="O302" s="110"/>
      <c r="P302" s="114"/>
      <c r="Q302" s="114"/>
      <c r="R302" s="115"/>
      <c r="S302" s="114"/>
      <c r="T302" s="114"/>
      <c r="U302" s="114"/>
      <c r="V302" s="114"/>
      <c r="W302" s="114"/>
      <c r="X302" s="115"/>
      <c r="Y302" s="114"/>
      <c r="Z302" s="114"/>
      <c r="AA302" s="114"/>
      <c r="AB302" s="114"/>
      <c r="AC302" s="114"/>
      <c r="AD302" s="114"/>
      <c r="AE302" s="114"/>
      <c r="AF302" s="114"/>
      <c r="AG302" s="114"/>
      <c r="AH302" s="114"/>
      <c r="AI302" s="110"/>
      <c r="AJ302" s="114"/>
      <c r="AK302" s="114"/>
      <c r="AL302" s="114"/>
      <c r="AM302" s="114"/>
      <c r="AN302" s="114"/>
      <c r="AO302" s="114"/>
      <c r="AP302" s="114"/>
      <c r="AQ302" s="110"/>
      <c r="AR302" s="110"/>
      <c r="AS302" s="110"/>
      <c r="AT302" s="110"/>
      <c r="AU302" s="110"/>
      <c r="AV302" s="110"/>
      <c r="AW302" s="110"/>
      <c r="AX302" s="114"/>
      <c r="AY302" s="114"/>
      <c r="AZ302" s="110"/>
      <c r="BA302" s="110"/>
    </row>
    <row r="303" spans="1:53" ht="14.25" customHeight="1" x14ac:dyDescent="0.25">
      <c r="A303" s="110"/>
      <c r="B303" s="110"/>
      <c r="C303" s="110"/>
      <c r="D303" s="110"/>
      <c r="E303" s="110"/>
      <c r="F303" s="110"/>
      <c r="G303" s="110"/>
      <c r="H303" s="110"/>
      <c r="I303" s="110"/>
      <c r="J303" s="114"/>
      <c r="K303" s="110"/>
      <c r="L303" s="114"/>
      <c r="M303" s="114"/>
      <c r="N303" s="110"/>
      <c r="O303" s="110"/>
      <c r="P303" s="114"/>
      <c r="Q303" s="114"/>
      <c r="R303" s="115"/>
      <c r="S303" s="114"/>
      <c r="T303" s="114"/>
      <c r="U303" s="114"/>
      <c r="V303" s="114"/>
      <c r="W303" s="114"/>
      <c r="X303" s="115"/>
      <c r="Y303" s="114"/>
      <c r="Z303" s="114"/>
      <c r="AA303" s="114"/>
      <c r="AB303" s="114"/>
      <c r="AC303" s="114"/>
      <c r="AD303" s="114"/>
      <c r="AE303" s="114"/>
      <c r="AF303" s="114"/>
      <c r="AG303" s="114"/>
      <c r="AH303" s="114"/>
      <c r="AI303" s="110"/>
      <c r="AJ303" s="114"/>
      <c r="AK303" s="114"/>
      <c r="AL303" s="114"/>
      <c r="AM303" s="114"/>
      <c r="AN303" s="114"/>
      <c r="AO303" s="114"/>
      <c r="AP303" s="114"/>
      <c r="AQ303" s="110"/>
      <c r="AR303" s="110"/>
      <c r="AS303" s="110"/>
      <c r="AT303" s="110"/>
      <c r="AU303" s="110"/>
      <c r="AV303" s="110"/>
      <c r="AW303" s="110"/>
      <c r="AX303" s="114"/>
      <c r="AY303" s="114"/>
      <c r="AZ303" s="110"/>
      <c r="BA303" s="110"/>
    </row>
    <row r="304" spans="1:53" ht="14.25" customHeight="1" x14ac:dyDescent="0.25">
      <c r="A304" s="110"/>
      <c r="B304" s="110"/>
      <c r="C304" s="110"/>
      <c r="D304" s="110"/>
      <c r="E304" s="110"/>
      <c r="F304" s="110"/>
      <c r="G304" s="110"/>
      <c r="H304" s="110"/>
      <c r="I304" s="110"/>
      <c r="J304" s="114"/>
      <c r="K304" s="110"/>
      <c r="L304" s="114"/>
      <c r="M304" s="114"/>
      <c r="N304" s="110"/>
      <c r="O304" s="110"/>
      <c r="P304" s="114"/>
      <c r="Q304" s="114"/>
      <c r="R304" s="115"/>
      <c r="S304" s="114"/>
      <c r="T304" s="114"/>
      <c r="U304" s="114"/>
      <c r="V304" s="114"/>
      <c r="W304" s="114"/>
      <c r="X304" s="115"/>
      <c r="Y304" s="114"/>
      <c r="Z304" s="114"/>
      <c r="AA304" s="114"/>
      <c r="AB304" s="114"/>
      <c r="AC304" s="114"/>
      <c r="AD304" s="114"/>
      <c r="AE304" s="114"/>
      <c r="AF304" s="114"/>
      <c r="AG304" s="114"/>
      <c r="AH304" s="114"/>
      <c r="AI304" s="110"/>
      <c r="AJ304" s="114"/>
      <c r="AK304" s="114"/>
      <c r="AL304" s="114"/>
      <c r="AM304" s="114"/>
      <c r="AN304" s="114"/>
      <c r="AO304" s="114"/>
      <c r="AP304" s="114"/>
      <c r="AQ304" s="110"/>
      <c r="AR304" s="110"/>
      <c r="AS304" s="110"/>
      <c r="AT304" s="110"/>
      <c r="AU304" s="110"/>
      <c r="AV304" s="110"/>
      <c r="AW304" s="110"/>
      <c r="AX304" s="114"/>
      <c r="AY304" s="114"/>
      <c r="AZ304" s="110"/>
      <c r="BA304" s="110"/>
    </row>
    <row r="305" spans="1:53" ht="14.25" customHeight="1" x14ac:dyDescent="0.25">
      <c r="A305" s="110"/>
      <c r="B305" s="110"/>
      <c r="C305" s="110"/>
      <c r="D305" s="110"/>
      <c r="E305" s="110"/>
      <c r="F305" s="110"/>
      <c r="G305" s="110"/>
      <c r="H305" s="110"/>
      <c r="I305" s="110"/>
      <c r="J305" s="114"/>
      <c r="K305" s="110"/>
      <c r="L305" s="114"/>
      <c r="M305" s="114"/>
      <c r="N305" s="110"/>
      <c r="O305" s="110"/>
      <c r="P305" s="114"/>
      <c r="Q305" s="114"/>
      <c r="R305" s="115"/>
      <c r="S305" s="114"/>
      <c r="T305" s="114"/>
      <c r="U305" s="114"/>
      <c r="V305" s="114"/>
      <c r="W305" s="114"/>
      <c r="X305" s="115"/>
      <c r="Y305" s="114"/>
      <c r="Z305" s="114"/>
      <c r="AA305" s="114"/>
      <c r="AB305" s="114"/>
      <c r="AC305" s="114"/>
      <c r="AD305" s="114"/>
      <c r="AE305" s="114"/>
      <c r="AF305" s="114"/>
      <c r="AG305" s="114"/>
      <c r="AH305" s="114"/>
      <c r="AI305" s="110"/>
      <c r="AJ305" s="114"/>
      <c r="AK305" s="114"/>
      <c r="AL305" s="114"/>
      <c r="AM305" s="114"/>
      <c r="AN305" s="114"/>
      <c r="AO305" s="114"/>
      <c r="AP305" s="114"/>
      <c r="AQ305" s="110"/>
      <c r="AR305" s="110"/>
      <c r="AS305" s="110"/>
      <c r="AT305" s="110"/>
      <c r="AU305" s="110"/>
      <c r="AV305" s="110"/>
      <c r="AW305" s="110"/>
      <c r="AX305" s="114"/>
      <c r="AY305" s="114"/>
      <c r="AZ305" s="110"/>
      <c r="BA305" s="110"/>
    </row>
    <row r="306" spans="1:53" ht="14.25" customHeight="1" x14ac:dyDescent="0.25">
      <c r="A306" s="110"/>
      <c r="B306" s="110"/>
      <c r="C306" s="110"/>
      <c r="D306" s="110"/>
      <c r="E306" s="110"/>
      <c r="F306" s="110"/>
      <c r="G306" s="110"/>
      <c r="H306" s="110"/>
      <c r="I306" s="110"/>
      <c r="J306" s="114"/>
      <c r="K306" s="110"/>
      <c r="L306" s="114"/>
      <c r="M306" s="114"/>
      <c r="N306" s="110"/>
      <c r="O306" s="110"/>
      <c r="P306" s="114"/>
      <c r="Q306" s="114"/>
      <c r="R306" s="115"/>
      <c r="S306" s="114"/>
      <c r="T306" s="114"/>
      <c r="U306" s="114"/>
      <c r="V306" s="114"/>
      <c r="W306" s="114"/>
      <c r="X306" s="115"/>
      <c r="Y306" s="114"/>
      <c r="Z306" s="114"/>
      <c r="AA306" s="114"/>
      <c r="AB306" s="114"/>
      <c r="AC306" s="114"/>
      <c r="AD306" s="114"/>
      <c r="AE306" s="114"/>
      <c r="AF306" s="114"/>
      <c r="AG306" s="114"/>
      <c r="AH306" s="114"/>
      <c r="AI306" s="110"/>
      <c r="AJ306" s="114"/>
      <c r="AK306" s="114"/>
      <c r="AL306" s="114"/>
      <c r="AM306" s="114"/>
      <c r="AN306" s="114"/>
      <c r="AO306" s="114"/>
      <c r="AP306" s="114"/>
      <c r="AQ306" s="110"/>
      <c r="AR306" s="110"/>
      <c r="AS306" s="110"/>
      <c r="AT306" s="110"/>
      <c r="AU306" s="110"/>
      <c r="AV306" s="110"/>
      <c r="AW306" s="110"/>
      <c r="AX306" s="114"/>
      <c r="AY306" s="114"/>
      <c r="AZ306" s="110"/>
      <c r="BA306" s="110"/>
    </row>
    <row r="307" spans="1:53" ht="14.25" customHeight="1" x14ac:dyDescent="0.25">
      <c r="A307" s="110"/>
      <c r="B307" s="110"/>
      <c r="C307" s="110"/>
      <c r="D307" s="110"/>
      <c r="E307" s="110"/>
      <c r="F307" s="110"/>
      <c r="G307" s="110"/>
      <c r="H307" s="110"/>
      <c r="I307" s="110"/>
      <c r="J307" s="114"/>
      <c r="K307" s="110"/>
      <c r="L307" s="114"/>
      <c r="M307" s="114"/>
      <c r="N307" s="110"/>
      <c r="O307" s="110"/>
      <c r="P307" s="114"/>
      <c r="Q307" s="110"/>
      <c r="R307" s="115"/>
      <c r="S307" s="114"/>
      <c r="T307" s="114"/>
      <c r="U307" s="114"/>
      <c r="V307" s="114"/>
      <c r="W307" s="114"/>
      <c r="X307" s="110"/>
      <c r="Y307" s="110"/>
      <c r="Z307" s="110"/>
      <c r="AA307" s="110"/>
      <c r="AB307" s="110"/>
      <c r="AC307" s="110"/>
      <c r="AD307" s="110"/>
      <c r="AE307" s="110"/>
      <c r="AF307" s="110"/>
      <c r="AG307" s="110"/>
      <c r="AH307" s="110"/>
      <c r="AI307" s="110"/>
      <c r="AJ307" s="110"/>
      <c r="AK307" s="110"/>
      <c r="AL307" s="114"/>
      <c r="AM307" s="114"/>
      <c r="AN307" s="114"/>
      <c r="AO307" s="114"/>
      <c r="AP307" s="114"/>
      <c r="AQ307" s="110"/>
      <c r="AR307" s="110"/>
      <c r="AS307" s="110"/>
      <c r="AT307" s="110"/>
      <c r="AU307" s="110"/>
      <c r="AV307" s="110"/>
      <c r="AW307" s="110"/>
      <c r="AX307" s="114"/>
      <c r="AY307" s="114"/>
      <c r="AZ307" s="110"/>
      <c r="BA307" s="110"/>
    </row>
    <row r="308" spans="1:53" ht="14.25" customHeight="1" x14ac:dyDescent="0.25">
      <c r="A308" s="110"/>
      <c r="B308" s="110"/>
      <c r="C308" s="110"/>
      <c r="D308" s="110"/>
      <c r="E308" s="110"/>
      <c r="F308" s="110"/>
      <c r="G308" s="110"/>
      <c r="H308" s="110"/>
      <c r="I308" s="110"/>
      <c r="J308" s="114"/>
      <c r="K308" s="110"/>
      <c r="L308" s="114"/>
      <c r="M308" s="114"/>
      <c r="N308" s="110"/>
      <c r="O308" s="110"/>
      <c r="P308" s="114"/>
      <c r="Q308" s="110"/>
      <c r="R308" s="115"/>
      <c r="S308" s="114"/>
      <c r="T308" s="114"/>
      <c r="U308" s="114"/>
      <c r="V308" s="114"/>
      <c r="W308" s="114"/>
      <c r="X308" s="110"/>
      <c r="Y308" s="110"/>
      <c r="Z308" s="110"/>
      <c r="AA308" s="110"/>
      <c r="AB308" s="110"/>
      <c r="AC308" s="110"/>
      <c r="AD308" s="110"/>
      <c r="AE308" s="110"/>
      <c r="AF308" s="110"/>
      <c r="AG308" s="110"/>
      <c r="AH308" s="110"/>
      <c r="AI308" s="110"/>
      <c r="AJ308" s="110"/>
      <c r="AK308" s="110"/>
      <c r="AL308" s="114"/>
      <c r="AM308" s="114"/>
      <c r="AN308" s="114"/>
      <c r="AO308" s="114"/>
      <c r="AP308" s="114"/>
      <c r="AQ308" s="110"/>
      <c r="AR308" s="110"/>
      <c r="AS308" s="110"/>
      <c r="AT308" s="110"/>
      <c r="AU308" s="110"/>
      <c r="AV308" s="110"/>
      <c r="AW308" s="110"/>
      <c r="AX308" s="114"/>
      <c r="AY308" s="114"/>
      <c r="AZ308" s="110"/>
      <c r="BA308" s="110"/>
    </row>
    <row r="309" spans="1:53" ht="14.25" customHeight="1" x14ac:dyDescent="0.25">
      <c r="A309" s="110"/>
      <c r="B309" s="110"/>
      <c r="C309" s="110"/>
      <c r="D309" s="110"/>
      <c r="E309" s="110"/>
      <c r="F309" s="110"/>
      <c r="G309" s="110"/>
      <c r="H309" s="110"/>
      <c r="I309" s="110"/>
      <c r="J309" s="114"/>
      <c r="K309" s="110"/>
      <c r="L309" s="114"/>
      <c r="M309" s="114"/>
      <c r="N309" s="110"/>
      <c r="O309" s="110"/>
      <c r="P309" s="114"/>
      <c r="Q309" s="114"/>
      <c r="R309" s="115"/>
      <c r="S309" s="114"/>
      <c r="T309" s="114"/>
      <c r="U309" s="114"/>
      <c r="V309" s="114"/>
      <c r="W309" s="114"/>
      <c r="X309" s="115"/>
      <c r="Y309" s="114"/>
      <c r="Z309" s="114"/>
      <c r="AA309" s="114"/>
      <c r="AB309" s="114"/>
      <c r="AC309" s="114"/>
      <c r="AD309" s="114"/>
      <c r="AE309" s="114"/>
      <c r="AF309" s="114"/>
      <c r="AG309" s="114"/>
      <c r="AH309" s="114"/>
      <c r="AI309" s="110"/>
      <c r="AJ309" s="114"/>
      <c r="AK309" s="114"/>
      <c r="AL309" s="114"/>
      <c r="AM309" s="114"/>
      <c r="AN309" s="114"/>
      <c r="AO309" s="114"/>
      <c r="AP309" s="114"/>
      <c r="AQ309" s="110"/>
      <c r="AR309" s="110"/>
      <c r="AS309" s="110"/>
      <c r="AT309" s="110"/>
      <c r="AU309" s="110"/>
      <c r="AV309" s="110"/>
      <c r="AW309" s="110"/>
      <c r="AX309" s="114"/>
      <c r="AY309" s="114"/>
      <c r="AZ309" s="110"/>
      <c r="BA309" s="110"/>
    </row>
    <row r="310" spans="1:53" ht="14.25" customHeight="1" x14ac:dyDescent="0.25">
      <c r="A310" s="110"/>
      <c r="B310" s="110"/>
      <c r="C310" s="110"/>
      <c r="D310" s="110"/>
      <c r="E310" s="110"/>
      <c r="F310" s="110"/>
      <c r="G310" s="110"/>
      <c r="H310" s="110"/>
      <c r="I310" s="110"/>
      <c r="J310" s="114"/>
      <c r="K310" s="110"/>
      <c r="L310" s="114"/>
      <c r="M310" s="114"/>
      <c r="N310" s="110"/>
      <c r="O310" s="110"/>
      <c r="P310" s="114"/>
      <c r="Q310" s="114"/>
      <c r="R310" s="115"/>
      <c r="S310" s="114"/>
      <c r="T310" s="114"/>
      <c r="U310" s="114"/>
      <c r="V310" s="114"/>
      <c r="W310" s="114"/>
      <c r="X310" s="115"/>
      <c r="Y310" s="114"/>
      <c r="Z310" s="114"/>
      <c r="AA310" s="114"/>
      <c r="AB310" s="114"/>
      <c r="AC310" s="114"/>
      <c r="AD310" s="114"/>
      <c r="AE310" s="114"/>
      <c r="AF310" s="114"/>
      <c r="AG310" s="114"/>
      <c r="AH310" s="114"/>
      <c r="AI310" s="110"/>
      <c r="AJ310" s="114"/>
      <c r="AK310" s="114"/>
      <c r="AL310" s="114"/>
      <c r="AM310" s="114"/>
      <c r="AN310" s="114"/>
      <c r="AO310" s="114"/>
      <c r="AP310" s="114"/>
      <c r="AQ310" s="110"/>
      <c r="AR310" s="110"/>
      <c r="AS310" s="110"/>
      <c r="AT310" s="110"/>
      <c r="AU310" s="110"/>
      <c r="AV310" s="110"/>
      <c r="AW310" s="110"/>
      <c r="AX310" s="114"/>
      <c r="AY310" s="114"/>
      <c r="AZ310" s="110"/>
      <c r="BA310" s="110"/>
    </row>
    <row r="311" spans="1:53" ht="14.25" customHeight="1" x14ac:dyDescent="0.25">
      <c r="A311" s="110"/>
      <c r="B311" s="110"/>
      <c r="C311" s="110"/>
      <c r="D311" s="110"/>
      <c r="E311" s="110"/>
      <c r="F311" s="110"/>
      <c r="G311" s="110"/>
      <c r="H311" s="110"/>
      <c r="I311" s="110"/>
      <c r="J311" s="114"/>
      <c r="K311" s="110"/>
      <c r="L311" s="114"/>
      <c r="M311" s="114"/>
      <c r="N311" s="110"/>
      <c r="O311" s="110"/>
      <c r="P311" s="114"/>
      <c r="Q311" s="114"/>
      <c r="R311" s="110"/>
      <c r="S311" s="110"/>
      <c r="T311" s="110"/>
      <c r="U311" s="110"/>
      <c r="V311" s="110"/>
      <c r="W311" s="110"/>
      <c r="X311" s="115"/>
      <c r="Y311" s="114"/>
      <c r="Z311" s="114"/>
      <c r="AA311" s="114"/>
      <c r="AB311" s="114"/>
      <c r="AC311" s="114"/>
      <c r="AD311" s="110"/>
      <c r="AE311" s="110"/>
      <c r="AF311" s="110"/>
      <c r="AG311" s="110"/>
      <c r="AH311" s="110"/>
      <c r="AI311" s="110"/>
      <c r="AJ311" s="110"/>
      <c r="AK311" s="110"/>
      <c r="AL311" s="114"/>
      <c r="AM311" s="114"/>
      <c r="AN311" s="114"/>
      <c r="AO311" s="114"/>
      <c r="AP311" s="114"/>
      <c r="AQ311" s="110"/>
      <c r="AR311" s="110"/>
      <c r="AS311" s="110"/>
      <c r="AT311" s="110"/>
      <c r="AU311" s="110"/>
      <c r="AV311" s="110"/>
      <c r="AW311" s="110"/>
      <c r="AX311" s="114"/>
      <c r="AY311" s="114"/>
      <c r="AZ311" s="110"/>
      <c r="BA311" s="110"/>
    </row>
    <row r="312" spans="1:53" ht="14.25" customHeight="1" x14ac:dyDescent="0.25">
      <c r="A312" s="110"/>
      <c r="B312" s="110"/>
      <c r="C312" s="110"/>
      <c r="D312" s="110"/>
      <c r="E312" s="110"/>
      <c r="F312" s="110"/>
      <c r="G312" s="110"/>
      <c r="H312" s="110"/>
      <c r="I312" s="110"/>
      <c r="J312" s="114"/>
      <c r="K312" s="110"/>
      <c r="L312" s="114"/>
      <c r="M312" s="114"/>
      <c r="N312" s="110"/>
      <c r="O312" s="110"/>
      <c r="P312" s="114"/>
      <c r="Q312" s="114"/>
      <c r="R312" s="115"/>
      <c r="S312" s="114"/>
      <c r="T312" s="114"/>
      <c r="U312" s="114"/>
      <c r="V312" s="114"/>
      <c r="W312" s="114"/>
      <c r="X312" s="115"/>
      <c r="Y312" s="114"/>
      <c r="Z312" s="114"/>
      <c r="AA312" s="114"/>
      <c r="AB312" s="114"/>
      <c r="AC312" s="114"/>
      <c r="AD312" s="114"/>
      <c r="AE312" s="114"/>
      <c r="AF312" s="114"/>
      <c r="AG312" s="114"/>
      <c r="AH312" s="114"/>
      <c r="AI312" s="110"/>
      <c r="AJ312" s="114"/>
      <c r="AK312" s="114"/>
      <c r="AL312" s="114"/>
      <c r="AM312" s="114"/>
      <c r="AN312" s="114"/>
      <c r="AO312" s="114"/>
      <c r="AP312" s="114"/>
      <c r="AQ312" s="110"/>
      <c r="AR312" s="110"/>
      <c r="AS312" s="110"/>
      <c r="AT312" s="110"/>
      <c r="AU312" s="110"/>
      <c r="AV312" s="110"/>
      <c r="AW312" s="110"/>
      <c r="AX312" s="114"/>
      <c r="AY312" s="114"/>
      <c r="AZ312" s="110"/>
      <c r="BA312" s="110"/>
    </row>
    <row r="313" spans="1:53" ht="14.25" customHeight="1" x14ac:dyDescent="0.25">
      <c r="A313" s="110"/>
      <c r="B313" s="110"/>
      <c r="C313" s="110"/>
      <c r="D313" s="110"/>
      <c r="E313" s="110"/>
      <c r="F313" s="110"/>
      <c r="G313" s="110"/>
      <c r="H313" s="110"/>
      <c r="I313" s="110"/>
      <c r="J313" s="114"/>
      <c r="K313" s="110"/>
      <c r="L313" s="114"/>
      <c r="M313" s="114"/>
      <c r="N313" s="110"/>
      <c r="O313" s="110"/>
      <c r="P313" s="114"/>
      <c r="Q313" s="114"/>
      <c r="R313" s="115"/>
      <c r="S313" s="114"/>
      <c r="T313" s="114"/>
      <c r="U313" s="114"/>
      <c r="V313" s="114"/>
      <c r="W313" s="114"/>
      <c r="X313" s="115"/>
      <c r="Y313" s="114"/>
      <c r="Z313" s="114"/>
      <c r="AA313" s="114"/>
      <c r="AB313" s="114"/>
      <c r="AC313" s="114"/>
      <c r="AD313" s="114"/>
      <c r="AE313" s="114"/>
      <c r="AF313" s="114"/>
      <c r="AG313" s="114"/>
      <c r="AH313" s="114"/>
      <c r="AI313" s="110"/>
      <c r="AJ313" s="114"/>
      <c r="AK313" s="114"/>
      <c r="AL313" s="114"/>
      <c r="AM313" s="114"/>
      <c r="AN313" s="114"/>
      <c r="AO313" s="114"/>
      <c r="AP313" s="114"/>
      <c r="AQ313" s="110"/>
      <c r="AR313" s="110"/>
      <c r="AS313" s="110"/>
      <c r="AT313" s="110"/>
      <c r="AU313" s="110"/>
      <c r="AV313" s="110"/>
      <c r="AW313" s="110"/>
      <c r="AX313" s="114"/>
      <c r="AY313" s="114"/>
      <c r="AZ313" s="110"/>
      <c r="BA313" s="110"/>
    </row>
    <row r="314" spans="1:53" ht="14.25" customHeight="1" x14ac:dyDescent="0.25">
      <c r="A314" s="110"/>
      <c r="B314" s="110"/>
      <c r="C314" s="110"/>
      <c r="D314" s="110"/>
      <c r="E314" s="110"/>
      <c r="F314" s="110"/>
      <c r="G314" s="110"/>
      <c r="H314" s="110"/>
      <c r="I314" s="110"/>
      <c r="J314" s="114"/>
      <c r="K314" s="110"/>
      <c r="L314" s="114"/>
      <c r="M314" s="114"/>
      <c r="N314" s="110"/>
      <c r="O314" s="110"/>
      <c r="P314" s="114"/>
      <c r="Q314" s="114"/>
      <c r="R314" s="115"/>
      <c r="S314" s="114"/>
      <c r="T314" s="114"/>
      <c r="U314" s="114"/>
      <c r="V314" s="114"/>
      <c r="W314" s="114"/>
      <c r="X314" s="115"/>
      <c r="Y314" s="114"/>
      <c r="Z314" s="114"/>
      <c r="AA314" s="114"/>
      <c r="AB314" s="114"/>
      <c r="AC314" s="114"/>
      <c r="AD314" s="114"/>
      <c r="AE314" s="114"/>
      <c r="AF314" s="114"/>
      <c r="AG314" s="114"/>
      <c r="AH314" s="114"/>
      <c r="AI314" s="110"/>
      <c r="AJ314" s="114"/>
      <c r="AK314" s="114"/>
      <c r="AL314" s="114"/>
      <c r="AM314" s="114"/>
      <c r="AN314" s="114"/>
      <c r="AO314" s="114"/>
      <c r="AP314" s="114"/>
      <c r="AQ314" s="110"/>
      <c r="AR314" s="110"/>
      <c r="AS314" s="110"/>
      <c r="AT314" s="110"/>
      <c r="AU314" s="110"/>
      <c r="AV314" s="110"/>
      <c r="AW314" s="110"/>
      <c r="AX314" s="114"/>
      <c r="AY314" s="114"/>
      <c r="AZ314" s="110"/>
      <c r="BA314" s="110"/>
    </row>
    <row r="315" spans="1:53" ht="14.25" customHeight="1" x14ac:dyDescent="0.25">
      <c r="A315" s="110"/>
      <c r="B315" s="110"/>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c r="AA315" s="110"/>
      <c r="AB315" s="110"/>
      <c r="AC315" s="110"/>
      <c r="AD315" s="110"/>
      <c r="AE315" s="110"/>
      <c r="AF315" s="110"/>
      <c r="AG315" s="110"/>
      <c r="AH315" s="110"/>
      <c r="AI315" s="110"/>
      <c r="AJ315" s="110"/>
      <c r="AK315" s="110"/>
      <c r="AL315" s="110"/>
      <c r="AM315" s="110"/>
      <c r="AN315" s="110"/>
      <c r="AO315" s="110"/>
      <c r="AP315" s="110"/>
      <c r="AQ315" s="110"/>
      <c r="AR315" s="110"/>
      <c r="AS315" s="110"/>
      <c r="AT315" s="110"/>
      <c r="AU315" s="110"/>
      <c r="AV315" s="110"/>
      <c r="AW315" s="110"/>
      <c r="AX315" s="110"/>
      <c r="AY315" s="110"/>
      <c r="AZ315" s="110"/>
      <c r="BA315" s="110"/>
    </row>
    <row r="316" spans="1:53" ht="14.25" customHeight="1" x14ac:dyDescent="0.25">
      <c r="A316" s="110"/>
      <c r="B316" s="110"/>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c r="AA316" s="110"/>
      <c r="AB316" s="110"/>
      <c r="AC316" s="110"/>
      <c r="AD316" s="110"/>
      <c r="AE316" s="110"/>
      <c r="AF316" s="110"/>
      <c r="AG316" s="110"/>
      <c r="AH316" s="110"/>
      <c r="AI316" s="110"/>
      <c r="AJ316" s="110"/>
      <c r="AK316" s="110"/>
      <c r="AL316" s="110"/>
      <c r="AM316" s="110"/>
      <c r="AN316" s="110"/>
      <c r="AO316" s="110"/>
      <c r="AP316" s="110"/>
      <c r="AQ316" s="110"/>
      <c r="AR316" s="110"/>
      <c r="AS316" s="110"/>
      <c r="AT316" s="110"/>
      <c r="AU316" s="110"/>
      <c r="AV316" s="110"/>
      <c r="AW316" s="110"/>
      <c r="AX316" s="110"/>
      <c r="AY316" s="110"/>
      <c r="AZ316" s="110"/>
      <c r="BA316" s="110"/>
    </row>
    <row r="317" spans="1:53" ht="14.25" customHeight="1" x14ac:dyDescent="0.25"/>
    <row r="318" spans="1:53" ht="14.25" customHeight="1" x14ac:dyDescent="0.25"/>
    <row r="319" spans="1:53" ht="14.25" customHeight="1" x14ac:dyDescent="0.25"/>
    <row r="320" spans="1:53"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sheetData>
  <sortState xmlns:xlrd2="http://schemas.microsoft.com/office/spreadsheetml/2017/richdata2" ref="A2:EM999">
    <sortCondition ref="P2:P999"/>
  </sortState>
  <pageMargins left="0.7" right="0.7" top="0.75" bottom="0.75" header="0.3" footer="0.3"/>
  <pageSetup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273CB-0B60-47C4-84C6-D4ECD26AA55F}">
  <sheetPr>
    <tabColor theme="9"/>
  </sheetPr>
  <dimension ref="A1:EM999"/>
  <sheetViews>
    <sheetView workbookViewId="0">
      <selection activeCell="E15" sqref="E15"/>
    </sheetView>
  </sheetViews>
  <sheetFormatPr defaultColWidth="13.25" defaultRowHeight="15.75" x14ac:dyDescent="0.25"/>
  <cols>
    <col min="1" max="143" width="14.875" customWidth="1"/>
  </cols>
  <sheetData>
    <row r="1" spans="1:143" ht="14.25" customHeight="1" x14ac:dyDescent="0.25">
      <c r="A1" s="110" t="s">
        <v>98</v>
      </c>
      <c r="B1" s="110" t="s">
        <v>99</v>
      </c>
      <c r="C1" s="110" t="s">
        <v>100</v>
      </c>
      <c r="D1" s="110" t="s">
        <v>101</v>
      </c>
      <c r="E1" s="110" t="s">
        <v>102</v>
      </c>
      <c r="F1" s="110" t="s">
        <v>103</v>
      </c>
      <c r="G1" s="110" t="s">
        <v>23</v>
      </c>
      <c r="H1" s="110" t="s">
        <v>104</v>
      </c>
      <c r="I1" s="110" t="s">
        <v>105</v>
      </c>
      <c r="J1" s="110" t="s">
        <v>106</v>
      </c>
      <c r="K1" s="110" t="s">
        <v>107</v>
      </c>
      <c r="L1" s="110" t="s">
        <v>108</v>
      </c>
      <c r="M1" s="110" t="s">
        <v>109</v>
      </c>
      <c r="N1" s="110" t="s">
        <v>110</v>
      </c>
      <c r="O1" s="110" t="s">
        <v>111</v>
      </c>
      <c r="P1" s="134" t="s">
        <v>112</v>
      </c>
      <c r="Q1" s="110" t="s">
        <v>113</v>
      </c>
      <c r="R1" s="110" t="s">
        <v>114</v>
      </c>
      <c r="S1" s="110" t="s">
        <v>115</v>
      </c>
      <c r="T1" s="110" t="s">
        <v>116</v>
      </c>
      <c r="U1" s="111" t="s">
        <v>117</v>
      </c>
      <c r="V1" s="110" t="s">
        <v>118</v>
      </c>
      <c r="W1" s="110" t="s">
        <v>119</v>
      </c>
      <c r="X1" s="110" t="s">
        <v>120</v>
      </c>
      <c r="Y1" s="110" t="s">
        <v>121</v>
      </c>
      <c r="Z1" s="110" t="s">
        <v>122</v>
      </c>
      <c r="AA1" s="111" t="s">
        <v>123</v>
      </c>
      <c r="AB1" s="110" t="s">
        <v>124</v>
      </c>
      <c r="AC1" s="110" t="s">
        <v>125</v>
      </c>
      <c r="AD1" s="110" t="s">
        <v>126</v>
      </c>
      <c r="AE1" s="110" t="s">
        <v>127</v>
      </c>
      <c r="AF1" s="110" t="s">
        <v>128</v>
      </c>
      <c r="AG1" s="110" t="s">
        <v>129</v>
      </c>
      <c r="AH1" s="110" t="s">
        <v>130</v>
      </c>
      <c r="AI1" s="111" t="s">
        <v>131</v>
      </c>
      <c r="AJ1" s="110" t="s">
        <v>132</v>
      </c>
      <c r="AK1" s="110" t="s">
        <v>133</v>
      </c>
      <c r="AL1" s="110" t="s">
        <v>134</v>
      </c>
      <c r="AM1" s="110" t="s">
        <v>135</v>
      </c>
      <c r="AN1" s="110" t="s">
        <v>136</v>
      </c>
      <c r="AO1" s="110" t="s">
        <v>137</v>
      </c>
      <c r="AP1" s="110" t="s">
        <v>138</v>
      </c>
      <c r="AQ1" s="110" t="s">
        <v>139</v>
      </c>
      <c r="AR1" s="110" t="s">
        <v>140</v>
      </c>
      <c r="AS1" s="110" t="s">
        <v>141</v>
      </c>
      <c r="AT1" s="110" t="s">
        <v>142</v>
      </c>
      <c r="AU1" s="110" t="s">
        <v>143</v>
      </c>
      <c r="AV1" s="110" t="s">
        <v>144</v>
      </c>
      <c r="AW1" s="110" t="s">
        <v>145</v>
      </c>
      <c r="AX1" s="110" t="s">
        <v>146</v>
      </c>
      <c r="AY1" s="110" t="s">
        <v>147</v>
      </c>
      <c r="AZ1" s="110"/>
      <c r="BA1" s="110"/>
      <c r="BB1" s="112" t="s">
        <v>148</v>
      </c>
      <c r="BC1" s="112" t="s">
        <v>149</v>
      </c>
      <c r="BD1" s="112" t="s">
        <v>150</v>
      </c>
      <c r="BE1" s="112" t="s">
        <v>151</v>
      </c>
      <c r="BF1" s="112" t="s">
        <v>152</v>
      </c>
      <c r="BG1" s="112" t="s">
        <v>153</v>
      </c>
      <c r="BH1" s="112" t="s">
        <v>154</v>
      </c>
      <c r="BI1" s="112" t="s">
        <v>155</v>
      </c>
      <c r="BJ1" s="112" t="s">
        <v>156</v>
      </c>
      <c r="BK1" s="112" t="s">
        <v>157</v>
      </c>
      <c r="BL1" s="112" t="s">
        <v>158</v>
      </c>
      <c r="BM1" s="112" t="s">
        <v>159</v>
      </c>
      <c r="BN1" s="112" t="s">
        <v>160</v>
      </c>
      <c r="BO1" s="112" t="s">
        <v>161</v>
      </c>
      <c r="BP1" s="112" t="s">
        <v>162</v>
      </c>
      <c r="BQ1" s="112" t="s">
        <v>163</v>
      </c>
      <c r="BR1" s="112" t="s">
        <v>164</v>
      </c>
      <c r="BS1" s="112" t="s">
        <v>165</v>
      </c>
      <c r="BT1" s="112" t="s">
        <v>166</v>
      </c>
      <c r="BU1" s="112" t="s">
        <v>167</v>
      </c>
      <c r="BV1" s="112" t="s">
        <v>168</v>
      </c>
      <c r="BW1" s="112" t="s">
        <v>169</v>
      </c>
      <c r="BX1" s="112" t="s">
        <v>170</v>
      </c>
      <c r="BY1" s="112" t="s">
        <v>171</v>
      </c>
      <c r="BZ1" s="112" t="s">
        <v>172</v>
      </c>
      <c r="CA1" s="112" t="s">
        <v>173</v>
      </c>
      <c r="CB1" s="112" t="s">
        <v>174</v>
      </c>
      <c r="CC1" s="112" t="s">
        <v>175</v>
      </c>
      <c r="CD1" s="112" t="s">
        <v>176</v>
      </c>
      <c r="CE1" s="112" t="s">
        <v>177</v>
      </c>
      <c r="CF1" s="112" t="s">
        <v>178</v>
      </c>
      <c r="CG1" s="112" t="s">
        <v>179</v>
      </c>
      <c r="CH1" s="112" t="s">
        <v>180</v>
      </c>
      <c r="CI1" s="112" t="s">
        <v>181</v>
      </c>
      <c r="CJ1" s="112" t="s">
        <v>182</v>
      </c>
      <c r="CK1" s="112" t="s">
        <v>183</v>
      </c>
      <c r="CL1" s="112" t="s">
        <v>184</v>
      </c>
      <c r="CM1" s="112" t="s">
        <v>185</v>
      </c>
      <c r="CN1" s="112" t="s">
        <v>186</v>
      </c>
      <c r="CO1" s="112" t="s">
        <v>187</v>
      </c>
      <c r="CP1" s="112" t="s">
        <v>188</v>
      </c>
      <c r="CQ1" s="112" t="s">
        <v>189</v>
      </c>
      <c r="CR1" s="112" t="s">
        <v>190</v>
      </c>
      <c r="CS1" s="112" t="s">
        <v>191</v>
      </c>
      <c r="CT1" s="112" t="s">
        <v>192</v>
      </c>
      <c r="CU1" s="112" t="s">
        <v>193</v>
      </c>
      <c r="CV1" s="112" t="s">
        <v>194</v>
      </c>
      <c r="CW1" s="112" t="s">
        <v>195</v>
      </c>
      <c r="CX1" s="112" t="s">
        <v>196</v>
      </c>
      <c r="CY1" s="112" t="s">
        <v>197</v>
      </c>
      <c r="CZ1" s="112" t="s">
        <v>198</v>
      </c>
      <c r="DA1" s="112" t="s">
        <v>199</v>
      </c>
      <c r="DB1" s="112" t="s">
        <v>200</v>
      </c>
      <c r="DC1" s="112" t="s">
        <v>201</v>
      </c>
      <c r="DD1" s="112" t="s">
        <v>202</v>
      </c>
      <c r="DE1" s="112" t="s">
        <v>203</v>
      </c>
      <c r="DF1" s="112" t="s">
        <v>204</v>
      </c>
      <c r="DG1" s="112" t="s">
        <v>205</v>
      </c>
      <c r="DH1" s="112" t="s">
        <v>206</v>
      </c>
      <c r="DI1" s="112" t="s">
        <v>207</v>
      </c>
      <c r="DJ1" s="112" t="s">
        <v>208</v>
      </c>
      <c r="DK1" s="112" t="s">
        <v>209</v>
      </c>
      <c r="DL1" s="112" t="s">
        <v>210</v>
      </c>
      <c r="DM1" s="112" t="s">
        <v>211</v>
      </c>
      <c r="DN1" s="112" t="s">
        <v>212</v>
      </c>
      <c r="DO1" s="112" t="s">
        <v>213</v>
      </c>
      <c r="DP1" s="112" t="s">
        <v>214</v>
      </c>
      <c r="DQ1" s="112" t="s">
        <v>215</v>
      </c>
      <c r="DR1" s="112" t="s">
        <v>216</v>
      </c>
      <c r="DS1" s="112" t="s">
        <v>217</v>
      </c>
      <c r="DT1" s="112" t="s">
        <v>218</v>
      </c>
      <c r="DU1" s="112" t="s">
        <v>219</v>
      </c>
      <c r="DV1" s="112" t="s">
        <v>220</v>
      </c>
      <c r="DW1" s="112" t="s">
        <v>221</v>
      </c>
      <c r="DX1" s="112" t="s">
        <v>222</v>
      </c>
      <c r="DY1" s="112" t="s">
        <v>223</v>
      </c>
      <c r="DZ1" s="112" t="s">
        <v>224</v>
      </c>
      <c r="EA1" s="112" t="s">
        <v>225</v>
      </c>
      <c r="EB1" s="112" t="s">
        <v>226</v>
      </c>
      <c r="EC1" s="112" t="s">
        <v>227</v>
      </c>
      <c r="ED1" s="112" t="s">
        <v>228</v>
      </c>
      <c r="EE1" s="112" t="s">
        <v>229</v>
      </c>
      <c r="EF1" s="112" t="s">
        <v>230</v>
      </c>
      <c r="EG1" s="112" t="s">
        <v>231</v>
      </c>
      <c r="EH1" s="112" t="s">
        <v>232</v>
      </c>
      <c r="EI1" s="112" t="s">
        <v>233</v>
      </c>
      <c r="EJ1" s="112" t="s">
        <v>234</v>
      </c>
      <c r="EK1" s="112" t="s">
        <v>235</v>
      </c>
      <c r="EL1" s="112" t="s">
        <v>236</v>
      </c>
      <c r="EM1" s="112" t="s">
        <v>237</v>
      </c>
    </row>
    <row r="2" spans="1:143" ht="14.25" customHeight="1" x14ac:dyDescent="0.25">
      <c r="A2" s="110"/>
      <c r="B2" s="110"/>
      <c r="C2" s="110"/>
      <c r="D2" s="110"/>
      <c r="E2" s="110"/>
      <c r="F2" s="110"/>
      <c r="G2" s="110"/>
      <c r="H2" s="110"/>
      <c r="I2" s="110"/>
      <c r="J2" s="114"/>
      <c r="K2" s="110"/>
      <c r="L2" s="114"/>
      <c r="M2" s="114"/>
      <c r="N2" s="110"/>
      <c r="O2" s="110"/>
      <c r="P2" s="114"/>
      <c r="Q2" s="114"/>
      <c r="R2" s="115"/>
      <c r="S2" s="114"/>
      <c r="T2" s="114"/>
      <c r="U2" s="114"/>
      <c r="V2" s="114"/>
      <c r="W2" s="114"/>
      <c r="X2" s="115"/>
      <c r="Y2" s="114"/>
      <c r="Z2" s="114"/>
      <c r="AA2" s="114"/>
      <c r="AB2" s="114"/>
      <c r="AC2" s="114"/>
      <c r="AD2" s="114"/>
      <c r="AE2" s="114"/>
      <c r="AF2" s="114"/>
      <c r="AG2" s="114"/>
      <c r="AH2" s="114"/>
      <c r="AI2" s="110"/>
      <c r="AJ2" s="114"/>
      <c r="AK2" s="114"/>
      <c r="AL2" s="114"/>
      <c r="AM2" s="114"/>
      <c r="AN2" s="114"/>
      <c r="AO2" s="114"/>
      <c r="AP2" s="114"/>
      <c r="AQ2" s="110"/>
      <c r="AR2" s="110"/>
      <c r="AS2" s="110"/>
      <c r="AT2" s="110"/>
      <c r="AU2" s="110"/>
      <c r="AV2" s="110"/>
      <c r="AW2" s="110"/>
      <c r="AX2" s="114"/>
      <c r="AY2" s="114"/>
      <c r="AZ2" s="110"/>
      <c r="BA2" s="110"/>
    </row>
    <row r="3" spans="1:143" ht="14.25" customHeight="1" x14ac:dyDescent="0.25">
      <c r="A3" s="110"/>
      <c r="B3" s="110"/>
      <c r="C3" s="110"/>
      <c r="D3" s="110"/>
      <c r="E3" s="110"/>
      <c r="F3" s="110"/>
      <c r="G3" s="110"/>
      <c r="H3" s="110"/>
      <c r="I3" s="110"/>
      <c r="J3" s="114"/>
      <c r="K3" s="110"/>
      <c r="L3" s="114"/>
      <c r="M3" s="114"/>
      <c r="N3" s="110"/>
      <c r="O3" s="110"/>
      <c r="P3" s="114"/>
      <c r="Q3" s="114"/>
      <c r="R3" s="115"/>
      <c r="S3" s="114"/>
      <c r="T3" s="114"/>
      <c r="U3" s="114"/>
      <c r="V3" s="114"/>
      <c r="W3" s="114"/>
      <c r="X3" s="115"/>
      <c r="Y3" s="114"/>
      <c r="Z3" s="114"/>
      <c r="AA3" s="114"/>
      <c r="AB3" s="114"/>
      <c r="AC3" s="114"/>
      <c r="AD3" s="114"/>
      <c r="AE3" s="114"/>
      <c r="AF3" s="114"/>
      <c r="AG3" s="114"/>
      <c r="AH3" s="114"/>
      <c r="AI3" s="110"/>
      <c r="AJ3" s="114"/>
      <c r="AK3" s="114"/>
      <c r="AL3" s="114"/>
      <c r="AM3" s="114"/>
      <c r="AN3" s="114"/>
      <c r="AO3" s="114"/>
      <c r="AP3" s="114"/>
      <c r="AQ3" s="110"/>
      <c r="AR3" s="110"/>
      <c r="AS3" s="110"/>
      <c r="AT3" s="110"/>
      <c r="AU3" s="110"/>
      <c r="AV3" s="110"/>
      <c r="AW3" s="110"/>
      <c r="AX3" s="114"/>
      <c r="AY3" s="114"/>
      <c r="AZ3" s="110"/>
      <c r="BA3" s="110"/>
    </row>
    <row r="4" spans="1:143" ht="14.25" customHeight="1" x14ac:dyDescent="0.25">
      <c r="A4" s="110"/>
      <c r="B4" s="110"/>
      <c r="C4" s="110"/>
      <c r="D4" s="110"/>
      <c r="E4" s="110"/>
      <c r="F4" s="110"/>
      <c r="G4" s="110"/>
      <c r="H4" s="110"/>
      <c r="I4" s="110"/>
      <c r="J4" s="114"/>
      <c r="K4" s="110"/>
      <c r="L4" s="114"/>
      <c r="M4" s="114"/>
      <c r="N4" s="110"/>
      <c r="O4" s="110"/>
      <c r="P4" s="114"/>
      <c r="Q4" s="114"/>
      <c r="R4" s="115"/>
      <c r="S4" s="114"/>
      <c r="T4" s="114"/>
      <c r="U4" s="114"/>
      <c r="V4" s="114"/>
      <c r="W4" s="114"/>
      <c r="X4" s="115"/>
      <c r="Y4" s="114"/>
      <c r="Z4" s="114"/>
      <c r="AA4" s="114"/>
      <c r="AB4" s="114"/>
      <c r="AC4" s="114"/>
      <c r="AD4" s="114"/>
      <c r="AE4" s="114"/>
      <c r="AF4" s="114"/>
      <c r="AG4" s="114"/>
      <c r="AH4" s="114"/>
      <c r="AI4" s="110"/>
      <c r="AJ4" s="114"/>
      <c r="AK4" s="114"/>
      <c r="AL4" s="114"/>
      <c r="AM4" s="114"/>
      <c r="AN4" s="114"/>
      <c r="AO4" s="114"/>
      <c r="AP4" s="114"/>
      <c r="AQ4" s="110"/>
      <c r="AR4" s="110"/>
      <c r="AS4" s="110"/>
      <c r="AT4" s="110"/>
      <c r="AU4" s="110"/>
      <c r="AV4" s="110"/>
      <c r="AW4" s="110"/>
      <c r="AX4" s="114"/>
      <c r="AY4" s="114"/>
      <c r="AZ4" s="110"/>
      <c r="BA4" s="110"/>
    </row>
    <row r="5" spans="1:143" ht="14.25" customHeight="1" x14ac:dyDescent="0.25">
      <c r="A5" s="110"/>
      <c r="B5" s="110"/>
      <c r="C5" s="110"/>
      <c r="D5" s="110"/>
      <c r="E5" s="110"/>
      <c r="F5" s="110"/>
      <c r="G5" s="110"/>
      <c r="H5" s="110"/>
      <c r="I5" s="110"/>
      <c r="J5" s="114"/>
      <c r="K5" s="110"/>
      <c r="L5" s="114"/>
      <c r="M5" s="114"/>
      <c r="N5" s="110"/>
      <c r="O5" s="110"/>
      <c r="P5" s="114"/>
      <c r="Q5" s="114"/>
      <c r="R5" s="115"/>
      <c r="S5" s="114"/>
      <c r="T5" s="114"/>
      <c r="U5" s="114"/>
      <c r="V5" s="114"/>
      <c r="W5" s="114"/>
      <c r="X5" s="115"/>
      <c r="Y5" s="114"/>
      <c r="Z5" s="114"/>
      <c r="AA5" s="114"/>
      <c r="AB5" s="114"/>
      <c r="AC5" s="114"/>
      <c r="AD5" s="114"/>
      <c r="AE5" s="114"/>
      <c r="AF5" s="114"/>
      <c r="AG5" s="114"/>
      <c r="AH5" s="114"/>
      <c r="AI5" s="110"/>
      <c r="AJ5" s="114"/>
      <c r="AK5" s="114"/>
      <c r="AL5" s="114"/>
      <c r="AM5" s="114"/>
      <c r="AN5" s="114"/>
      <c r="AO5" s="114"/>
      <c r="AP5" s="114"/>
      <c r="AQ5" s="110"/>
      <c r="AR5" s="110"/>
      <c r="AS5" s="110"/>
      <c r="AT5" s="110"/>
      <c r="AU5" s="110"/>
      <c r="AV5" s="110"/>
      <c r="AW5" s="110"/>
      <c r="AX5" s="114"/>
      <c r="AY5" s="114"/>
      <c r="AZ5" s="110"/>
      <c r="BA5" s="110"/>
    </row>
    <row r="6" spans="1:143" ht="14.25" customHeight="1" x14ac:dyDescent="0.25">
      <c r="A6" s="110"/>
      <c r="B6" s="110"/>
      <c r="C6" s="110"/>
      <c r="D6" s="110"/>
      <c r="E6" s="110"/>
      <c r="F6" s="110"/>
      <c r="G6" s="110"/>
      <c r="H6" s="110"/>
      <c r="I6" s="110"/>
      <c r="J6" s="114"/>
      <c r="K6" s="110"/>
      <c r="L6" s="114"/>
      <c r="M6" s="114"/>
      <c r="N6" s="110"/>
      <c r="O6" s="110"/>
      <c r="P6" s="114"/>
      <c r="Q6" s="114"/>
      <c r="R6" s="115"/>
      <c r="S6" s="114"/>
      <c r="T6" s="114"/>
      <c r="U6" s="114"/>
      <c r="V6" s="114"/>
      <c r="W6" s="114"/>
      <c r="X6" s="115"/>
      <c r="Y6" s="114"/>
      <c r="Z6" s="114"/>
      <c r="AA6" s="114"/>
      <c r="AB6" s="114"/>
      <c r="AC6" s="114"/>
      <c r="AD6" s="114"/>
      <c r="AE6" s="114"/>
      <c r="AF6" s="114"/>
      <c r="AG6" s="114"/>
      <c r="AH6" s="114"/>
      <c r="AI6" s="110"/>
      <c r="AJ6" s="114"/>
      <c r="AK6" s="114"/>
      <c r="AL6" s="114"/>
      <c r="AM6" s="114"/>
      <c r="AN6" s="114"/>
      <c r="AO6" s="114"/>
      <c r="AP6" s="114"/>
      <c r="AQ6" s="110"/>
      <c r="AR6" s="110"/>
      <c r="AS6" s="110"/>
      <c r="AT6" s="110"/>
      <c r="AU6" s="110"/>
      <c r="AV6" s="110"/>
      <c r="AW6" s="110"/>
      <c r="AX6" s="114"/>
      <c r="AY6" s="114"/>
      <c r="AZ6" s="110"/>
      <c r="BA6" s="110"/>
    </row>
    <row r="7" spans="1:143" ht="14.25" customHeight="1" x14ac:dyDescent="0.25">
      <c r="A7" s="110"/>
      <c r="B7" s="110"/>
      <c r="C7" s="110"/>
      <c r="D7" s="110"/>
      <c r="E7" s="110"/>
      <c r="F7" s="110"/>
      <c r="G7" s="110"/>
      <c r="H7" s="110"/>
      <c r="I7" s="110"/>
      <c r="J7" s="114"/>
      <c r="K7" s="110"/>
      <c r="L7" s="114"/>
      <c r="M7" s="114"/>
      <c r="N7" s="110"/>
      <c r="O7" s="110"/>
      <c r="P7" s="114"/>
      <c r="Q7" s="114"/>
      <c r="R7" s="115"/>
      <c r="S7" s="114"/>
      <c r="T7" s="114"/>
      <c r="U7" s="114"/>
      <c r="V7" s="114"/>
      <c r="W7" s="114"/>
      <c r="X7" s="115"/>
      <c r="Y7" s="114"/>
      <c r="Z7" s="114"/>
      <c r="AA7" s="114"/>
      <c r="AB7" s="114"/>
      <c r="AC7" s="114"/>
      <c r="AD7" s="114"/>
      <c r="AE7" s="114"/>
      <c r="AF7" s="114"/>
      <c r="AG7" s="114"/>
      <c r="AH7" s="114"/>
      <c r="AI7" s="110"/>
      <c r="AJ7" s="114"/>
      <c r="AK7" s="114"/>
      <c r="AL7" s="114"/>
      <c r="AM7" s="114"/>
      <c r="AN7" s="114"/>
      <c r="AO7" s="114"/>
      <c r="AP7" s="114"/>
      <c r="AQ7" s="110"/>
      <c r="AR7" s="110"/>
      <c r="AS7" s="110"/>
      <c r="AT7" s="110"/>
      <c r="AU7" s="110"/>
      <c r="AV7" s="110"/>
      <c r="AW7" s="110"/>
      <c r="AX7" s="114"/>
      <c r="AY7" s="114"/>
      <c r="AZ7" s="110"/>
      <c r="BA7" s="110"/>
    </row>
    <row r="8" spans="1:143" ht="14.25" customHeight="1" x14ac:dyDescent="0.25">
      <c r="A8" s="110"/>
      <c r="B8" s="110"/>
      <c r="C8" s="110"/>
      <c r="D8" s="110"/>
      <c r="E8" s="110"/>
      <c r="F8" s="110"/>
      <c r="G8" s="110"/>
      <c r="H8" s="110"/>
      <c r="I8" s="110"/>
      <c r="J8" s="114"/>
      <c r="K8" s="110"/>
      <c r="L8" s="114"/>
      <c r="M8" s="114"/>
      <c r="N8" s="110"/>
      <c r="O8" s="110"/>
      <c r="P8" s="114"/>
      <c r="Q8" s="114"/>
      <c r="R8" s="115"/>
      <c r="S8" s="114"/>
      <c r="T8" s="114"/>
      <c r="U8" s="114"/>
      <c r="V8" s="114"/>
      <c r="W8" s="114"/>
      <c r="X8" s="115"/>
      <c r="Y8" s="114"/>
      <c r="Z8" s="114"/>
      <c r="AA8" s="114"/>
      <c r="AB8" s="114"/>
      <c r="AC8" s="114"/>
      <c r="AD8" s="114"/>
      <c r="AE8" s="114"/>
      <c r="AF8" s="114"/>
      <c r="AG8" s="114"/>
      <c r="AH8" s="114"/>
      <c r="AI8" s="110"/>
      <c r="AJ8" s="114"/>
      <c r="AK8" s="114"/>
      <c r="AL8" s="114"/>
      <c r="AM8" s="114"/>
      <c r="AN8" s="114"/>
      <c r="AO8" s="114"/>
      <c r="AP8" s="114"/>
      <c r="AQ8" s="110"/>
      <c r="AR8" s="110"/>
      <c r="AS8" s="110"/>
      <c r="AT8" s="110"/>
      <c r="AU8" s="110"/>
      <c r="AV8" s="110"/>
      <c r="AW8" s="110"/>
      <c r="AX8" s="114"/>
      <c r="AY8" s="114"/>
      <c r="AZ8" s="110"/>
      <c r="BA8" s="110"/>
    </row>
    <row r="9" spans="1:143" ht="14.25" customHeight="1" x14ac:dyDescent="0.25">
      <c r="A9" s="110"/>
      <c r="B9" s="110"/>
      <c r="C9" s="110"/>
      <c r="D9" s="110"/>
      <c r="E9" s="110"/>
      <c r="F9" s="110"/>
      <c r="G9" s="110"/>
      <c r="H9" s="110"/>
      <c r="I9" s="110"/>
      <c r="J9" s="114"/>
      <c r="K9" s="110"/>
      <c r="L9" s="114"/>
      <c r="M9" s="114"/>
      <c r="N9" s="110"/>
      <c r="O9" s="110"/>
      <c r="P9" s="114"/>
      <c r="Q9" s="114"/>
      <c r="R9" s="115"/>
      <c r="S9" s="114"/>
      <c r="T9" s="114"/>
      <c r="U9" s="114"/>
      <c r="V9" s="114"/>
      <c r="W9" s="114"/>
      <c r="X9" s="115"/>
      <c r="Y9" s="114"/>
      <c r="Z9" s="114"/>
      <c r="AA9" s="114"/>
      <c r="AB9" s="114"/>
      <c r="AC9" s="114"/>
      <c r="AD9" s="114"/>
      <c r="AE9" s="114"/>
      <c r="AF9" s="114"/>
      <c r="AG9" s="114"/>
      <c r="AH9" s="114"/>
      <c r="AI9" s="110"/>
      <c r="AJ9" s="114"/>
      <c r="AK9" s="114"/>
      <c r="AL9" s="114"/>
      <c r="AM9" s="114"/>
      <c r="AN9" s="114"/>
      <c r="AO9" s="114"/>
      <c r="AP9" s="114"/>
      <c r="AQ9" s="110"/>
      <c r="AR9" s="110"/>
      <c r="AS9" s="110"/>
      <c r="AT9" s="110"/>
      <c r="AU9" s="110"/>
      <c r="AV9" s="110"/>
      <c r="AW9" s="110"/>
      <c r="AX9" s="114"/>
      <c r="AY9" s="114"/>
      <c r="AZ9" s="110"/>
      <c r="BA9" s="110"/>
    </row>
    <row r="10" spans="1:143" ht="14.25" customHeight="1" x14ac:dyDescent="0.25">
      <c r="A10" s="110"/>
      <c r="B10" s="110"/>
      <c r="C10" s="110"/>
      <c r="D10" s="110"/>
      <c r="E10" s="110"/>
      <c r="F10" s="110"/>
      <c r="G10" s="110"/>
      <c r="H10" s="110"/>
      <c r="I10" s="110"/>
      <c r="J10" s="114"/>
      <c r="K10" s="110"/>
      <c r="L10" s="114"/>
      <c r="M10" s="114"/>
      <c r="N10" s="110"/>
      <c r="O10" s="110"/>
      <c r="P10" s="114"/>
      <c r="Q10" s="114"/>
      <c r="R10" s="115"/>
      <c r="S10" s="114"/>
      <c r="T10" s="114"/>
      <c r="U10" s="114"/>
      <c r="V10" s="114"/>
      <c r="W10" s="114"/>
      <c r="X10" s="115"/>
      <c r="Y10" s="114"/>
      <c r="Z10" s="114"/>
      <c r="AA10" s="114"/>
      <c r="AB10" s="114"/>
      <c r="AC10" s="114"/>
      <c r="AD10" s="114"/>
      <c r="AE10" s="114"/>
      <c r="AF10" s="114"/>
      <c r="AG10" s="114"/>
      <c r="AH10" s="114"/>
      <c r="AI10" s="110"/>
      <c r="AJ10" s="114"/>
      <c r="AK10" s="114"/>
      <c r="AL10" s="114"/>
      <c r="AM10" s="114"/>
      <c r="AN10" s="114"/>
      <c r="AO10" s="114"/>
      <c r="AP10" s="114"/>
      <c r="AQ10" s="110"/>
      <c r="AR10" s="110"/>
      <c r="AS10" s="110"/>
      <c r="AT10" s="110"/>
      <c r="AU10" s="110"/>
      <c r="AV10" s="110"/>
      <c r="AW10" s="110"/>
      <c r="AX10" s="114"/>
      <c r="AY10" s="114"/>
      <c r="AZ10" s="110"/>
      <c r="BA10" s="110"/>
    </row>
    <row r="11" spans="1:143" ht="14.25" customHeight="1" x14ac:dyDescent="0.25">
      <c r="A11" s="110"/>
      <c r="B11" s="110"/>
      <c r="C11" s="110"/>
      <c r="D11" s="110"/>
      <c r="E11" s="110"/>
      <c r="F11" s="110"/>
      <c r="G11" s="110"/>
      <c r="H11" s="110"/>
      <c r="I11" s="110"/>
      <c r="J11" s="114"/>
      <c r="K11" s="110"/>
      <c r="L11" s="114"/>
      <c r="M11" s="114"/>
      <c r="N11" s="110"/>
      <c r="O11" s="110"/>
      <c r="P11" s="114"/>
      <c r="Q11" s="114"/>
      <c r="R11" s="115"/>
      <c r="S11" s="114"/>
      <c r="T11" s="114"/>
      <c r="U11" s="114"/>
      <c r="V11" s="114"/>
      <c r="W11" s="114"/>
      <c r="X11" s="115"/>
      <c r="Y11" s="114"/>
      <c r="Z11" s="114"/>
      <c r="AA11" s="114"/>
      <c r="AB11" s="114"/>
      <c r="AC11" s="114"/>
      <c r="AD11" s="114"/>
      <c r="AE11" s="114"/>
      <c r="AF11" s="114"/>
      <c r="AG11" s="114"/>
      <c r="AH11" s="114"/>
      <c r="AI11" s="110"/>
      <c r="AJ11" s="114"/>
      <c r="AK11" s="114"/>
      <c r="AL11" s="114"/>
      <c r="AM11" s="114"/>
      <c r="AN11" s="114"/>
      <c r="AO11" s="114"/>
      <c r="AP11" s="114"/>
      <c r="AQ11" s="110"/>
      <c r="AR11" s="110"/>
      <c r="AS11" s="110"/>
      <c r="AT11" s="110"/>
      <c r="AU11" s="110"/>
      <c r="AV11" s="110"/>
      <c r="AW11" s="110"/>
      <c r="AX11" s="114"/>
      <c r="AY11" s="114"/>
      <c r="AZ11" s="110"/>
      <c r="BA11" s="110"/>
    </row>
    <row r="12" spans="1:143" ht="14.25" customHeight="1" x14ac:dyDescent="0.25">
      <c r="A12" s="110"/>
      <c r="B12" s="110"/>
      <c r="C12" s="110"/>
      <c r="D12" s="110"/>
      <c r="E12" s="110"/>
      <c r="F12" s="110"/>
      <c r="G12" s="110"/>
      <c r="H12" s="110"/>
      <c r="I12" s="110"/>
      <c r="J12" s="114"/>
      <c r="K12" s="110"/>
      <c r="L12" s="114"/>
      <c r="M12" s="114"/>
      <c r="N12" s="110"/>
      <c r="O12" s="110"/>
      <c r="P12" s="114"/>
      <c r="Q12" s="114"/>
      <c r="R12" s="115"/>
      <c r="S12" s="114"/>
      <c r="T12" s="114"/>
      <c r="U12" s="114"/>
      <c r="V12" s="114"/>
      <c r="W12" s="114"/>
      <c r="X12" s="115"/>
      <c r="Y12" s="114"/>
      <c r="Z12" s="114"/>
      <c r="AA12" s="114"/>
      <c r="AB12" s="114"/>
      <c r="AC12" s="114"/>
      <c r="AD12" s="114"/>
      <c r="AE12" s="114"/>
      <c r="AF12" s="114"/>
      <c r="AG12" s="114"/>
      <c r="AH12" s="114"/>
      <c r="AI12" s="110"/>
      <c r="AJ12" s="114"/>
      <c r="AK12" s="114"/>
      <c r="AL12" s="114"/>
      <c r="AM12" s="114"/>
      <c r="AN12" s="114"/>
      <c r="AO12" s="114"/>
      <c r="AP12" s="114"/>
      <c r="AQ12" s="110"/>
      <c r="AR12" s="110"/>
      <c r="AS12" s="110"/>
      <c r="AT12" s="110"/>
      <c r="AU12" s="110"/>
      <c r="AV12" s="110"/>
      <c r="AW12" s="110"/>
      <c r="AX12" s="114"/>
      <c r="AY12" s="114"/>
      <c r="AZ12" s="110"/>
      <c r="BA12" s="110"/>
    </row>
    <row r="13" spans="1:143" ht="14.25" customHeight="1" x14ac:dyDescent="0.25">
      <c r="A13" s="110"/>
      <c r="B13" s="110"/>
      <c r="C13" s="110"/>
      <c r="D13" s="110"/>
      <c r="E13" s="110"/>
      <c r="F13" s="110"/>
      <c r="G13" s="110"/>
      <c r="H13" s="110"/>
      <c r="I13" s="110"/>
      <c r="J13" s="114"/>
      <c r="K13" s="110"/>
      <c r="L13" s="114"/>
      <c r="M13" s="114"/>
      <c r="N13" s="110"/>
      <c r="O13" s="110"/>
      <c r="P13" s="114"/>
      <c r="Q13" s="114"/>
      <c r="R13" s="115"/>
      <c r="S13" s="114"/>
      <c r="T13" s="114"/>
      <c r="U13" s="114"/>
      <c r="V13" s="114"/>
      <c r="W13" s="114"/>
      <c r="X13" s="115"/>
      <c r="Y13" s="114"/>
      <c r="Z13" s="114"/>
      <c r="AA13" s="114"/>
      <c r="AB13" s="114"/>
      <c r="AC13" s="114"/>
      <c r="AD13" s="114"/>
      <c r="AE13" s="114"/>
      <c r="AF13" s="114"/>
      <c r="AG13" s="114"/>
      <c r="AH13" s="114"/>
      <c r="AI13" s="110"/>
      <c r="AJ13" s="114"/>
      <c r="AK13" s="114"/>
      <c r="AL13" s="114"/>
      <c r="AM13" s="114"/>
      <c r="AN13" s="114"/>
      <c r="AO13" s="114"/>
      <c r="AP13" s="114"/>
      <c r="AQ13" s="110"/>
      <c r="AR13" s="110"/>
      <c r="AS13" s="110"/>
      <c r="AT13" s="110"/>
      <c r="AU13" s="110"/>
      <c r="AV13" s="110"/>
      <c r="AW13" s="110"/>
      <c r="AX13" s="114"/>
      <c r="AY13" s="114"/>
      <c r="AZ13" s="110"/>
      <c r="BA13" s="110"/>
    </row>
    <row r="14" spans="1:143" ht="14.25" customHeight="1" x14ac:dyDescent="0.25">
      <c r="A14" s="110"/>
      <c r="B14" s="110"/>
      <c r="C14" s="110"/>
      <c r="D14" s="110"/>
      <c r="E14" s="110"/>
      <c r="F14" s="110"/>
      <c r="G14" s="110"/>
      <c r="H14" s="110"/>
      <c r="I14" s="110"/>
      <c r="J14" s="114"/>
      <c r="K14" s="110"/>
      <c r="L14" s="114"/>
      <c r="M14" s="114"/>
      <c r="N14" s="110"/>
      <c r="O14" s="110"/>
      <c r="P14" s="114"/>
      <c r="Q14" s="114"/>
      <c r="R14" s="115"/>
      <c r="S14" s="110"/>
      <c r="T14" s="110"/>
      <c r="U14" s="110"/>
      <c r="V14" s="110"/>
      <c r="W14" s="110"/>
      <c r="X14" s="115"/>
      <c r="Y14" s="114"/>
      <c r="Z14" s="114"/>
      <c r="AA14" s="114"/>
      <c r="AB14" s="114"/>
      <c r="AC14" s="114"/>
      <c r="AD14" s="110"/>
      <c r="AE14" s="110"/>
      <c r="AF14" s="110"/>
      <c r="AG14" s="110"/>
      <c r="AH14" s="110"/>
      <c r="AI14" s="110"/>
      <c r="AJ14" s="110"/>
      <c r="AK14" s="110"/>
      <c r="AL14" s="114"/>
      <c r="AM14" s="114"/>
      <c r="AN14" s="114"/>
      <c r="AO14" s="114"/>
      <c r="AP14" s="114"/>
      <c r="AQ14" s="110"/>
      <c r="AR14" s="110"/>
      <c r="AS14" s="110"/>
      <c r="AT14" s="110"/>
      <c r="AU14" s="110"/>
      <c r="AV14" s="110"/>
      <c r="AW14" s="110"/>
      <c r="AX14" s="114"/>
      <c r="AY14" s="114"/>
      <c r="AZ14" s="110"/>
      <c r="BA14" s="110"/>
    </row>
    <row r="15" spans="1:143" ht="14.25" customHeight="1" x14ac:dyDescent="0.25">
      <c r="A15" s="110"/>
      <c r="B15" s="110"/>
      <c r="C15" s="110"/>
      <c r="D15" s="110"/>
      <c r="E15" s="110"/>
      <c r="F15" s="110"/>
      <c r="G15" s="110"/>
      <c r="H15" s="110"/>
      <c r="I15" s="110"/>
      <c r="J15" s="114"/>
      <c r="K15" s="110"/>
      <c r="L15" s="114"/>
      <c r="M15" s="114"/>
      <c r="N15" s="110"/>
      <c r="O15" s="110"/>
      <c r="P15" s="114"/>
      <c r="Q15" s="110"/>
      <c r="R15" s="110"/>
      <c r="S15" s="114"/>
      <c r="T15" s="114"/>
      <c r="U15" s="114"/>
      <c r="V15" s="114"/>
      <c r="W15" s="114"/>
      <c r="X15" s="115"/>
      <c r="Y15" s="110"/>
      <c r="Z15" s="110"/>
      <c r="AA15" s="110"/>
      <c r="AB15" s="110"/>
      <c r="AC15" s="110"/>
      <c r="AD15" s="110"/>
      <c r="AE15" s="110"/>
      <c r="AF15" s="110"/>
      <c r="AG15" s="110"/>
      <c r="AH15" s="110"/>
      <c r="AI15" s="110"/>
      <c r="AJ15" s="110"/>
      <c r="AK15" s="110"/>
      <c r="AL15" s="114"/>
      <c r="AM15" s="114"/>
      <c r="AN15" s="114"/>
      <c r="AO15" s="114"/>
      <c r="AP15" s="114"/>
      <c r="AQ15" s="110"/>
      <c r="AR15" s="110"/>
      <c r="AS15" s="110"/>
      <c r="AT15" s="110"/>
      <c r="AU15" s="110"/>
      <c r="AV15" s="110"/>
      <c r="AW15" s="110"/>
      <c r="AX15" s="114"/>
      <c r="AY15" s="114"/>
      <c r="AZ15" s="110"/>
      <c r="BA15" s="110"/>
    </row>
    <row r="16" spans="1:143" ht="14.25" customHeight="1" x14ac:dyDescent="0.25">
      <c r="A16" s="110"/>
      <c r="B16" s="110"/>
      <c r="C16" s="110"/>
      <c r="D16" s="110"/>
      <c r="E16" s="110"/>
      <c r="F16" s="110"/>
      <c r="G16" s="110"/>
      <c r="H16" s="110"/>
      <c r="I16" s="110"/>
      <c r="J16" s="114"/>
      <c r="K16" s="110"/>
      <c r="L16" s="114"/>
      <c r="M16" s="114"/>
      <c r="N16" s="110"/>
      <c r="O16" s="110"/>
      <c r="P16" s="114"/>
      <c r="Q16" s="114"/>
      <c r="R16" s="115"/>
      <c r="S16" s="114"/>
      <c r="T16" s="114"/>
      <c r="U16" s="114"/>
      <c r="V16" s="114"/>
      <c r="W16" s="114"/>
      <c r="X16" s="115"/>
      <c r="Y16" s="114"/>
      <c r="Z16" s="114"/>
      <c r="AA16" s="114"/>
      <c r="AB16" s="114"/>
      <c r="AC16" s="114"/>
      <c r="AD16" s="114"/>
      <c r="AE16" s="114"/>
      <c r="AF16" s="114"/>
      <c r="AG16" s="114"/>
      <c r="AH16" s="114"/>
      <c r="AI16" s="110"/>
      <c r="AJ16" s="114"/>
      <c r="AK16" s="114"/>
      <c r="AL16" s="114"/>
      <c r="AM16" s="114"/>
      <c r="AN16" s="114"/>
      <c r="AO16" s="114"/>
      <c r="AP16" s="114"/>
      <c r="AQ16" s="110"/>
      <c r="AR16" s="110"/>
      <c r="AS16" s="110"/>
      <c r="AT16" s="110"/>
      <c r="AU16" s="110"/>
      <c r="AV16" s="110"/>
      <c r="AW16" s="110"/>
      <c r="AX16" s="114"/>
      <c r="AY16" s="114"/>
      <c r="AZ16" s="110"/>
      <c r="BA16" s="110"/>
    </row>
    <row r="17" spans="1:53" ht="14.25" customHeight="1" x14ac:dyDescent="0.25">
      <c r="A17" s="110"/>
      <c r="B17" s="110"/>
      <c r="C17" s="110"/>
      <c r="D17" s="110"/>
      <c r="E17" s="110"/>
      <c r="F17" s="110"/>
      <c r="G17" s="110"/>
      <c r="H17" s="110"/>
      <c r="I17" s="110"/>
      <c r="J17" s="114"/>
      <c r="K17" s="110"/>
      <c r="L17" s="114"/>
      <c r="M17" s="114"/>
      <c r="N17" s="110"/>
      <c r="O17" s="110"/>
      <c r="P17" s="114"/>
      <c r="Q17" s="114"/>
      <c r="R17" s="115"/>
      <c r="S17" s="114"/>
      <c r="T17" s="114"/>
      <c r="U17" s="114"/>
      <c r="V17" s="114"/>
      <c r="W17" s="114"/>
      <c r="X17" s="115"/>
      <c r="Y17" s="114"/>
      <c r="Z17" s="114"/>
      <c r="AA17" s="114"/>
      <c r="AB17" s="114"/>
      <c r="AC17" s="114"/>
      <c r="AD17" s="114"/>
      <c r="AE17" s="114"/>
      <c r="AF17" s="114"/>
      <c r="AG17" s="114"/>
      <c r="AH17" s="114"/>
      <c r="AI17" s="110"/>
      <c r="AJ17" s="114"/>
      <c r="AK17" s="114"/>
      <c r="AL17" s="114"/>
      <c r="AM17" s="114"/>
      <c r="AN17" s="114"/>
      <c r="AO17" s="114"/>
      <c r="AP17" s="114"/>
      <c r="AQ17" s="110"/>
      <c r="AR17" s="110"/>
      <c r="AS17" s="110"/>
      <c r="AT17" s="110"/>
      <c r="AU17" s="110"/>
      <c r="AV17" s="110"/>
      <c r="AW17" s="110"/>
      <c r="AX17" s="114"/>
      <c r="AY17" s="114"/>
      <c r="AZ17" s="110"/>
      <c r="BA17" s="110"/>
    </row>
    <row r="18" spans="1:53" ht="14.25" customHeight="1" x14ac:dyDescent="0.25">
      <c r="A18" s="110"/>
      <c r="B18" s="110"/>
      <c r="C18" s="110"/>
      <c r="D18" s="110"/>
      <c r="E18" s="110"/>
      <c r="F18" s="110"/>
      <c r="G18" s="110"/>
      <c r="H18" s="110"/>
      <c r="I18" s="110"/>
      <c r="J18" s="114"/>
      <c r="K18" s="110"/>
      <c r="L18" s="114"/>
      <c r="M18" s="114"/>
      <c r="N18" s="110"/>
      <c r="O18" s="110"/>
      <c r="P18" s="114"/>
      <c r="Q18" s="114"/>
      <c r="R18" s="115"/>
      <c r="S18" s="114"/>
      <c r="T18" s="114"/>
      <c r="U18" s="114"/>
      <c r="V18" s="114"/>
      <c r="W18" s="114"/>
      <c r="X18" s="115"/>
      <c r="Y18" s="114"/>
      <c r="Z18" s="114"/>
      <c r="AA18" s="114"/>
      <c r="AB18" s="114"/>
      <c r="AC18" s="114"/>
      <c r="AD18" s="114"/>
      <c r="AE18" s="114"/>
      <c r="AF18" s="114"/>
      <c r="AG18" s="114"/>
      <c r="AH18" s="114"/>
      <c r="AI18" s="110"/>
      <c r="AJ18" s="114"/>
      <c r="AK18" s="114"/>
      <c r="AL18" s="114"/>
      <c r="AM18" s="114"/>
      <c r="AN18" s="114"/>
      <c r="AO18" s="114"/>
      <c r="AP18" s="114"/>
      <c r="AQ18" s="110"/>
      <c r="AR18" s="110"/>
      <c r="AS18" s="110"/>
      <c r="AT18" s="110"/>
      <c r="AU18" s="110"/>
      <c r="AV18" s="110"/>
      <c r="AW18" s="110"/>
      <c r="AX18" s="114"/>
      <c r="AY18" s="114"/>
      <c r="AZ18" s="110"/>
      <c r="BA18" s="110"/>
    </row>
    <row r="19" spans="1:53" ht="14.25" customHeight="1" x14ac:dyDescent="0.25">
      <c r="A19" s="110"/>
      <c r="B19" s="110"/>
      <c r="C19" s="110"/>
      <c r="D19" s="110"/>
      <c r="E19" s="110"/>
      <c r="F19" s="110"/>
      <c r="G19" s="110"/>
      <c r="H19" s="110"/>
      <c r="I19" s="110"/>
      <c r="J19" s="114"/>
      <c r="K19" s="110"/>
      <c r="L19" s="114"/>
      <c r="M19" s="114"/>
      <c r="N19" s="110"/>
      <c r="O19" s="110"/>
      <c r="P19" s="114"/>
      <c r="Q19" s="114"/>
      <c r="R19" s="115"/>
      <c r="S19" s="110"/>
      <c r="T19" s="110"/>
      <c r="U19" s="110"/>
      <c r="V19" s="110"/>
      <c r="W19" s="110"/>
      <c r="X19" s="115"/>
      <c r="Y19" s="114"/>
      <c r="Z19" s="114"/>
      <c r="AA19" s="114"/>
      <c r="AB19" s="114"/>
      <c r="AC19" s="114"/>
      <c r="AD19" s="110"/>
      <c r="AE19" s="110"/>
      <c r="AF19" s="110"/>
      <c r="AG19" s="110"/>
      <c r="AH19" s="110"/>
      <c r="AI19" s="110"/>
      <c r="AJ19" s="110"/>
      <c r="AK19" s="110"/>
      <c r="AL19" s="114"/>
      <c r="AM19" s="114"/>
      <c r="AN19" s="114"/>
      <c r="AO19" s="114"/>
      <c r="AP19" s="114"/>
      <c r="AQ19" s="110"/>
      <c r="AR19" s="110"/>
      <c r="AS19" s="110"/>
      <c r="AT19" s="110"/>
      <c r="AU19" s="110"/>
      <c r="AV19" s="110"/>
      <c r="AW19" s="110"/>
      <c r="AX19" s="114"/>
      <c r="AY19" s="114"/>
      <c r="AZ19" s="110"/>
      <c r="BA19" s="110"/>
    </row>
    <row r="20" spans="1:53" ht="14.25" customHeight="1" x14ac:dyDescent="0.25">
      <c r="A20" s="110"/>
      <c r="B20" s="110"/>
      <c r="C20" s="110"/>
      <c r="D20" s="110"/>
      <c r="E20" s="110"/>
      <c r="F20" s="110"/>
      <c r="G20" s="110"/>
      <c r="H20" s="110"/>
      <c r="I20" s="110"/>
      <c r="J20" s="114"/>
      <c r="K20" s="110"/>
      <c r="L20" s="114"/>
      <c r="M20" s="114"/>
      <c r="N20" s="110"/>
      <c r="O20" s="110"/>
      <c r="P20" s="114"/>
      <c r="Q20" s="114"/>
      <c r="R20" s="115"/>
      <c r="S20" s="114"/>
      <c r="T20" s="114"/>
      <c r="U20" s="114"/>
      <c r="V20" s="114"/>
      <c r="W20" s="114"/>
      <c r="X20" s="115"/>
      <c r="Y20" s="114"/>
      <c r="Z20" s="114"/>
      <c r="AA20" s="114"/>
      <c r="AB20" s="114"/>
      <c r="AC20" s="114"/>
      <c r="AD20" s="114"/>
      <c r="AE20" s="114"/>
      <c r="AF20" s="114"/>
      <c r="AG20" s="114"/>
      <c r="AH20" s="114"/>
      <c r="AI20" s="110"/>
      <c r="AJ20" s="114"/>
      <c r="AK20" s="114"/>
      <c r="AL20" s="114"/>
      <c r="AM20" s="114"/>
      <c r="AN20" s="114"/>
      <c r="AO20" s="114"/>
      <c r="AP20" s="114"/>
      <c r="AQ20" s="110"/>
      <c r="AR20" s="110"/>
      <c r="AS20" s="110"/>
      <c r="AT20" s="110"/>
      <c r="AU20" s="110"/>
      <c r="AV20" s="110"/>
      <c r="AW20" s="110"/>
      <c r="AX20" s="114"/>
      <c r="AY20" s="114"/>
      <c r="AZ20" s="110"/>
      <c r="BA20" s="110"/>
    </row>
    <row r="21" spans="1:53" ht="14.25" customHeight="1" x14ac:dyDescent="0.25">
      <c r="A21" s="110"/>
      <c r="B21" s="110"/>
      <c r="C21" s="110"/>
      <c r="D21" s="110"/>
      <c r="E21" s="110"/>
      <c r="F21" s="110"/>
      <c r="G21" s="110"/>
      <c r="H21" s="110"/>
      <c r="I21" s="110"/>
      <c r="J21" s="114"/>
      <c r="K21" s="110"/>
      <c r="L21" s="114"/>
      <c r="M21" s="114"/>
      <c r="N21" s="110"/>
      <c r="O21" s="110"/>
      <c r="P21" s="114"/>
      <c r="Q21" s="114"/>
      <c r="R21" s="115"/>
      <c r="S21" s="114"/>
      <c r="T21" s="114"/>
      <c r="U21" s="114"/>
      <c r="V21" s="114"/>
      <c r="W21" s="114"/>
      <c r="X21" s="115"/>
      <c r="Y21" s="114"/>
      <c r="Z21" s="114"/>
      <c r="AA21" s="114"/>
      <c r="AB21" s="114"/>
      <c r="AC21" s="114"/>
      <c r="AD21" s="114"/>
      <c r="AE21" s="114"/>
      <c r="AF21" s="114"/>
      <c r="AG21" s="114"/>
      <c r="AH21" s="114"/>
      <c r="AI21" s="110"/>
      <c r="AJ21" s="114"/>
      <c r="AK21" s="114"/>
      <c r="AL21" s="114"/>
      <c r="AM21" s="114"/>
      <c r="AN21" s="114"/>
      <c r="AO21" s="114"/>
      <c r="AP21" s="114"/>
      <c r="AQ21" s="110"/>
      <c r="AR21" s="110"/>
      <c r="AS21" s="110"/>
      <c r="AT21" s="110"/>
      <c r="AU21" s="110"/>
      <c r="AV21" s="110"/>
      <c r="AW21" s="110"/>
      <c r="AX21" s="114"/>
      <c r="AY21" s="114"/>
      <c r="AZ21" s="110"/>
      <c r="BA21" s="110"/>
    </row>
    <row r="22" spans="1:53" ht="14.25" customHeight="1" x14ac:dyDescent="0.25">
      <c r="A22" s="110"/>
      <c r="B22" s="110"/>
      <c r="C22" s="110"/>
      <c r="D22" s="110"/>
      <c r="E22" s="110"/>
      <c r="F22" s="110"/>
      <c r="G22" s="110"/>
      <c r="H22" s="110"/>
      <c r="I22" s="110"/>
      <c r="J22" s="114"/>
      <c r="K22" s="110"/>
      <c r="L22" s="114"/>
      <c r="M22" s="114"/>
      <c r="N22" s="110"/>
      <c r="O22" s="110"/>
      <c r="P22" s="114"/>
      <c r="Q22" s="114"/>
      <c r="R22" s="115"/>
      <c r="S22" s="114"/>
      <c r="T22" s="114"/>
      <c r="U22" s="114"/>
      <c r="V22" s="114"/>
      <c r="W22" s="114"/>
      <c r="X22" s="115"/>
      <c r="Y22" s="114"/>
      <c r="Z22" s="114"/>
      <c r="AA22" s="114"/>
      <c r="AB22" s="114"/>
      <c r="AC22" s="114"/>
      <c r="AD22" s="114"/>
      <c r="AE22" s="114"/>
      <c r="AF22" s="114"/>
      <c r="AG22" s="114"/>
      <c r="AH22" s="114"/>
      <c r="AI22" s="110"/>
      <c r="AJ22" s="114"/>
      <c r="AK22" s="114"/>
      <c r="AL22" s="114"/>
      <c r="AM22" s="114"/>
      <c r="AN22" s="114"/>
      <c r="AO22" s="114"/>
      <c r="AP22" s="114"/>
      <c r="AQ22" s="110"/>
      <c r="AR22" s="110"/>
      <c r="AS22" s="110"/>
      <c r="AT22" s="110"/>
      <c r="AU22" s="110"/>
      <c r="AV22" s="110"/>
      <c r="AW22" s="110"/>
      <c r="AX22" s="114"/>
      <c r="AY22" s="114"/>
      <c r="AZ22" s="110"/>
      <c r="BA22" s="110"/>
    </row>
    <row r="23" spans="1:53" ht="14.25" customHeight="1" x14ac:dyDescent="0.25">
      <c r="A23" s="110"/>
      <c r="B23" s="110"/>
      <c r="C23" s="110"/>
      <c r="D23" s="110"/>
      <c r="E23" s="110"/>
      <c r="F23" s="110"/>
      <c r="G23" s="110"/>
      <c r="H23" s="110"/>
      <c r="I23" s="110"/>
      <c r="J23" s="114"/>
      <c r="K23" s="110"/>
      <c r="L23" s="114"/>
      <c r="M23" s="114"/>
      <c r="N23" s="110"/>
      <c r="O23" s="110"/>
      <c r="P23" s="114"/>
      <c r="Q23" s="114"/>
      <c r="R23" s="115"/>
      <c r="S23" s="114"/>
      <c r="T23" s="114"/>
      <c r="U23" s="114"/>
      <c r="V23" s="114"/>
      <c r="W23" s="114"/>
      <c r="X23" s="115"/>
      <c r="Y23" s="114"/>
      <c r="Z23" s="114"/>
      <c r="AA23" s="114"/>
      <c r="AB23" s="114"/>
      <c r="AC23" s="114"/>
      <c r="AD23" s="114"/>
      <c r="AE23" s="114"/>
      <c r="AF23" s="114"/>
      <c r="AG23" s="114"/>
      <c r="AH23" s="114"/>
      <c r="AI23" s="110"/>
      <c r="AJ23" s="114"/>
      <c r="AK23" s="114"/>
      <c r="AL23" s="114"/>
      <c r="AM23" s="114"/>
      <c r="AN23" s="114"/>
      <c r="AO23" s="114"/>
      <c r="AP23" s="114"/>
      <c r="AQ23" s="110"/>
      <c r="AR23" s="110"/>
      <c r="AS23" s="110"/>
      <c r="AT23" s="110"/>
      <c r="AU23" s="110"/>
      <c r="AV23" s="110"/>
      <c r="AW23" s="110"/>
      <c r="AX23" s="114"/>
      <c r="AY23" s="114"/>
      <c r="AZ23" s="110"/>
      <c r="BA23" s="110"/>
    </row>
    <row r="24" spans="1:53" ht="14.25" customHeight="1" x14ac:dyDescent="0.25">
      <c r="A24" s="110"/>
      <c r="B24" s="110"/>
      <c r="C24" s="110"/>
      <c r="D24" s="110"/>
      <c r="E24" s="110"/>
      <c r="F24" s="110"/>
      <c r="G24" s="110"/>
      <c r="H24" s="110"/>
      <c r="I24" s="110"/>
      <c r="J24" s="114"/>
      <c r="K24" s="110"/>
      <c r="L24" s="114"/>
      <c r="M24" s="114"/>
      <c r="N24" s="110"/>
      <c r="O24" s="110"/>
      <c r="P24" s="114"/>
      <c r="Q24" s="114"/>
      <c r="R24" s="115"/>
      <c r="S24" s="110"/>
      <c r="T24" s="110"/>
      <c r="U24" s="110"/>
      <c r="V24" s="110"/>
      <c r="W24" s="110"/>
      <c r="X24" s="115"/>
      <c r="Y24" s="114"/>
      <c r="Z24" s="114"/>
      <c r="AA24" s="114"/>
      <c r="AB24" s="114"/>
      <c r="AC24" s="114"/>
      <c r="AD24" s="110"/>
      <c r="AE24" s="110"/>
      <c r="AF24" s="110"/>
      <c r="AG24" s="110"/>
      <c r="AH24" s="110"/>
      <c r="AI24" s="110"/>
      <c r="AJ24" s="110"/>
      <c r="AK24" s="110"/>
      <c r="AL24" s="114"/>
      <c r="AM24" s="114"/>
      <c r="AN24" s="114"/>
      <c r="AO24" s="114"/>
      <c r="AP24" s="114"/>
      <c r="AQ24" s="110"/>
      <c r="AR24" s="110"/>
      <c r="AS24" s="110"/>
      <c r="AT24" s="110"/>
      <c r="AU24" s="110"/>
      <c r="AV24" s="110"/>
      <c r="AW24" s="110"/>
      <c r="AX24" s="114"/>
      <c r="AY24" s="114"/>
      <c r="AZ24" s="110"/>
      <c r="BA24" s="110"/>
    </row>
    <row r="25" spans="1:53" ht="14.25" customHeight="1" x14ac:dyDescent="0.25">
      <c r="A25" s="110"/>
      <c r="B25" s="110"/>
      <c r="C25" s="110"/>
      <c r="D25" s="110"/>
      <c r="E25" s="110"/>
      <c r="F25" s="110"/>
      <c r="G25" s="110"/>
      <c r="H25" s="110"/>
      <c r="I25" s="110"/>
      <c r="J25" s="114"/>
      <c r="K25" s="110"/>
      <c r="L25" s="114"/>
      <c r="M25" s="114"/>
      <c r="N25" s="110"/>
      <c r="O25" s="110"/>
      <c r="P25" s="114"/>
      <c r="Q25" s="114"/>
      <c r="R25" s="115"/>
      <c r="S25" s="114"/>
      <c r="T25" s="114"/>
      <c r="U25" s="114"/>
      <c r="V25" s="114"/>
      <c r="W25" s="114"/>
      <c r="X25" s="115"/>
      <c r="Y25" s="114"/>
      <c r="Z25" s="114"/>
      <c r="AA25" s="114"/>
      <c r="AB25" s="114"/>
      <c r="AC25" s="114"/>
      <c r="AD25" s="114"/>
      <c r="AE25" s="114"/>
      <c r="AF25" s="114"/>
      <c r="AG25" s="114"/>
      <c r="AH25" s="114"/>
      <c r="AI25" s="110"/>
      <c r="AJ25" s="114"/>
      <c r="AK25" s="114"/>
      <c r="AL25" s="114"/>
      <c r="AM25" s="114"/>
      <c r="AN25" s="114"/>
      <c r="AO25" s="114"/>
      <c r="AP25" s="114"/>
      <c r="AQ25" s="110"/>
      <c r="AR25" s="110"/>
      <c r="AS25" s="110"/>
      <c r="AT25" s="110"/>
      <c r="AU25" s="110"/>
      <c r="AV25" s="110"/>
      <c r="AW25" s="110"/>
      <c r="AX25" s="114"/>
      <c r="AY25" s="114"/>
      <c r="AZ25" s="110"/>
      <c r="BA25" s="110"/>
    </row>
    <row r="26" spans="1:53" ht="14.25" customHeight="1" x14ac:dyDescent="0.25">
      <c r="A26" s="110"/>
      <c r="B26" s="110"/>
      <c r="C26" s="110"/>
      <c r="D26" s="110"/>
      <c r="E26" s="110"/>
      <c r="F26" s="110"/>
      <c r="G26" s="110"/>
      <c r="H26" s="110"/>
      <c r="I26" s="110"/>
      <c r="J26" s="114"/>
      <c r="K26" s="110"/>
      <c r="L26" s="114"/>
      <c r="M26" s="114"/>
      <c r="N26" s="110"/>
      <c r="O26" s="110"/>
      <c r="P26" s="114"/>
      <c r="Q26" s="114"/>
      <c r="R26" s="115"/>
      <c r="S26" s="110"/>
      <c r="T26" s="110"/>
      <c r="U26" s="110"/>
      <c r="V26" s="110"/>
      <c r="W26" s="110"/>
      <c r="X26" s="115"/>
      <c r="Y26" s="114"/>
      <c r="Z26" s="114"/>
      <c r="AA26" s="114"/>
      <c r="AB26" s="114"/>
      <c r="AC26" s="114"/>
      <c r="AD26" s="110"/>
      <c r="AE26" s="110"/>
      <c r="AF26" s="110"/>
      <c r="AG26" s="110"/>
      <c r="AH26" s="110"/>
      <c r="AI26" s="110"/>
      <c r="AJ26" s="110"/>
      <c r="AK26" s="110"/>
      <c r="AL26" s="114"/>
      <c r="AM26" s="114"/>
      <c r="AN26" s="114"/>
      <c r="AO26" s="114"/>
      <c r="AP26" s="114"/>
      <c r="AQ26" s="110"/>
      <c r="AR26" s="110"/>
      <c r="AS26" s="110"/>
      <c r="AT26" s="110"/>
      <c r="AU26" s="110"/>
      <c r="AV26" s="110"/>
      <c r="AW26" s="110"/>
      <c r="AX26" s="114"/>
      <c r="AY26" s="114"/>
      <c r="AZ26" s="110"/>
      <c r="BA26" s="110"/>
    </row>
    <row r="27" spans="1:53" ht="14.25" customHeight="1" x14ac:dyDescent="0.25">
      <c r="A27" s="110"/>
      <c r="B27" s="110"/>
      <c r="C27" s="110"/>
      <c r="D27" s="110"/>
      <c r="E27" s="110"/>
      <c r="F27" s="110"/>
      <c r="G27" s="110"/>
      <c r="H27" s="110"/>
      <c r="I27" s="110"/>
      <c r="J27" s="114"/>
      <c r="K27" s="110"/>
      <c r="L27" s="114"/>
      <c r="M27" s="114"/>
      <c r="N27" s="110"/>
      <c r="O27" s="110"/>
      <c r="P27" s="114"/>
      <c r="Q27" s="114"/>
      <c r="R27" s="115"/>
      <c r="S27" s="114"/>
      <c r="T27" s="114"/>
      <c r="U27" s="114"/>
      <c r="V27" s="114"/>
      <c r="W27" s="114"/>
      <c r="X27" s="115"/>
      <c r="Y27" s="114"/>
      <c r="Z27" s="114"/>
      <c r="AA27" s="114"/>
      <c r="AB27" s="114"/>
      <c r="AC27" s="114"/>
      <c r="AD27" s="114"/>
      <c r="AE27" s="114"/>
      <c r="AF27" s="114"/>
      <c r="AG27" s="114"/>
      <c r="AH27" s="114"/>
      <c r="AI27" s="110"/>
      <c r="AJ27" s="114"/>
      <c r="AK27" s="114"/>
      <c r="AL27" s="114"/>
      <c r="AM27" s="114"/>
      <c r="AN27" s="114"/>
      <c r="AO27" s="114"/>
      <c r="AP27" s="114"/>
      <c r="AQ27" s="110"/>
      <c r="AR27" s="110"/>
      <c r="AS27" s="110"/>
      <c r="AT27" s="110"/>
      <c r="AU27" s="110"/>
      <c r="AV27" s="110"/>
      <c r="AW27" s="110"/>
      <c r="AX27" s="114"/>
      <c r="AY27" s="114"/>
      <c r="AZ27" s="110"/>
      <c r="BA27" s="110"/>
    </row>
    <row r="28" spans="1:53" ht="14.25" customHeight="1" x14ac:dyDescent="0.25">
      <c r="A28" s="110"/>
      <c r="B28" s="110"/>
      <c r="C28" s="110"/>
      <c r="D28" s="110"/>
      <c r="E28" s="110"/>
      <c r="F28" s="110"/>
      <c r="G28" s="110"/>
      <c r="H28" s="110"/>
      <c r="I28" s="110"/>
      <c r="J28" s="114"/>
      <c r="K28" s="110"/>
      <c r="L28" s="114"/>
      <c r="M28" s="114"/>
      <c r="N28" s="110"/>
      <c r="O28" s="110"/>
      <c r="P28" s="114"/>
      <c r="Q28" s="114"/>
      <c r="R28" s="115"/>
      <c r="S28" s="114"/>
      <c r="T28" s="114"/>
      <c r="U28" s="114"/>
      <c r="V28" s="114"/>
      <c r="W28" s="114"/>
      <c r="X28" s="115"/>
      <c r="Y28" s="114"/>
      <c r="Z28" s="114"/>
      <c r="AA28" s="114"/>
      <c r="AB28" s="114"/>
      <c r="AC28" s="114"/>
      <c r="AD28" s="114"/>
      <c r="AE28" s="114"/>
      <c r="AF28" s="114"/>
      <c r="AG28" s="114"/>
      <c r="AH28" s="114"/>
      <c r="AI28" s="110"/>
      <c r="AJ28" s="114"/>
      <c r="AK28" s="114"/>
      <c r="AL28" s="114"/>
      <c r="AM28" s="114"/>
      <c r="AN28" s="114"/>
      <c r="AO28" s="114"/>
      <c r="AP28" s="114"/>
      <c r="AQ28" s="110"/>
      <c r="AR28" s="110"/>
      <c r="AS28" s="110"/>
      <c r="AT28" s="110"/>
      <c r="AU28" s="110"/>
      <c r="AV28" s="110"/>
      <c r="AW28" s="110"/>
      <c r="AX28" s="114"/>
      <c r="AY28" s="114"/>
      <c r="AZ28" s="110"/>
      <c r="BA28" s="110"/>
    </row>
    <row r="29" spans="1:53" ht="14.25" customHeight="1" x14ac:dyDescent="0.25">
      <c r="A29" s="110"/>
      <c r="B29" s="110"/>
      <c r="C29" s="110"/>
      <c r="D29" s="110"/>
      <c r="E29" s="110"/>
      <c r="F29" s="110"/>
      <c r="G29" s="110"/>
      <c r="H29" s="110"/>
      <c r="I29" s="110"/>
      <c r="J29" s="114"/>
      <c r="K29" s="110"/>
      <c r="L29" s="114"/>
      <c r="M29" s="114"/>
      <c r="N29" s="110"/>
      <c r="O29" s="110"/>
      <c r="P29" s="114"/>
      <c r="Q29" s="114"/>
      <c r="R29" s="115"/>
      <c r="S29" s="114"/>
      <c r="T29" s="114"/>
      <c r="U29" s="114"/>
      <c r="V29" s="114"/>
      <c r="W29" s="114"/>
      <c r="X29" s="115"/>
      <c r="Y29" s="114"/>
      <c r="Z29" s="114"/>
      <c r="AA29" s="114"/>
      <c r="AB29" s="114"/>
      <c r="AC29" s="114"/>
      <c r="AD29" s="114"/>
      <c r="AE29" s="114"/>
      <c r="AF29" s="114"/>
      <c r="AG29" s="114"/>
      <c r="AH29" s="114"/>
      <c r="AI29" s="110"/>
      <c r="AJ29" s="114"/>
      <c r="AK29" s="114"/>
      <c r="AL29" s="114"/>
      <c r="AM29" s="114"/>
      <c r="AN29" s="114"/>
      <c r="AO29" s="114"/>
      <c r="AP29" s="114"/>
      <c r="AQ29" s="110"/>
      <c r="AR29" s="110"/>
      <c r="AS29" s="110"/>
      <c r="AT29" s="110"/>
      <c r="AU29" s="110"/>
      <c r="AV29" s="110"/>
      <c r="AW29" s="110"/>
      <c r="AX29" s="114"/>
      <c r="AY29" s="114"/>
      <c r="AZ29" s="110"/>
      <c r="BA29" s="110"/>
    </row>
    <row r="30" spans="1:53" ht="14.25" customHeight="1" x14ac:dyDescent="0.25">
      <c r="A30" s="110"/>
      <c r="B30" s="110"/>
      <c r="C30" s="110"/>
      <c r="D30" s="110"/>
      <c r="E30" s="110"/>
      <c r="F30" s="110"/>
      <c r="G30" s="110"/>
      <c r="H30" s="110"/>
      <c r="I30" s="110"/>
      <c r="J30" s="114"/>
      <c r="K30" s="110"/>
      <c r="L30" s="114"/>
      <c r="M30" s="114"/>
      <c r="N30" s="110"/>
      <c r="O30" s="110"/>
      <c r="P30" s="114"/>
      <c r="Q30" s="114"/>
      <c r="R30" s="115"/>
      <c r="S30" s="114"/>
      <c r="T30" s="114"/>
      <c r="U30" s="114"/>
      <c r="V30" s="114"/>
      <c r="W30" s="114"/>
      <c r="X30" s="115"/>
      <c r="Y30" s="114"/>
      <c r="Z30" s="114"/>
      <c r="AA30" s="114"/>
      <c r="AB30" s="114"/>
      <c r="AC30" s="114"/>
      <c r="AD30" s="114"/>
      <c r="AE30" s="114"/>
      <c r="AF30" s="114"/>
      <c r="AG30" s="114"/>
      <c r="AH30" s="114"/>
      <c r="AI30" s="110"/>
      <c r="AJ30" s="114"/>
      <c r="AK30" s="114"/>
      <c r="AL30" s="114"/>
      <c r="AM30" s="114"/>
      <c r="AN30" s="114"/>
      <c r="AO30" s="114"/>
      <c r="AP30" s="114"/>
      <c r="AQ30" s="110"/>
      <c r="AR30" s="110"/>
      <c r="AS30" s="110"/>
      <c r="AT30" s="110"/>
      <c r="AU30" s="110"/>
      <c r="AV30" s="110"/>
      <c r="AW30" s="110"/>
      <c r="AX30" s="114"/>
      <c r="AY30" s="114"/>
      <c r="AZ30" s="110"/>
      <c r="BA30" s="110"/>
    </row>
    <row r="31" spans="1:53" ht="14.25" customHeight="1" x14ac:dyDescent="0.25">
      <c r="A31" s="110"/>
      <c r="B31" s="110"/>
      <c r="C31" s="110"/>
      <c r="D31" s="110"/>
      <c r="E31" s="110"/>
      <c r="F31" s="110"/>
      <c r="G31" s="110"/>
      <c r="H31" s="110"/>
      <c r="I31" s="110"/>
      <c r="J31" s="114"/>
      <c r="K31" s="110"/>
      <c r="L31" s="114"/>
      <c r="M31" s="114"/>
      <c r="N31" s="110"/>
      <c r="O31" s="110"/>
      <c r="P31" s="114"/>
      <c r="Q31" s="114"/>
      <c r="R31" s="115"/>
      <c r="S31" s="114"/>
      <c r="T31" s="114"/>
      <c r="U31" s="114"/>
      <c r="V31" s="114"/>
      <c r="W31" s="114"/>
      <c r="X31" s="115"/>
      <c r="Y31" s="114"/>
      <c r="Z31" s="114"/>
      <c r="AA31" s="114"/>
      <c r="AB31" s="114"/>
      <c r="AC31" s="114"/>
      <c r="AD31" s="114"/>
      <c r="AE31" s="114"/>
      <c r="AF31" s="114"/>
      <c r="AG31" s="114"/>
      <c r="AH31" s="114"/>
      <c r="AI31" s="110"/>
      <c r="AJ31" s="114"/>
      <c r="AK31" s="114"/>
      <c r="AL31" s="114"/>
      <c r="AM31" s="114"/>
      <c r="AN31" s="114"/>
      <c r="AO31" s="114"/>
      <c r="AP31" s="114"/>
      <c r="AQ31" s="110"/>
      <c r="AR31" s="110"/>
      <c r="AS31" s="110"/>
      <c r="AT31" s="110"/>
      <c r="AU31" s="110"/>
      <c r="AV31" s="110"/>
      <c r="AW31" s="110"/>
      <c r="AX31" s="114"/>
      <c r="AY31" s="114"/>
      <c r="AZ31" s="110"/>
      <c r="BA31" s="110"/>
    </row>
    <row r="32" spans="1:53" ht="14.25" customHeight="1" x14ac:dyDescent="0.25">
      <c r="A32" s="110"/>
      <c r="B32" s="110"/>
      <c r="C32" s="110"/>
      <c r="D32" s="110"/>
      <c r="E32" s="110"/>
      <c r="F32" s="110"/>
      <c r="G32" s="110"/>
      <c r="H32" s="110"/>
      <c r="I32" s="110"/>
      <c r="J32" s="114"/>
      <c r="K32" s="110"/>
      <c r="L32" s="114"/>
      <c r="M32" s="114"/>
      <c r="N32" s="110"/>
      <c r="O32" s="110"/>
      <c r="P32" s="114"/>
      <c r="Q32" s="114"/>
      <c r="R32" s="115"/>
      <c r="S32" s="110"/>
      <c r="T32" s="110"/>
      <c r="U32" s="110"/>
      <c r="V32" s="110"/>
      <c r="W32" s="110"/>
      <c r="X32" s="115"/>
      <c r="Y32" s="114"/>
      <c r="Z32" s="114"/>
      <c r="AA32" s="114"/>
      <c r="AB32" s="114"/>
      <c r="AC32" s="114"/>
      <c r="AD32" s="110"/>
      <c r="AE32" s="110"/>
      <c r="AF32" s="110"/>
      <c r="AG32" s="110"/>
      <c r="AH32" s="110"/>
      <c r="AI32" s="110"/>
      <c r="AJ32" s="110"/>
      <c r="AK32" s="110"/>
      <c r="AL32" s="114"/>
      <c r="AM32" s="114"/>
      <c r="AN32" s="114"/>
      <c r="AO32" s="114"/>
      <c r="AP32" s="114"/>
      <c r="AQ32" s="110"/>
      <c r="AR32" s="110"/>
      <c r="AS32" s="110"/>
      <c r="AT32" s="110"/>
      <c r="AU32" s="110"/>
      <c r="AV32" s="110"/>
      <c r="AW32" s="110"/>
      <c r="AX32" s="114"/>
      <c r="AY32" s="114"/>
      <c r="AZ32" s="110"/>
      <c r="BA32" s="110"/>
    </row>
    <row r="33" spans="1:53" ht="14.25" customHeight="1" x14ac:dyDescent="0.25">
      <c r="A33" s="110"/>
      <c r="B33" s="110"/>
      <c r="C33" s="110"/>
      <c r="D33" s="110"/>
      <c r="E33" s="110"/>
      <c r="F33" s="110"/>
      <c r="G33" s="110"/>
      <c r="H33" s="110"/>
      <c r="I33" s="110"/>
      <c r="J33" s="114"/>
      <c r="K33" s="110"/>
      <c r="L33" s="114"/>
      <c r="M33" s="114"/>
      <c r="N33" s="110"/>
      <c r="O33" s="110"/>
      <c r="P33" s="114"/>
      <c r="Q33" s="114"/>
      <c r="R33" s="115"/>
      <c r="S33" s="114"/>
      <c r="T33" s="114"/>
      <c r="U33" s="114"/>
      <c r="V33" s="110"/>
      <c r="W33" s="114"/>
      <c r="X33" s="115"/>
      <c r="Y33" s="114"/>
      <c r="Z33" s="114"/>
      <c r="AA33" s="114"/>
      <c r="AB33" s="110"/>
      <c r="AC33" s="114"/>
      <c r="AD33" s="114"/>
      <c r="AE33" s="114"/>
      <c r="AF33" s="114"/>
      <c r="AG33" s="114"/>
      <c r="AH33" s="114"/>
      <c r="AI33" s="110"/>
      <c r="AJ33" s="114"/>
      <c r="AK33" s="114"/>
      <c r="AL33" s="114"/>
      <c r="AM33" s="114"/>
      <c r="AN33" s="114"/>
      <c r="AO33" s="114"/>
      <c r="AP33" s="114"/>
      <c r="AQ33" s="110"/>
      <c r="AR33" s="110"/>
      <c r="AS33" s="110"/>
      <c r="AT33" s="110"/>
      <c r="AU33" s="110"/>
      <c r="AV33" s="110"/>
      <c r="AW33" s="110"/>
      <c r="AX33" s="114"/>
      <c r="AY33" s="114"/>
      <c r="AZ33" s="110"/>
      <c r="BA33" s="110"/>
    </row>
    <row r="34" spans="1:53" ht="14.25" customHeight="1" x14ac:dyDescent="0.25">
      <c r="A34" s="110"/>
      <c r="B34" s="110"/>
      <c r="C34" s="110"/>
      <c r="D34" s="110"/>
      <c r="E34" s="110"/>
      <c r="F34" s="110"/>
      <c r="G34" s="110"/>
      <c r="H34" s="110"/>
      <c r="I34" s="110"/>
      <c r="J34" s="114"/>
      <c r="K34" s="110"/>
      <c r="L34" s="114"/>
      <c r="M34" s="114"/>
      <c r="N34" s="110"/>
      <c r="O34" s="110"/>
      <c r="P34" s="114"/>
      <c r="Q34" s="114"/>
      <c r="R34" s="115"/>
      <c r="S34" s="114"/>
      <c r="T34" s="114"/>
      <c r="U34" s="114"/>
      <c r="V34" s="110"/>
      <c r="W34" s="114"/>
      <c r="X34" s="115"/>
      <c r="Y34" s="114"/>
      <c r="Z34" s="114"/>
      <c r="AA34" s="114"/>
      <c r="AB34" s="110"/>
      <c r="AC34" s="114"/>
      <c r="AD34" s="114"/>
      <c r="AE34" s="114"/>
      <c r="AF34" s="114"/>
      <c r="AG34" s="114"/>
      <c r="AH34" s="114"/>
      <c r="AI34" s="110"/>
      <c r="AJ34" s="114"/>
      <c r="AK34" s="114"/>
      <c r="AL34" s="114"/>
      <c r="AM34" s="114"/>
      <c r="AN34" s="114"/>
      <c r="AO34" s="114"/>
      <c r="AP34" s="114"/>
      <c r="AQ34" s="110"/>
      <c r="AR34" s="110"/>
      <c r="AS34" s="110"/>
      <c r="AT34" s="110"/>
      <c r="AU34" s="110"/>
      <c r="AV34" s="110"/>
      <c r="AW34" s="110"/>
      <c r="AX34" s="114"/>
      <c r="AY34" s="114"/>
      <c r="AZ34" s="110"/>
      <c r="BA34" s="110"/>
    </row>
    <row r="35" spans="1:53" ht="14.25" customHeight="1" x14ac:dyDescent="0.25">
      <c r="A35" s="110"/>
      <c r="B35" s="110"/>
      <c r="C35" s="110"/>
      <c r="D35" s="110"/>
      <c r="E35" s="110"/>
      <c r="F35" s="110"/>
      <c r="G35" s="110"/>
      <c r="H35" s="110"/>
      <c r="I35" s="110"/>
      <c r="J35" s="114"/>
      <c r="K35" s="110"/>
      <c r="L35" s="114"/>
      <c r="M35" s="114"/>
      <c r="N35" s="110"/>
      <c r="O35" s="110"/>
      <c r="P35" s="114"/>
      <c r="Q35" s="114"/>
      <c r="R35" s="115"/>
      <c r="S35" s="114"/>
      <c r="T35" s="114"/>
      <c r="U35" s="114"/>
      <c r="V35" s="114"/>
      <c r="W35" s="114"/>
      <c r="X35" s="115"/>
      <c r="Y35" s="114"/>
      <c r="Z35" s="114"/>
      <c r="AA35" s="114"/>
      <c r="AB35" s="114"/>
      <c r="AC35" s="114"/>
      <c r="AD35" s="114"/>
      <c r="AE35" s="114"/>
      <c r="AF35" s="114"/>
      <c r="AG35" s="114"/>
      <c r="AH35" s="114"/>
      <c r="AI35" s="110"/>
      <c r="AJ35" s="114"/>
      <c r="AK35" s="114"/>
      <c r="AL35" s="114"/>
      <c r="AM35" s="114"/>
      <c r="AN35" s="114"/>
      <c r="AO35" s="114"/>
      <c r="AP35" s="114"/>
      <c r="AQ35" s="110"/>
      <c r="AR35" s="110"/>
      <c r="AS35" s="110"/>
      <c r="AT35" s="110"/>
      <c r="AU35" s="110"/>
      <c r="AV35" s="110"/>
      <c r="AW35" s="110"/>
      <c r="AX35" s="114"/>
      <c r="AY35" s="114"/>
      <c r="AZ35" s="110"/>
      <c r="BA35" s="110"/>
    </row>
    <row r="36" spans="1:53" ht="14.25" customHeight="1" x14ac:dyDescent="0.25">
      <c r="A36" s="110"/>
      <c r="B36" s="110"/>
      <c r="C36" s="110"/>
      <c r="D36" s="110"/>
      <c r="E36" s="110"/>
      <c r="F36" s="110"/>
      <c r="G36" s="110"/>
      <c r="H36" s="110"/>
      <c r="I36" s="110"/>
      <c r="J36" s="114"/>
      <c r="K36" s="110"/>
      <c r="L36" s="114"/>
      <c r="M36" s="114"/>
      <c r="N36" s="110"/>
      <c r="O36" s="110"/>
      <c r="P36" s="114"/>
      <c r="Q36" s="114"/>
      <c r="R36" s="115"/>
      <c r="S36" s="114"/>
      <c r="T36" s="114"/>
      <c r="U36" s="114"/>
      <c r="V36" s="114"/>
      <c r="W36" s="114"/>
      <c r="X36" s="115"/>
      <c r="Y36" s="114"/>
      <c r="Z36" s="114"/>
      <c r="AA36" s="114"/>
      <c r="AB36" s="114"/>
      <c r="AC36" s="114"/>
      <c r="AD36" s="114"/>
      <c r="AE36" s="114"/>
      <c r="AF36" s="114"/>
      <c r="AG36" s="114"/>
      <c r="AH36" s="114"/>
      <c r="AI36" s="110"/>
      <c r="AJ36" s="114"/>
      <c r="AK36" s="114"/>
      <c r="AL36" s="114"/>
      <c r="AM36" s="114"/>
      <c r="AN36" s="114"/>
      <c r="AO36" s="114"/>
      <c r="AP36" s="114"/>
      <c r="AQ36" s="110"/>
      <c r="AR36" s="110"/>
      <c r="AS36" s="110"/>
      <c r="AT36" s="110"/>
      <c r="AU36" s="110"/>
      <c r="AV36" s="110"/>
      <c r="AW36" s="110"/>
      <c r="AX36" s="114"/>
      <c r="AY36" s="114"/>
      <c r="AZ36" s="110"/>
      <c r="BA36" s="110"/>
    </row>
    <row r="37" spans="1:53" ht="14.25" customHeight="1" x14ac:dyDescent="0.25">
      <c r="A37" s="110"/>
      <c r="B37" s="110"/>
      <c r="C37" s="110"/>
      <c r="D37" s="110"/>
      <c r="E37" s="110"/>
      <c r="F37" s="110"/>
      <c r="G37" s="110"/>
      <c r="H37" s="110"/>
      <c r="I37" s="110"/>
      <c r="J37" s="114"/>
      <c r="K37" s="110"/>
      <c r="L37" s="114"/>
      <c r="M37" s="114"/>
      <c r="N37" s="110"/>
      <c r="O37" s="110"/>
      <c r="P37" s="114"/>
      <c r="Q37" s="114"/>
      <c r="R37" s="115"/>
      <c r="S37" s="114"/>
      <c r="T37" s="114"/>
      <c r="U37" s="114"/>
      <c r="V37" s="114"/>
      <c r="W37" s="114"/>
      <c r="X37" s="115"/>
      <c r="Y37" s="114"/>
      <c r="Z37" s="114"/>
      <c r="AA37" s="114"/>
      <c r="AB37" s="114"/>
      <c r="AC37" s="114"/>
      <c r="AD37" s="114"/>
      <c r="AE37" s="114"/>
      <c r="AF37" s="114"/>
      <c r="AG37" s="114"/>
      <c r="AH37" s="114"/>
      <c r="AI37" s="110"/>
      <c r="AJ37" s="114"/>
      <c r="AK37" s="114"/>
      <c r="AL37" s="114"/>
      <c r="AM37" s="114"/>
      <c r="AN37" s="114"/>
      <c r="AO37" s="114"/>
      <c r="AP37" s="114"/>
      <c r="AQ37" s="110"/>
      <c r="AR37" s="110"/>
      <c r="AS37" s="110"/>
      <c r="AT37" s="110"/>
      <c r="AU37" s="110"/>
      <c r="AV37" s="110"/>
      <c r="AW37" s="110"/>
      <c r="AX37" s="114"/>
      <c r="AY37" s="114"/>
      <c r="AZ37" s="110"/>
      <c r="BA37" s="110"/>
    </row>
    <row r="38" spans="1:53" ht="14.25" customHeight="1" x14ac:dyDescent="0.25">
      <c r="A38" s="110"/>
      <c r="B38" s="110"/>
      <c r="C38" s="110"/>
      <c r="D38" s="110"/>
      <c r="E38" s="110"/>
      <c r="F38" s="110"/>
      <c r="G38" s="110"/>
      <c r="H38" s="110"/>
      <c r="I38" s="110"/>
      <c r="J38" s="114"/>
      <c r="K38" s="110"/>
      <c r="L38" s="114"/>
      <c r="M38" s="114"/>
      <c r="N38" s="110"/>
      <c r="O38" s="110"/>
      <c r="P38" s="114"/>
      <c r="Q38" s="114"/>
      <c r="R38" s="115"/>
      <c r="S38" s="114"/>
      <c r="T38" s="114"/>
      <c r="U38" s="114"/>
      <c r="V38" s="114"/>
      <c r="W38" s="114"/>
      <c r="X38" s="115"/>
      <c r="Y38" s="114"/>
      <c r="Z38" s="114"/>
      <c r="AA38" s="114"/>
      <c r="AB38" s="114"/>
      <c r="AC38" s="114"/>
      <c r="AD38" s="114"/>
      <c r="AE38" s="114"/>
      <c r="AF38" s="114"/>
      <c r="AG38" s="114"/>
      <c r="AH38" s="114"/>
      <c r="AI38" s="110"/>
      <c r="AJ38" s="114"/>
      <c r="AK38" s="114"/>
      <c r="AL38" s="114"/>
      <c r="AM38" s="114"/>
      <c r="AN38" s="114"/>
      <c r="AO38" s="114"/>
      <c r="AP38" s="114"/>
      <c r="AQ38" s="110"/>
      <c r="AR38" s="110"/>
      <c r="AS38" s="110"/>
      <c r="AT38" s="110"/>
      <c r="AU38" s="110"/>
      <c r="AV38" s="110"/>
      <c r="AW38" s="110"/>
      <c r="AX38" s="114"/>
      <c r="AY38" s="114"/>
      <c r="AZ38" s="110"/>
      <c r="BA38" s="110"/>
    </row>
    <row r="39" spans="1:53" ht="14.25" customHeight="1" x14ac:dyDescent="0.25">
      <c r="A39" s="110"/>
      <c r="B39" s="110"/>
      <c r="C39" s="110"/>
      <c r="D39" s="110"/>
      <c r="E39" s="110"/>
      <c r="F39" s="110"/>
      <c r="G39" s="110"/>
      <c r="H39" s="110"/>
      <c r="I39" s="110"/>
      <c r="J39" s="114"/>
      <c r="K39" s="110"/>
      <c r="L39" s="114"/>
      <c r="M39" s="114"/>
      <c r="N39" s="110"/>
      <c r="O39" s="110"/>
      <c r="P39" s="114"/>
      <c r="Q39" s="114"/>
      <c r="R39" s="115"/>
      <c r="S39" s="114"/>
      <c r="T39" s="114"/>
      <c r="U39" s="114"/>
      <c r="V39" s="114"/>
      <c r="W39" s="114"/>
      <c r="X39" s="115"/>
      <c r="Y39" s="114"/>
      <c r="Z39" s="114"/>
      <c r="AA39" s="114"/>
      <c r="AB39" s="114"/>
      <c r="AC39" s="114"/>
      <c r="AD39" s="114"/>
      <c r="AE39" s="114"/>
      <c r="AF39" s="114"/>
      <c r="AG39" s="114"/>
      <c r="AH39" s="114"/>
      <c r="AI39" s="110"/>
      <c r="AJ39" s="114"/>
      <c r="AK39" s="114"/>
      <c r="AL39" s="114"/>
      <c r="AM39" s="114"/>
      <c r="AN39" s="114"/>
      <c r="AO39" s="114"/>
      <c r="AP39" s="114"/>
      <c r="AQ39" s="110"/>
      <c r="AR39" s="110"/>
      <c r="AS39" s="110"/>
      <c r="AT39" s="110"/>
      <c r="AU39" s="110"/>
      <c r="AV39" s="110"/>
      <c r="AW39" s="110"/>
      <c r="AX39" s="114"/>
      <c r="AY39" s="114"/>
      <c r="AZ39" s="110"/>
      <c r="BA39" s="110"/>
    </row>
    <row r="40" spans="1:53" ht="14.25" customHeight="1" x14ac:dyDescent="0.25">
      <c r="A40" s="110"/>
      <c r="B40" s="110"/>
      <c r="C40" s="110"/>
      <c r="D40" s="110"/>
      <c r="E40" s="110"/>
      <c r="F40" s="110"/>
      <c r="G40" s="110"/>
      <c r="H40" s="110"/>
      <c r="I40" s="110"/>
      <c r="J40" s="114"/>
      <c r="K40" s="110"/>
      <c r="L40" s="114"/>
      <c r="M40" s="114"/>
      <c r="N40" s="110"/>
      <c r="O40" s="110"/>
      <c r="P40" s="114"/>
      <c r="Q40" s="114"/>
      <c r="R40" s="115"/>
      <c r="S40" s="114"/>
      <c r="T40" s="114"/>
      <c r="U40" s="114"/>
      <c r="V40" s="114"/>
      <c r="W40" s="114"/>
      <c r="X40" s="115"/>
      <c r="Y40" s="114"/>
      <c r="Z40" s="114"/>
      <c r="AA40" s="114"/>
      <c r="AB40" s="114"/>
      <c r="AC40" s="114"/>
      <c r="AD40" s="114"/>
      <c r="AE40" s="114"/>
      <c r="AF40" s="114"/>
      <c r="AG40" s="114"/>
      <c r="AH40" s="114"/>
      <c r="AI40" s="110"/>
      <c r="AJ40" s="114"/>
      <c r="AK40" s="114"/>
      <c r="AL40" s="114"/>
      <c r="AM40" s="114"/>
      <c r="AN40" s="114"/>
      <c r="AO40" s="114"/>
      <c r="AP40" s="114"/>
      <c r="AQ40" s="110"/>
      <c r="AR40" s="110"/>
      <c r="AS40" s="110"/>
      <c r="AT40" s="110"/>
      <c r="AU40" s="110"/>
      <c r="AV40" s="110"/>
      <c r="AW40" s="110"/>
      <c r="AX40" s="114"/>
      <c r="AY40" s="114"/>
      <c r="AZ40" s="110"/>
      <c r="BA40" s="110"/>
    </row>
    <row r="41" spans="1:53" ht="14.25" customHeight="1" x14ac:dyDescent="0.25">
      <c r="A41" s="110"/>
      <c r="B41" s="110"/>
      <c r="C41" s="110"/>
      <c r="D41" s="110"/>
      <c r="E41" s="110"/>
      <c r="F41" s="110"/>
      <c r="G41" s="110"/>
      <c r="H41" s="110"/>
      <c r="I41" s="110"/>
      <c r="J41" s="114"/>
      <c r="K41" s="110"/>
      <c r="L41" s="114"/>
      <c r="M41" s="114"/>
      <c r="N41" s="110"/>
      <c r="O41" s="110"/>
      <c r="P41" s="114"/>
      <c r="Q41" s="114"/>
      <c r="R41" s="115"/>
      <c r="S41" s="110"/>
      <c r="T41" s="110"/>
      <c r="U41" s="110"/>
      <c r="V41" s="110"/>
      <c r="W41" s="110"/>
      <c r="X41" s="115"/>
      <c r="Y41" s="114"/>
      <c r="Z41" s="114"/>
      <c r="AA41" s="114"/>
      <c r="AB41" s="114"/>
      <c r="AC41" s="114"/>
      <c r="AD41" s="110"/>
      <c r="AE41" s="110"/>
      <c r="AF41" s="110"/>
      <c r="AG41" s="110"/>
      <c r="AH41" s="110"/>
      <c r="AI41" s="110"/>
      <c r="AJ41" s="110"/>
      <c r="AK41" s="110"/>
      <c r="AL41" s="114"/>
      <c r="AM41" s="114"/>
      <c r="AN41" s="114"/>
      <c r="AO41" s="114"/>
      <c r="AP41" s="114"/>
      <c r="AQ41" s="110"/>
      <c r="AR41" s="110"/>
      <c r="AS41" s="110"/>
      <c r="AT41" s="110"/>
      <c r="AU41" s="110"/>
      <c r="AV41" s="110"/>
      <c r="AW41" s="110"/>
      <c r="AX41" s="114"/>
      <c r="AY41" s="114"/>
      <c r="AZ41" s="110"/>
      <c r="BA41" s="110"/>
    </row>
    <row r="42" spans="1:53" ht="14.25" customHeight="1" x14ac:dyDescent="0.25">
      <c r="A42" s="110"/>
      <c r="B42" s="110"/>
      <c r="C42" s="110"/>
      <c r="D42" s="110"/>
      <c r="E42" s="110"/>
      <c r="F42" s="110"/>
      <c r="G42" s="110"/>
      <c r="H42" s="110"/>
      <c r="I42" s="110"/>
      <c r="J42" s="114"/>
      <c r="K42" s="110"/>
      <c r="L42" s="114"/>
      <c r="M42" s="114"/>
      <c r="N42" s="110"/>
      <c r="O42" s="110"/>
      <c r="P42" s="114"/>
      <c r="Q42" s="114"/>
      <c r="R42" s="115"/>
      <c r="S42" s="114"/>
      <c r="T42" s="114"/>
      <c r="U42" s="114"/>
      <c r="V42" s="114"/>
      <c r="W42" s="114"/>
      <c r="X42" s="115"/>
      <c r="Y42" s="114"/>
      <c r="Z42" s="114"/>
      <c r="AA42" s="114"/>
      <c r="AB42" s="114"/>
      <c r="AC42" s="114"/>
      <c r="AD42" s="114"/>
      <c r="AE42" s="114"/>
      <c r="AF42" s="114"/>
      <c r="AG42" s="114"/>
      <c r="AH42" s="114"/>
      <c r="AI42" s="110"/>
      <c r="AJ42" s="114"/>
      <c r="AK42" s="114"/>
      <c r="AL42" s="114"/>
      <c r="AM42" s="114"/>
      <c r="AN42" s="114"/>
      <c r="AO42" s="114"/>
      <c r="AP42" s="114"/>
      <c r="AQ42" s="110"/>
      <c r="AR42" s="110"/>
      <c r="AS42" s="110"/>
      <c r="AT42" s="110"/>
      <c r="AU42" s="110"/>
      <c r="AV42" s="110"/>
      <c r="AW42" s="110"/>
      <c r="AX42" s="114"/>
      <c r="AY42" s="114"/>
      <c r="AZ42" s="110"/>
      <c r="BA42" s="110"/>
    </row>
    <row r="43" spans="1:53" ht="14.25" customHeight="1" x14ac:dyDescent="0.25">
      <c r="A43" s="110"/>
      <c r="B43" s="110"/>
      <c r="C43" s="110"/>
      <c r="D43" s="110"/>
      <c r="E43" s="110"/>
      <c r="F43" s="110"/>
      <c r="G43" s="110"/>
      <c r="H43" s="110"/>
      <c r="I43" s="110"/>
      <c r="J43" s="114"/>
      <c r="K43" s="110"/>
      <c r="L43" s="114"/>
      <c r="M43" s="114"/>
      <c r="N43" s="110"/>
      <c r="O43" s="110"/>
      <c r="P43" s="114"/>
      <c r="Q43" s="114"/>
      <c r="R43" s="115"/>
      <c r="S43" s="110"/>
      <c r="T43" s="110"/>
      <c r="U43" s="110"/>
      <c r="V43" s="110"/>
      <c r="W43" s="110"/>
      <c r="X43" s="115"/>
      <c r="Y43" s="114"/>
      <c r="Z43" s="114"/>
      <c r="AA43" s="114"/>
      <c r="AB43" s="114"/>
      <c r="AC43" s="114"/>
      <c r="AD43" s="110"/>
      <c r="AE43" s="110"/>
      <c r="AF43" s="110"/>
      <c r="AG43" s="110"/>
      <c r="AH43" s="110"/>
      <c r="AI43" s="110"/>
      <c r="AJ43" s="110"/>
      <c r="AK43" s="110"/>
      <c r="AL43" s="114"/>
      <c r="AM43" s="114"/>
      <c r="AN43" s="114"/>
      <c r="AO43" s="114"/>
      <c r="AP43" s="114"/>
      <c r="AQ43" s="110"/>
      <c r="AR43" s="110"/>
      <c r="AS43" s="110"/>
      <c r="AT43" s="110"/>
      <c r="AU43" s="110"/>
      <c r="AV43" s="110"/>
      <c r="AW43" s="110"/>
      <c r="AX43" s="114"/>
      <c r="AY43" s="114"/>
      <c r="AZ43" s="110"/>
      <c r="BA43" s="110"/>
    </row>
    <row r="44" spans="1:53" ht="14.25" customHeight="1" x14ac:dyDescent="0.25">
      <c r="A44" s="110"/>
      <c r="B44" s="110"/>
      <c r="C44" s="110"/>
      <c r="D44" s="110"/>
      <c r="E44" s="110"/>
      <c r="F44" s="110"/>
      <c r="G44" s="110"/>
      <c r="H44" s="110"/>
      <c r="I44" s="110"/>
      <c r="J44" s="114"/>
      <c r="K44" s="110"/>
      <c r="L44" s="114"/>
      <c r="M44" s="114"/>
      <c r="N44" s="110"/>
      <c r="O44" s="110"/>
      <c r="P44" s="114"/>
      <c r="Q44" s="114"/>
      <c r="R44" s="115"/>
      <c r="S44" s="114"/>
      <c r="T44" s="114"/>
      <c r="U44" s="114"/>
      <c r="V44" s="114"/>
      <c r="W44" s="114"/>
      <c r="X44" s="115"/>
      <c r="Y44" s="114"/>
      <c r="Z44" s="114"/>
      <c r="AA44" s="114"/>
      <c r="AB44" s="114"/>
      <c r="AC44" s="114"/>
      <c r="AD44" s="114"/>
      <c r="AE44" s="114"/>
      <c r="AF44" s="114"/>
      <c r="AG44" s="114"/>
      <c r="AH44" s="114"/>
      <c r="AI44" s="110"/>
      <c r="AJ44" s="114"/>
      <c r="AK44" s="114"/>
      <c r="AL44" s="114"/>
      <c r="AM44" s="114"/>
      <c r="AN44" s="114"/>
      <c r="AO44" s="114"/>
      <c r="AP44" s="114"/>
      <c r="AQ44" s="110"/>
      <c r="AR44" s="110"/>
      <c r="AS44" s="110"/>
      <c r="AT44" s="110"/>
      <c r="AU44" s="110"/>
      <c r="AV44" s="110"/>
      <c r="AW44" s="110"/>
      <c r="AX44" s="114"/>
      <c r="AY44" s="114"/>
      <c r="AZ44" s="110"/>
      <c r="BA44" s="110"/>
    </row>
    <row r="45" spans="1:53" ht="14.25" customHeight="1" x14ac:dyDescent="0.25">
      <c r="A45" s="110"/>
      <c r="B45" s="110"/>
      <c r="C45" s="110"/>
      <c r="D45" s="110"/>
      <c r="E45" s="110"/>
      <c r="F45" s="110"/>
      <c r="G45" s="110"/>
      <c r="H45" s="110"/>
      <c r="I45" s="110"/>
      <c r="J45" s="114"/>
      <c r="K45" s="110"/>
      <c r="L45" s="114"/>
      <c r="M45" s="114"/>
      <c r="N45" s="110"/>
      <c r="O45" s="110"/>
      <c r="P45" s="114"/>
      <c r="Q45" s="114"/>
      <c r="R45" s="115"/>
      <c r="S45" s="114"/>
      <c r="T45" s="114"/>
      <c r="U45" s="114"/>
      <c r="V45" s="114"/>
      <c r="W45" s="114"/>
      <c r="X45" s="115"/>
      <c r="Y45" s="114"/>
      <c r="Z45" s="114"/>
      <c r="AA45" s="114"/>
      <c r="AB45" s="114"/>
      <c r="AC45" s="114"/>
      <c r="AD45" s="114"/>
      <c r="AE45" s="114"/>
      <c r="AF45" s="114"/>
      <c r="AG45" s="114"/>
      <c r="AH45" s="114"/>
      <c r="AI45" s="110"/>
      <c r="AJ45" s="114"/>
      <c r="AK45" s="114"/>
      <c r="AL45" s="114"/>
      <c r="AM45" s="114"/>
      <c r="AN45" s="114"/>
      <c r="AO45" s="114"/>
      <c r="AP45" s="114"/>
      <c r="AQ45" s="110"/>
      <c r="AR45" s="110"/>
      <c r="AS45" s="110"/>
      <c r="AT45" s="110"/>
      <c r="AU45" s="110"/>
      <c r="AV45" s="110"/>
      <c r="AW45" s="110"/>
      <c r="AX45" s="114"/>
      <c r="AY45" s="114"/>
      <c r="AZ45" s="110"/>
      <c r="BA45" s="110"/>
    </row>
    <row r="46" spans="1:53" ht="14.25" customHeight="1" x14ac:dyDescent="0.25">
      <c r="A46" s="110"/>
      <c r="B46" s="110"/>
      <c r="C46" s="110"/>
      <c r="D46" s="110"/>
      <c r="E46" s="110"/>
      <c r="F46" s="110"/>
      <c r="G46" s="110"/>
      <c r="H46" s="110"/>
      <c r="I46" s="110"/>
      <c r="J46" s="114"/>
      <c r="K46" s="110"/>
      <c r="L46" s="114"/>
      <c r="M46" s="114"/>
      <c r="N46" s="110"/>
      <c r="O46" s="110"/>
      <c r="P46" s="114"/>
      <c r="Q46" s="114"/>
      <c r="R46" s="115"/>
      <c r="S46" s="114"/>
      <c r="T46" s="114"/>
      <c r="U46" s="114"/>
      <c r="V46" s="114"/>
      <c r="W46" s="114"/>
      <c r="X46" s="115"/>
      <c r="Y46" s="114"/>
      <c r="Z46" s="114"/>
      <c r="AA46" s="114"/>
      <c r="AB46" s="114"/>
      <c r="AC46" s="114"/>
      <c r="AD46" s="114"/>
      <c r="AE46" s="114"/>
      <c r="AF46" s="114"/>
      <c r="AG46" s="114"/>
      <c r="AH46" s="114"/>
      <c r="AI46" s="110"/>
      <c r="AJ46" s="114"/>
      <c r="AK46" s="114"/>
      <c r="AL46" s="114"/>
      <c r="AM46" s="114"/>
      <c r="AN46" s="114"/>
      <c r="AO46" s="114"/>
      <c r="AP46" s="114"/>
      <c r="AQ46" s="110"/>
      <c r="AR46" s="110"/>
      <c r="AS46" s="110"/>
      <c r="AT46" s="110"/>
      <c r="AU46" s="110"/>
      <c r="AV46" s="110"/>
      <c r="AW46" s="110"/>
      <c r="AX46" s="114"/>
      <c r="AY46" s="114"/>
      <c r="AZ46" s="110"/>
      <c r="BA46" s="110"/>
    </row>
    <row r="47" spans="1:53" ht="14.25" customHeight="1" x14ac:dyDescent="0.25">
      <c r="A47" s="110"/>
      <c r="B47" s="110"/>
      <c r="C47" s="110"/>
      <c r="D47" s="110"/>
      <c r="E47" s="110"/>
      <c r="F47" s="110"/>
      <c r="G47" s="110"/>
      <c r="H47" s="110"/>
      <c r="I47" s="110"/>
      <c r="J47" s="114"/>
      <c r="K47" s="110"/>
      <c r="L47" s="114"/>
      <c r="M47" s="114"/>
      <c r="N47" s="110"/>
      <c r="O47" s="110"/>
      <c r="P47" s="114"/>
      <c r="Q47" s="114"/>
      <c r="R47" s="115"/>
      <c r="S47" s="114"/>
      <c r="T47" s="114"/>
      <c r="U47" s="114"/>
      <c r="V47" s="114"/>
      <c r="W47" s="114"/>
      <c r="X47" s="115"/>
      <c r="Y47" s="114"/>
      <c r="Z47" s="114"/>
      <c r="AA47" s="114"/>
      <c r="AB47" s="114"/>
      <c r="AC47" s="114"/>
      <c r="AD47" s="114"/>
      <c r="AE47" s="114"/>
      <c r="AF47" s="114"/>
      <c r="AG47" s="114"/>
      <c r="AH47" s="114"/>
      <c r="AI47" s="110"/>
      <c r="AJ47" s="114"/>
      <c r="AK47" s="114"/>
      <c r="AL47" s="114"/>
      <c r="AM47" s="114"/>
      <c r="AN47" s="114"/>
      <c r="AO47" s="114"/>
      <c r="AP47" s="114"/>
      <c r="AQ47" s="110"/>
      <c r="AR47" s="110"/>
      <c r="AS47" s="110"/>
      <c r="AT47" s="110"/>
      <c r="AU47" s="110"/>
      <c r="AV47" s="110"/>
      <c r="AW47" s="110"/>
      <c r="AX47" s="114"/>
      <c r="AY47" s="114"/>
      <c r="AZ47" s="110"/>
      <c r="BA47" s="110"/>
    </row>
    <row r="48" spans="1:53" ht="14.25" customHeight="1" x14ac:dyDescent="0.25">
      <c r="A48" s="110"/>
      <c r="B48" s="110"/>
      <c r="C48" s="110"/>
      <c r="D48" s="110"/>
      <c r="E48" s="110"/>
      <c r="F48" s="110"/>
      <c r="G48" s="110"/>
      <c r="H48" s="110"/>
      <c r="I48" s="110"/>
      <c r="J48" s="114"/>
      <c r="K48" s="110"/>
      <c r="L48" s="114"/>
      <c r="M48" s="114"/>
      <c r="N48" s="110"/>
      <c r="O48" s="110"/>
      <c r="P48" s="114"/>
      <c r="Q48" s="114"/>
      <c r="R48" s="115"/>
      <c r="S48" s="110"/>
      <c r="T48" s="110"/>
      <c r="U48" s="110"/>
      <c r="V48" s="110"/>
      <c r="W48" s="110"/>
      <c r="X48" s="115"/>
      <c r="Y48" s="114"/>
      <c r="Z48" s="114"/>
      <c r="AA48" s="114"/>
      <c r="AB48" s="114"/>
      <c r="AC48" s="114"/>
      <c r="AD48" s="110"/>
      <c r="AE48" s="110"/>
      <c r="AF48" s="110"/>
      <c r="AG48" s="110"/>
      <c r="AH48" s="110"/>
      <c r="AI48" s="110"/>
      <c r="AJ48" s="110"/>
      <c r="AK48" s="110"/>
      <c r="AL48" s="114"/>
      <c r="AM48" s="114"/>
      <c r="AN48" s="114"/>
      <c r="AO48" s="114"/>
      <c r="AP48" s="114"/>
      <c r="AQ48" s="110"/>
      <c r="AR48" s="110"/>
      <c r="AS48" s="110"/>
      <c r="AT48" s="110"/>
      <c r="AU48" s="110"/>
      <c r="AV48" s="110"/>
      <c r="AW48" s="110"/>
      <c r="AX48" s="114"/>
      <c r="AY48" s="114"/>
      <c r="AZ48" s="110"/>
      <c r="BA48" s="110"/>
    </row>
    <row r="49" spans="1:53" ht="14.25" customHeight="1" x14ac:dyDescent="0.25">
      <c r="A49" s="110"/>
      <c r="B49" s="110"/>
      <c r="C49" s="110"/>
      <c r="D49" s="110"/>
      <c r="E49" s="110"/>
      <c r="F49" s="110"/>
      <c r="G49" s="110"/>
      <c r="H49" s="110"/>
      <c r="I49" s="110"/>
      <c r="J49" s="114"/>
      <c r="K49" s="110"/>
      <c r="L49" s="114"/>
      <c r="M49" s="114"/>
      <c r="N49" s="110"/>
      <c r="O49" s="110"/>
      <c r="P49" s="114"/>
      <c r="Q49" s="114"/>
      <c r="R49" s="115"/>
      <c r="S49" s="114"/>
      <c r="T49" s="114"/>
      <c r="U49" s="114"/>
      <c r="V49" s="114"/>
      <c r="W49" s="114"/>
      <c r="X49" s="115"/>
      <c r="Y49" s="114"/>
      <c r="Z49" s="114"/>
      <c r="AA49" s="114"/>
      <c r="AB49" s="114"/>
      <c r="AC49" s="114"/>
      <c r="AD49" s="114"/>
      <c r="AE49" s="114"/>
      <c r="AF49" s="114"/>
      <c r="AG49" s="114"/>
      <c r="AH49" s="114"/>
      <c r="AI49" s="110"/>
      <c r="AJ49" s="114"/>
      <c r="AK49" s="114"/>
      <c r="AL49" s="114"/>
      <c r="AM49" s="114"/>
      <c r="AN49" s="114"/>
      <c r="AO49" s="114"/>
      <c r="AP49" s="114"/>
      <c r="AQ49" s="110"/>
      <c r="AR49" s="110"/>
      <c r="AS49" s="110"/>
      <c r="AT49" s="110"/>
      <c r="AU49" s="110"/>
      <c r="AV49" s="110"/>
      <c r="AW49" s="110"/>
      <c r="AX49" s="114"/>
      <c r="AY49" s="114"/>
      <c r="AZ49" s="110"/>
      <c r="BA49" s="110"/>
    </row>
    <row r="50" spans="1:53" ht="14.25" customHeight="1" x14ac:dyDescent="0.25">
      <c r="A50" s="110"/>
      <c r="B50" s="110"/>
      <c r="C50" s="110"/>
      <c r="D50" s="110"/>
      <c r="E50" s="110"/>
      <c r="F50" s="110"/>
      <c r="G50" s="110"/>
      <c r="H50" s="110"/>
      <c r="I50" s="110"/>
      <c r="J50" s="114"/>
      <c r="K50" s="110"/>
      <c r="L50" s="114"/>
      <c r="M50" s="114"/>
      <c r="N50" s="110"/>
      <c r="O50" s="110"/>
      <c r="P50" s="114"/>
      <c r="Q50" s="114"/>
      <c r="R50" s="115"/>
      <c r="S50" s="110"/>
      <c r="T50" s="110"/>
      <c r="U50" s="110"/>
      <c r="V50" s="110"/>
      <c r="W50" s="110"/>
      <c r="X50" s="115"/>
      <c r="Y50" s="114"/>
      <c r="Z50" s="114"/>
      <c r="AA50" s="114"/>
      <c r="AB50" s="114"/>
      <c r="AC50" s="114"/>
      <c r="AD50" s="110"/>
      <c r="AE50" s="110"/>
      <c r="AF50" s="110"/>
      <c r="AG50" s="110"/>
      <c r="AH50" s="110"/>
      <c r="AI50" s="110"/>
      <c r="AJ50" s="110"/>
      <c r="AK50" s="110"/>
      <c r="AL50" s="114"/>
      <c r="AM50" s="114"/>
      <c r="AN50" s="114"/>
      <c r="AO50" s="114"/>
      <c r="AP50" s="114"/>
      <c r="AQ50" s="110"/>
      <c r="AR50" s="110"/>
      <c r="AS50" s="110"/>
      <c r="AT50" s="110"/>
      <c r="AU50" s="110"/>
      <c r="AV50" s="110"/>
      <c r="AW50" s="110"/>
      <c r="AX50" s="114"/>
      <c r="AY50" s="114"/>
      <c r="AZ50" s="110"/>
      <c r="BA50" s="110"/>
    </row>
    <row r="51" spans="1:53" ht="14.25" customHeight="1" x14ac:dyDescent="0.25">
      <c r="A51" s="110"/>
      <c r="B51" s="110"/>
      <c r="C51" s="110"/>
      <c r="D51" s="110"/>
      <c r="E51" s="110"/>
      <c r="F51" s="110"/>
      <c r="G51" s="110"/>
      <c r="H51" s="110"/>
      <c r="I51" s="110"/>
      <c r="J51" s="114"/>
      <c r="K51" s="110"/>
      <c r="L51" s="114"/>
      <c r="M51" s="114"/>
      <c r="N51" s="110"/>
      <c r="O51" s="110"/>
      <c r="P51" s="114"/>
      <c r="Q51" s="114"/>
      <c r="R51" s="115"/>
      <c r="S51" s="114"/>
      <c r="T51" s="114"/>
      <c r="U51" s="114"/>
      <c r="V51" s="114"/>
      <c r="W51" s="114"/>
      <c r="X51" s="115"/>
      <c r="Y51" s="114"/>
      <c r="Z51" s="114"/>
      <c r="AA51" s="114"/>
      <c r="AB51" s="114"/>
      <c r="AC51" s="114"/>
      <c r="AD51" s="114"/>
      <c r="AE51" s="114"/>
      <c r="AF51" s="114"/>
      <c r="AG51" s="114"/>
      <c r="AH51" s="114"/>
      <c r="AI51" s="110"/>
      <c r="AJ51" s="114"/>
      <c r="AK51" s="114"/>
      <c r="AL51" s="114"/>
      <c r="AM51" s="114"/>
      <c r="AN51" s="114"/>
      <c r="AO51" s="114"/>
      <c r="AP51" s="114"/>
      <c r="AQ51" s="110"/>
      <c r="AR51" s="110"/>
      <c r="AS51" s="110"/>
      <c r="AT51" s="110"/>
      <c r="AU51" s="110"/>
      <c r="AV51" s="110"/>
      <c r="AW51" s="110"/>
      <c r="AX51" s="114"/>
      <c r="AY51" s="114"/>
      <c r="AZ51" s="110"/>
      <c r="BA51" s="110"/>
    </row>
    <row r="52" spans="1:53" ht="14.25" customHeight="1" x14ac:dyDescent="0.25">
      <c r="A52" s="110"/>
      <c r="B52" s="110"/>
      <c r="C52" s="110"/>
      <c r="D52" s="110"/>
      <c r="E52" s="110"/>
      <c r="F52" s="110"/>
      <c r="G52" s="110"/>
      <c r="H52" s="110"/>
      <c r="I52" s="110"/>
      <c r="J52" s="114"/>
      <c r="K52" s="110"/>
      <c r="L52" s="114"/>
      <c r="M52" s="114"/>
      <c r="N52" s="110"/>
      <c r="O52" s="110"/>
      <c r="P52" s="114"/>
      <c r="Q52" s="114"/>
      <c r="R52" s="115"/>
      <c r="S52" s="114"/>
      <c r="T52" s="114"/>
      <c r="U52" s="114"/>
      <c r="V52" s="114"/>
      <c r="W52" s="114"/>
      <c r="X52" s="115"/>
      <c r="Y52" s="114"/>
      <c r="Z52" s="114"/>
      <c r="AA52" s="114"/>
      <c r="AB52" s="114"/>
      <c r="AC52" s="114"/>
      <c r="AD52" s="114"/>
      <c r="AE52" s="114"/>
      <c r="AF52" s="114"/>
      <c r="AG52" s="114"/>
      <c r="AH52" s="114"/>
      <c r="AI52" s="110"/>
      <c r="AJ52" s="114"/>
      <c r="AK52" s="114"/>
      <c r="AL52" s="114"/>
      <c r="AM52" s="114"/>
      <c r="AN52" s="114"/>
      <c r="AO52" s="114"/>
      <c r="AP52" s="114"/>
      <c r="AQ52" s="110"/>
      <c r="AR52" s="110"/>
      <c r="AS52" s="110"/>
      <c r="AT52" s="110"/>
      <c r="AU52" s="110"/>
      <c r="AV52" s="110"/>
      <c r="AW52" s="110"/>
      <c r="AX52" s="114"/>
      <c r="AY52" s="114"/>
      <c r="AZ52" s="110"/>
      <c r="BA52" s="110"/>
    </row>
    <row r="53" spans="1:53" ht="14.25" customHeight="1" x14ac:dyDescent="0.25">
      <c r="A53" s="110"/>
      <c r="B53" s="110"/>
      <c r="C53" s="110"/>
      <c r="D53" s="110"/>
      <c r="E53" s="110"/>
      <c r="F53" s="110"/>
      <c r="G53" s="110"/>
      <c r="H53" s="110"/>
      <c r="I53" s="110"/>
      <c r="J53" s="114"/>
      <c r="K53" s="110"/>
      <c r="L53" s="114"/>
      <c r="M53" s="114"/>
      <c r="N53" s="110"/>
      <c r="O53" s="110"/>
      <c r="P53" s="114"/>
      <c r="Q53" s="114"/>
      <c r="R53" s="115"/>
      <c r="S53" s="114"/>
      <c r="T53" s="114"/>
      <c r="U53" s="114"/>
      <c r="V53" s="114"/>
      <c r="W53" s="114"/>
      <c r="X53" s="115"/>
      <c r="Y53" s="114"/>
      <c r="Z53" s="114"/>
      <c r="AA53" s="114"/>
      <c r="AB53" s="114"/>
      <c r="AC53" s="114"/>
      <c r="AD53" s="114"/>
      <c r="AE53" s="114"/>
      <c r="AF53" s="114"/>
      <c r="AG53" s="114"/>
      <c r="AH53" s="114"/>
      <c r="AI53" s="110"/>
      <c r="AJ53" s="114"/>
      <c r="AK53" s="114"/>
      <c r="AL53" s="114"/>
      <c r="AM53" s="114"/>
      <c r="AN53" s="114"/>
      <c r="AO53" s="114"/>
      <c r="AP53" s="114"/>
      <c r="AQ53" s="110"/>
      <c r="AR53" s="110"/>
      <c r="AS53" s="110"/>
      <c r="AT53" s="110"/>
      <c r="AU53" s="110"/>
      <c r="AV53" s="110"/>
      <c r="AW53" s="110"/>
      <c r="AX53" s="114"/>
      <c r="AY53" s="114"/>
      <c r="AZ53" s="110"/>
      <c r="BA53" s="110"/>
    </row>
    <row r="54" spans="1:53" ht="14.25" customHeight="1" x14ac:dyDescent="0.25">
      <c r="A54" s="110"/>
      <c r="B54" s="110"/>
      <c r="C54" s="110"/>
      <c r="D54" s="110"/>
      <c r="E54" s="110"/>
      <c r="F54" s="110"/>
      <c r="G54" s="110"/>
      <c r="H54" s="110"/>
      <c r="I54" s="110"/>
      <c r="J54" s="114"/>
      <c r="K54" s="110"/>
      <c r="L54" s="114"/>
      <c r="M54" s="114"/>
      <c r="N54" s="110"/>
      <c r="O54" s="110"/>
      <c r="P54" s="114"/>
      <c r="Q54" s="114"/>
      <c r="R54" s="115"/>
      <c r="S54" s="114"/>
      <c r="T54" s="114"/>
      <c r="U54" s="114"/>
      <c r="V54" s="114"/>
      <c r="W54" s="114"/>
      <c r="X54" s="115"/>
      <c r="Y54" s="114"/>
      <c r="Z54" s="114"/>
      <c r="AA54" s="114"/>
      <c r="AB54" s="114"/>
      <c r="AC54" s="114"/>
      <c r="AD54" s="114"/>
      <c r="AE54" s="114"/>
      <c r="AF54" s="114"/>
      <c r="AG54" s="114"/>
      <c r="AH54" s="114"/>
      <c r="AI54" s="110"/>
      <c r="AJ54" s="114"/>
      <c r="AK54" s="114"/>
      <c r="AL54" s="114"/>
      <c r="AM54" s="114"/>
      <c r="AN54" s="114"/>
      <c r="AO54" s="114"/>
      <c r="AP54" s="114"/>
      <c r="AQ54" s="110"/>
      <c r="AR54" s="110"/>
      <c r="AS54" s="110"/>
      <c r="AT54" s="110"/>
      <c r="AU54" s="110"/>
      <c r="AV54" s="110"/>
      <c r="AW54" s="110"/>
      <c r="AX54" s="114"/>
      <c r="AY54" s="114"/>
      <c r="AZ54" s="110"/>
      <c r="BA54" s="110"/>
    </row>
    <row r="55" spans="1:53" ht="14.25" customHeight="1" x14ac:dyDescent="0.25">
      <c r="A55" s="110"/>
      <c r="B55" s="110"/>
      <c r="C55" s="110"/>
      <c r="D55" s="110"/>
      <c r="E55" s="110"/>
      <c r="F55" s="110"/>
      <c r="G55" s="110"/>
      <c r="H55" s="110"/>
      <c r="I55" s="110"/>
      <c r="J55" s="114"/>
      <c r="K55" s="110"/>
      <c r="L55" s="114"/>
      <c r="M55" s="114"/>
      <c r="N55" s="110"/>
      <c r="O55" s="110"/>
      <c r="P55" s="114"/>
      <c r="Q55" s="114"/>
      <c r="R55" s="115"/>
      <c r="S55" s="114"/>
      <c r="T55" s="114"/>
      <c r="U55" s="114"/>
      <c r="V55" s="114"/>
      <c r="W55" s="114"/>
      <c r="X55" s="115"/>
      <c r="Y55" s="114"/>
      <c r="Z55" s="114"/>
      <c r="AA55" s="114"/>
      <c r="AB55" s="114"/>
      <c r="AC55" s="114"/>
      <c r="AD55" s="114"/>
      <c r="AE55" s="114"/>
      <c r="AF55" s="114"/>
      <c r="AG55" s="114"/>
      <c r="AH55" s="114"/>
      <c r="AI55" s="110"/>
      <c r="AJ55" s="114"/>
      <c r="AK55" s="114"/>
      <c r="AL55" s="114"/>
      <c r="AM55" s="114"/>
      <c r="AN55" s="114"/>
      <c r="AO55" s="114"/>
      <c r="AP55" s="114"/>
      <c r="AQ55" s="110"/>
      <c r="AR55" s="110"/>
      <c r="AS55" s="110"/>
      <c r="AT55" s="110"/>
      <c r="AU55" s="110"/>
      <c r="AV55" s="110"/>
      <c r="AW55" s="110"/>
      <c r="AX55" s="114"/>
      <c r="AY55" s="114"/>
      <c r="AZ55" s="110"/>
      <c r="BA55" s="110"/>
    </row>
    <row r="56" spans="1:53" ht="14.25" customHeight="1" x14ac:dyDescent="0.25">
      <c r="A56" s="110"/>
      <c r="B56" s="110"/>
      <c r="C56" s="110"/>
      <c r="D56" s="110"/>
      <c r="E56" s="110"/>
      <c r="F56" s="110"/>
      <c r="G56" s="110"/>
      <c r="H56" s="110"/>
      <c r="I56" s="110"/>
      <c r="J56" s="114"/>
      <c r="K56" s="110"/>
      <c r="L56" s="114"/>
      <c r="M56" s="114"/>
      <c r="N56" s="110"/>
      <c r="O56" s="110"/>
      <c r="P56" s="114"/>
      <c r="Q56" s="114"/>
      <c r="R56" s="115"/>
      <c r="S56" s="114"/>
      <c r="T56" s="114"/>
      <c r="U56" s="114"/>
      <c r="V56" s="114"/>
      <c r="W56" s="114"/>
      <c r="X56" s="115"/>
      <c r="Y56" s="114"/>
      <c r="Z56" s="114"/>
      <c r="AA56" s="114"/>
      <c r="AB56" s="114"/>
      <c r="AC56" s="114"/>
      <c r="AD56" s="114"/>
      <c r="AE56" s="114"/>
      <c r="AF56" s="114"/>
      <c r="AG56" s="114"/>
      <c r="AH56" s="114"/>
      <c r="AI56" s="110"/>
      <c r="AJ56" s="114"/>
      <c r="AK56" s="114"/>
      <c r="AL56" s="114"/>
      <c r="AM56" s="114"/>
      <c r="AN56" s="114"/>
      <c r="AO56" s="114"/>
      <c r="AP56" s="114"/>
      <c r="AQ56" s="110"/>
      <c r="AR56" s="110"/>
      <c r="AS56" s="110"/>
      <c r="AT56" s="110"/>
      <c r="AU56" s="110"/>
      <c r="AV56" s="110"/>
      <c r="AW56" s="110"/>
      <c r="AX56" s="114"/>
      <c r="AY56" s="114"/>
      <c r="AZ56" s="110"/>
      <c r="BA56" s="110"/>
    </row>
    <row r="57" spans="1:53" ht="14.25" customHeight="1" x14ac:dyDescent="0.25">
      <c r="A57" s="110"/>
      <c r="B57" s="110"/>
      <c r="C57" s="110"/>
      <c r="D57" s="110"/>
      <c r="E57" s="110"/>
      <c r="F57" s="110"/>
      <c r="G57" s="110"/>
      <c r="H57" s="110"/>
      <c r="I57" s="110"/>
      <c r="J57" s="114"/>
      <c r="K57" s="110"/>
      <c r="L57" s="114"/>
      <c r="M57" s="114"/>
      <c r="N57" s="110"/>
      <c r="O57" s="110"/>
      <c r="P57" s="114"/>
      <c r="Q57" s="110"/>
      <c r="R57" s="110"/>
      <c r="S57" s="114"/>
      <c r="T57" s="114"/>
      <c r="U57" s="114"/>
      <c r="V57" s="114"/>
      <c r="W57" s="114"/>
      <c r="X57" s="115"/>
      <c r="Y57" s="110"/>
      <c r="Z57" s="110"/>
      <c r="AA57" s="110"/>
      <c r="AB57" s="110"/>
      <c r="AC57" s="110"/>
      <c r="AD57" s="110"/>
      <c r="AE57" s="110"/>
      <c r="AF57" s="110"/>
      <c r="AG57" s="110"/>
      <c r="AH57" s="110"/>
      <c r="AI57" s="110"/>
      <c r="AJ57" s="110"/>
      <c r="AK57" s="110"/>
      <c r="AL57" s="114"/>
      <c r="AM57" s="114"/>
      <c r="AN57" s="114"/>
      <c r="AO57" s="114"/>
      <c r="AP57" s="114"/>
      <c r="AQ57" s="110"/>
      <c r="AR57" s="110"/>
      <c r="AS57" s="110"/>
      <c r="AT57" s="110"/>
      <c r="AU57" s="110"/>
      <c r="AV57" s="110"/>
      <c r="AW57" s="110"/>
      <c r="AX57" s="114"/>
      <c r="AY57" s="114"/>
      <c r="AZ57" s="110"/>
      <c r="BA57" s="110"/>
    </row>
    <row r="58" spans="1:53" ht="14.25" customHeight="1" x14ac:dyDescent="0.25">
      <c r="A58" s="110"/>
      <c r="B58" s="110"/>
      <c r="C58" s="110"/>
      <c r="D58" s="110"/>
      <c r="E58" s="110"/>
      <c r="F58" s="110"/>
      <c r="G58" s="110"/>
      <c r="H58" s="110"/>
      <c r="I58" s="110"/>
      <c r="J58" s="114"/>
      <c r="K58" s="110"/>
      <c r="L58" s="114"/>
      <c r="M58" s="114"/>
      <c r="N58" s="110"/>
      <c r="O58" s="110"/>
      <c r="P58" s="114"/>
      <c r="Q58" s="114"/>
      <c r="R58" s="115"/>
      <c r="S58" s="114"/>
      <c r="T58" s="114"/>
      <c r="U58" s="114"/>
      <c r="V58" s="114"/>
      <c r="W58" s="114"/>
      <c r="X58" s="115"/>
      <c r="Y58" s="114"/>
      <c r="Z58" s="114"/>
      <c r="AA58" s="114"/>
      <c r="AB58" s="114"/>
      <c r="AC58" s="114"/>
      <c r="AD58" s="114"/>
      <c r="AE58" s="114"/>
      <c r="AF58" s="114"/>
      <c r="AG58" s="114"/>
      <c r="AH58" s="114"/>
      <c r="AI58" s="110"/>
      <c r="AJ58" s="114"/>
      <c r="AK58" s="114"/>
      <c r="AL58" s="114"/>
      <c r="AM58" s="114"/>
      <c r="AN58" s="114"/>
      <c r="AO58" s="114"/>
      <c r="AP58" s="114"/>
      <c r="AQ58" s="110"/>
      <c r="AR58" s="110"/>
      <c r="AS58" s="110"/>
      <c r="AT58" s="110"/>
      <c r="AU58" s="110"/>
      <c r="AV58" s="110"/>
      <c r="AW58" s="110"/>
      <c r="AX58" s="114"/>
      <c r="AY58" s="114"/>
      <c r="AZ58" s="110"/>
      <c r="BA58" s="110"/>
    </row>
    <row r="59" spans="1:53" ht="14.25" customHeight="1" x14ac:dyDescent="0.25">
      <c r="A59" s="110"/>
      <c r="B59" s="110"/>
      <c r="C59" s="110"/>
      <c r="D59" s="110"/>
      <c r="E59" s="110"/>
      <c r="F59" s="110"/>
      <c r="G59" s="110"/>
      <c r="H59" s="110"/>
      <c r="I59" s="110"/>
      <c r="J59" s="114"/>
      <c r="K59" s="110"/>
      <c r="L59" s="114"/>
      <c r="M59" s="114"/>
      <c r="N59" s="110"/>
      <c r="O59" s="110"/>
      <c r="P59" s="114"/>
      <c r="Q59" s="114"/>
      <c r="R59" s="115"/>
      <c r="S59" s="114"/>
      <c r="T59" s="114"/>
      <c r="U59" s="114"/>
      <c r="V59" s="114"/>
      <c r="W59" s="114"/>
      <c r="X59" s="115"/>
      <c r="Y59" s="114"/>
      <c r="Z59" s="114"/>
      <c r="AA59" s="114"/>
      <c r="AB59" s="114"/>
      <c r="AC59" s="114"/>
      <c r="AD59" s="114"/>
      <c r="AE59" s="114"/>
      <c r="AF59" s="114"/>
      <c r="AG59" s="114"/>
      <c r="AH59" s="114"/>
      <c r="AI59" s="110"/>
      <c r="AJ59" s="114"/>
      <c r="AK59" s="114"/>
      <c r="AL59" s="114"/>
      <c r="AM59" s="114"/>
      <c r="AN59" s="114"/>
      <c r="AO59" s="114"/>
      <c r="AP59" s="114"/>
      <c r="AQ59" s="110"/>
      <c r="AR59" s="110"/>
      <c r="AS59" s="110"/>
      <c r="AT59" s="110"/>
      <c r="AU59" s="110"/>
      <c r="AV59" s="110"/>
      <c r="AW59" s="110"/>
      <c r="AX59" s="114"/>
      <c r="AY59" s="114"/>
      <c r="AZ59" s="110"/>
      <c r="BA59" s="110"/>
    </row>
    <row r="60" spans="1:53" ht="14.25" customHeight="1" x14ac:dyDescent="0.25">
      <c r="A60" s="110"/>
      <c r="B60" s="110"/>
      <c r="C60" s="110"/>
      <c r="D60" s="110"/>
      <c r="E60" s="110"/>
      <c r="F60" s="110"/>
      <c r="G60" s="110"/>
      <c r="H60" s="110"/>
      <c r="I60" s="110"/>
      <c r="J60" s="114"/>
      <c r="K60" s="110"/>
      <c r="L60" s="114"/>
      <c r="M60" s="114"/>
      <c r="N60" s="110"/>
      <c r="O60" s="110"/>
      <c r="P60" s="114"/>
      <c r="Q60" s="114"/>
      <c r="R60" s="115"/>
      <c r="S60" s="114"/>
      <c r="T60" s="114"/>
      <c r="U60" s="114"/>
      <c r="V60" s="114"/>
      <c r="W60" s="114"/>
      <c r="X60" s="115"/>
      <c r="Y60" s="114"/>
      <c r="Z60" s="114"/>
      <c r="AA60" s="114"/>
      <c r="AB60" s="114"/>
      <c r="AC60" s="114"/>
      <c r="AD60" s="114"/>
      <c r="AE60" s="114"/>
      <c r="AF60" s="114"/>
      <c r="AG60" s="114"/>
      <c r="AH60" s="114"/>
      <c r="AI60" s="110"/>
      <c r="AJ60" s="114"/>
      <c r="AK60" s="114"/>
      <c r="AL60" s="114"/>
      <c r="AM60" s="114"/>
      <c r="AN60" s="114"/>
      <c r="AO60" s="114"/>
      <c r="AP60" s="114"/>
      <c r="AQ60" s="110"/>
      <c r="AR60" s="110"/>
      <c r="AS60" s="110"/>
      <c r="AT60" s="110"/>
      <c r="AU60" s="110"/>
      <c r="AV60" s="110"/>
      <c r="AW60" s="110"/>
      <c r="AX60" s="114"/>
      <c r="AY60" s="114"/>
      <c r="AZ60" s="110"/>
      <c r="BA60" s="110"/>
    </row>
    <row r="61" spans="1:53" ht="14.25" customHeight="1" x14ac:dyDescent="0.25">
      <c r="A61" s="110"/>
      <c r="B61" s="110"/>
      <c r="C61" s="110"/>
      <c r="D61" s="110"/>
      <c r="E61" s="110"/>
      <c r="F61" s="110"/>
      <c r="G61" s="110"/>
      <c r="H61" s="110"/>
      <c r="I61" s="110"/>
      <c r="J61" s="114"/>
      <c r="K61" s="110"/>
      <c r="L61" s="114"/>
      <c r="M61" s="114"/>
      <c r="N61" s="110"/>
      <c r="O61" s="110"/>
      <c r="P61" s="114"/>
      <c r="Q61" s="114"/>
      <c r="R61" s="115"/>
      <c r="S61" s="114"/>
      <c r="T61" s="114"/>
      <c r="U61" s="114"/>
      <c r="V61" s="114"/>
      <c r="W61" s="114"/>
      <c r="X61" s="115"/>
      <c r="Y61" s="114"/>
      <c r="Z61" s="114"/>
      <c r="AA61" s="114"/>
      <c r="AB61" s="114"/>
      <c r="AC61" s="114"/>
      <c r="AD61" s="114"/>
      <c r="AE61" s="114"/>
      <c r="AF61" s="114"/>
      <c r="AG61" s="114"/>
      <c r="AH61" s="114"/>
      <c r="AI61" s="110"/>
      <c r="AJ61" s="114"/>
      <c r="AK61" s="114"/>
      <c r="AL61" s="114"/>
      <c r="AM61" s="114"/>
      <c r="AN61" s="114"/>
      <c r="AO61" s="114"/>
      <c r="AP61" s="114"/>
      <c r="AQ61" s="110"/>
      <c r="AR61" s="110"/>
      <c r="AS61" s="110"/>
      <c r="AT61" s="110"/>
      <c r="AU61" s="110"/>
      <c r="AV61" s="110"/>
      <c r="AW61" s="110"/>
      <c r="AX61" s="114"/>
      <c r="AY61" s="114"/>
      <c r="AZ61" s="110"/>
      <c r="BA61" s="110"/>
    </row>
    <row r="62" spans="1:53" ht="14.25" customHeight="1" x14ac:dyDescent="0.25">
      <c r="A62" s="110"/>
      <c r="B62" s="110"/>
      <c r="C62" s="110"/>
      <c r="D62" s="110"/>
      <c r="E62" s="110"/>
      <c r="F62" s="110"/>
      <c r="G62" s="110"/>
      <c r="H62" s="110"/>
      <c r="I62" s="110"/>
      <c r="J62" s="114"/>
      <c r="K62" s="110"/>
      <c r="L62" s="114"/>
      <c r="M62" s="114"/>
      <c r="N62" s="110"/>
      <c r="O62" s="110"/>
      <c r="P62" s="114"/>
      <c r="Q62" s="114"/>
      <c r="R62" s="115"/>
      <c r="S62" s="114"/>
      <c r="T62" s="114"/>
      <c r="U62" s="114"/>
      <c r="V62" s="114"/>
      <c r="W62" s="114"/>
      <c r="X62" s="115"/>
      <c r="Y62" s="114"/>
      <c r="Z62" s="114"/>
      <c r="AA62" s="114"/>
      <c r="AB62" s="114"/>
      <c r="AC62" s="114"/>
      <c r="AD62" s="114"/>
      <c r="AE62" s="114"/>
      <c r="AF62" s="114"/>
      <c r="AG62" s="114"/>
      <c r="AH62" s="114"/>
      <c r="AI62" s="110"/>
      <c r="AJ62" s="114"/>
      <c r="AK62" s="114"/>
      <c r="AL62" s="114"/>
      <c r="AM62" s="114"/>
      <c r="AN62" s="114"/>
      <c r="AO62" s="114"/>
      <c r="AP62" s="114"/>
      <c r="AQ62" s="110"/>
      <c r="AR62" s="110"/>
      <c r="AS62" s="110"/>
      <c r="AT62" s="110"/>
      <c r="AU62" s="110"/>
      <c r="AV62" s="110"/>
      <c r="AW62" s="110"/>
      <c r="AX62" s="114"/>
      <c r="AY62" s="114"/>
      <c r="AZ62" s="110"/>
      <c r="BA62" s="110"/>
    </row>
    <row r="63" spans="1:53" ht="14.25" customHeight="1" x14ac:dyDescent="0.25">
      <c r="A63" s="110"/>
      <c r="B63" s="110"/>
      <c r="C63" s="110"/>
      <c r="D63" s="110"/>
      <c r="E63" s="110"/>
      <c r="F63" s="110"/>
      <c r="G63" s="110"/>
      <c r="H63" s="110"/>
      <c r="I63" s="110"/>
      <c r="J63" s="114"/>
      <c r="K63" s="110"/>
      <c r="L63" s="114"/>
      <c r="M63" s="114"/>
      <c r="N63" s="110"/>
      <c r="O63" s="110"/>
      <c r="P63" s="114"/>
      <c r="Q63" s="114"/>
      <c r="R63" s="115"/>
      <c r="S63" s="114"/>
      <c r="T63" s="114"/>
      <c r="U63" s="114"/>
      <c r="V63" s="114"/>
      <c r="W63" s="114"/>
      <c r="X63" s="115"/>
      <c r="Y63" s="114"/>
      <c r="Z63" s="114"/>
      <c r="AA63" s="114"/>
      <c r="AB63" s="114"/>
      <c r="AC63" s="114"/>
      <c r="AD63" s="114"/>
      <c r="AE63" s="114"/>
      <c r="AF63" s="114"/>
      <c r="AG63" s="114"/>
      <c r="AH63" s="114"/>
      <c r="AI63" s="110"/>
      <c r="AJ63" s="114"/>
      <c r="AK63" s="114"/>
      <c r="AL63" s="114"/>
      <c r="AM63" s="114"/>
      <c r="AN63" s="114"/>
      <c r="AO63" s="114"/>
      <c r="AP63" s="114"/>
      <c r="AQ63" s="110"/>
      <c r="AR63" s="110"/>
      <c r="AS63" s="110"/>
      <c r="AT63" s="110"/>
      <c r="AU63" s="110"/>
      <c r="AV63" s="110"/>
      <c r="AW63" s="110"/>
      <c r="AX63" s="114"/>
      <c r="AY63" s="114"/>
      <c r="AZ63" s="110"/>
      <c r="BA63" s="110"/>
    </row>
    <row r="64" spans="1:53" ht="14.25" customHeight="1" x14ac:dyDescent="0.25">
      <c r="A64" s="110"/>
      <c r="B64" s="110"/>
      <c r="C64" s="110"/>
      <c r="D64" s="110"/>
      <c r="E64" s="110"/>
      <c r="F64" s="110"/>
      <c r="G64" s="110"/>
      <c r="H64" s="110"/>
      <c r="I64" s="110"/>
      <c r="J64" s="114"/>
      <c r="K64" s="110"/>
      <c r="L64" s="114"/>
      <c r="M64" s="114"/>
      <c r="N64" s="110"/>
      <c r="O64" s="110"/>
      <c r="P64" s="114"/>
      <c r="Q64" s="114"/>
      <c r="R64" s="115"/>
      <c r="S64" s="114"/>
      <c r="T64" s="114"/>
      <c r="U64" s="114"/>
      <c r="V64" s="114"/>
      <c r="W64" s="114"/>
      <c r="X64" s="115"/>
      <c r="Y64" s="114"/>
      <c r="Z64" s="114"/>
      <c r="AA64" s="114"/>
      <c r="AB64" s="110"/>
      <c r="AC64" s="114"/>
      <c r="AD64" s="114"/>
      <c r="AE64" s="114"/>
      <c r="AF64" s="114"/>
      <c r="AG64" s="114"/>
      <c r="AH64" s="114"/>
      <c r="AI64" s="110"/>
      <c r="AJ64" s="114"/>
      <c r="AK64" s="114"/>
      <c r="AL64" s="114"/>
      <c r="AM64" s="114"/>
      <c r="AN64" s="114"/>
      <c r="AO64" s="114"/>
      <c r="AP64" s="114"/>
      <c r="AQ64" s="110"/>
      <c r="AR64" s="110"/>
      <c r="AS64" s="110"/>
      <c r="AT64" s="110"/>
      <c r="AU64" s="110"/>
      <c r="AV64" s="110"/>
      <c r="AW64" s="110"/>
      <c r="AX64" s="114"/>
      <c r="AY64" s="114"/>
      <c r="AZ64" s="110"/>
      <c r="BA64" s="110"/>
    </row>
    <row r="65" spans="1:53" ht="14.25" customHeight="1" x14ac:dyDescent="0.25">
      <c r="A65" s="110"/>
      <c r="B65" s="110"/>
      <c r="C65" s="110"/>
      <c r="D65" s="110"/>
      <c r="E65" s="110"/>
      <c r="F65" s="110"/>
      <c r="G65" s="110"/>
      <c r="H65" s="110"/>
      <c r="I65" s="110"/>
      <c r="J65" s="114"/>
      <c r="K65" s="110"/>
      <c r="L65" s="114"/>
      <c r="M65" s="114"/>
      <c r="N65" s="110"/>
      <c r="O65" s="110"/>
      <c r="P65" s="114"/>
      <c r="Q65" s="114"/>
      <c r="R65" s="115"/>
      <c r="S65" s="114"/>
      <c r="T65" s="114"/>
      <c r="U65" s="114"/>
      <c r="V65" s="114"/>
      <c r="W65" s="114"/>
      <c r="X65" s="115"/>
      <c r="Y65" s="114"/>
      <c r="Z65" s="114"/>
      <c r="AA65" s="114"/>
      <c r="AB65" s="114"/>
      <c r="AC65" s="114"/>
      <c r="AD65" s="114"/>
      <c r="AE65" s="114"/>
      <c r="AF65" s="114"/>
      <c r="AG65" s="114"/>
      <c r="AH65" s="114"/>
      <c r="AI65" s="110"/>
      <c r="AJ65" s="114"/>
      <c r="AK65" s="114"/>
      <c r="AL65" s="114"/>
      <c r="AM65" s="114"/>
      <c r="AN65" s="114"/>
      <c r="AO65" s="114"/>
      <c r="AP65" s="114"/>
      <c r="AQ65" s="110"/>
      <c r="AR65" s="110"/>
      <c r="AS65" s="110"/>
      <c r="AT65" s="110"/>
      <c r="AU65" s="110"/>
      <c r="AV65" s="110"/>
      <c r="AW65" s="110"/>
      <c r="AX65" s="114"/>
      <c r="AY65" s="114"/>
      <c r="AZ65" s="110"/>
      <c r="BA65" s="110"/>
    </row>
    <row r="66" spans="1:53" ht="14.25" customHeight="1" x14ac:dyDescent="0.25">
      <c r="A66" s="110"/>
      <c r="B66" s="110"/>
      <c r="C66" s="110"/>
      <c r="D66" s="110"/>
      <c r="E66" s="110"/>
      <c r="F66" s="110"/>
      <c r="G66" s="110"/>
      <c r="H66" s="110"/>
      <c r="I66" s="110"/>
      <c r="J66" s="114"/>
      <c r="K66" s="110"/>
      <c r="L66" s="114"/>
      <c r="M66" s="114"/>
      <c r="N66" s="110"/>
      <c r="O66" s="110"/>
      <c r="P66" s="114"/>
      <c r="Q66" s="114"/>
      <c r="R66" s="115"/>
      <c r="S66" s="114"/>
      <c r="T66" s="114"/>
      <c r="U66" s="114"/>
      <c r="V66" s="114"/>
      <c r="W66" s="114"/>
      <c r="X66" s="115"/>
      <c r="Y66" s="114"/>
      <c r="Z66" s="114"/>
      <c r="AA66" s="114"/>
      <c r="AB66" s="114"/>
      <c r="AC66" s="114"/>
      <c r="AD66" s="114"/>
      <c r="AE66" s="114"/>
      <c r="AF66" s="114"/>
      <c r="AG66" s="114"/>
      <c r="AH66" s="114"/>
      <c r="AI66" s="110"/>
      <c r="AJ66" s="114"/>
      <c r="AK66" s="114"/>
      <c r="AL66" s="114"/>
      <c r="AM66" s="114"/>
      <c r="AN66" s="114"/>
      <c r="AO66" s="114"/>
      <c r="AP66" s="114"/>
      <c r="AQ66" s="110"/>
      <c r="AR66" s="110"/>
      <c r="AS66" s="110"/>
      <c r="AT66" s="110"/>
      <c r="AU66" s="110"/>
      <c r="AV66" s="110"/>
      <c r="AW66" s="110"/>
      <c r="AX66" s="114"/>
      <c r="AY66" s="114"/>
      <c r="AZ66" s="110"/>
      <c r="BA66" s="110"/>
    </row>
    <row r="67" spans="1:53" ht="14.25" customHeight="1" x14ac:dyDescent="0.25">
      <c r="A67" s="110"/>
      <c r="B67" s="110"/>
      <c r="C67" s="110"/>
      <c r="D67" s="110"/>
      <c r="E67" s="110"/>
      <c r="F67" s="110"/>
      <c r="G67" s="110"/>
      <c r="H67" s="110"/>
      <c r="I67" s="110"/>
      <c r="J67" s="114"/>
      <c r="K67" s="110"/>
      <c r="L67" s="114"/>
      <c r="M67" s="114"/>
      <c r="N67" s="110"/>
      <c r="O67" s="110"/>
      <c r="P67" s="114"/>
      <c r="Q67" s="114"/>
      <c r="R67" s="115"/>
      <c r="S67" s="114"/>
      <c r="T67" s="114"/>
      <c r="U67" s="114"/>
      <c r="V67" s="114"/>
      <c r="W67" s="114"/>
      <c r="X67" s="115"/>
      <c r="Y67" s="114"/>
      <c r="Z67" s="114"/>
      <c r="AA67" s="114"/>
      <c r="AB67" s="114"/>
      <c r="AC67" s="114"/>
      <c r="AD67" s="114"/>
      <c r="AE67" s="114"/>
      <c r="AF67" s="114"/>
      <c r="AG67" s="114"/>
      <c r="AH67" s="114"/>
      <c r="AI67" s="110"/>
      <c r="AJ67" s="114"/>
      <c r="AK67" s="114"/>
      <c r="AL67" s="114"/>
      <c r="AM67" s="114"/>
      <c r="AN67" s="114"/>
      <c r="AO67" s="114"/>
      <c r="AP67" s="114"/>
      <c r="AQ67" s="110"/>
      <c r="AR67" s="110"/>
      <c r="AS67" s="110"/>
      <c r="AT67" s="110"/>
      <c r="AU67" s="110"/>
      <c r="AV67" s="110"/>
      <c r="AW67" s="110"/>
      <c r="AX67" s="114"/>
      <c r="AY67" s="114"/>
      <c r="AZ67" s="110"/>
      <c r="BA67" s="110"/>
    </row>
    <row r="68" spans="1:53" ht="14.25" customHeight="1" x14ac:dyDescent="0.25">
      <c r="A68" s="110"/>
      <c r="B68" s="110"/>
      <c r="C68" s="110"/>
      <c r="D68" s="110"/>
      <c r="E68" s="110"/>
      <c r="F68" s="110"/>
      <c r="G68" s="110"/>
      <c r="H68" s="110"/>
      <c r="I68" s="110"/>
      <c r="J68" s="114"/>
      <c r="K68" s="110"/>
      <c r="L68" s="114"/>
      <c r="M68" s="114"/>
      <c r="N68" s="110"/>
      <c r="O68" s="110"/>
      <c r="P68" s="114"/>
      <c r="Q68" s="114"/>
      <c r="R68" s="115"/>
      <c r="S68" s="114"/>
      <c r="T68" s="114"/>
      <c r="U68" s="114"/>
      <c r="V68" s="114"/>
      <c r="W68" s="114"/>
      <c r="X68" s="115"/>
      <c r="Y68" s="114"/>
      <c r="Z68" s="114"/>
      <c r="AA68" s="114"/>
      <c r="AB68" s="114"/>
      <c r="AC68" s="114"/>
      <c r="AD68" s="114"/>
      <c r="AE68" s="114"/>
      <c r="AF68" s="114"/>
      <c r="AG68" s="114"/>
      <c r="AH68" s="114"/>
      <c r="AI68" s="110"/>
      <c r="AJ68" s="114"/>
      <c r="AK68" s="114"/>
      <c r="AL68" s="114"/>
      <c r="AM68" s="114"/>
      <c r="AN68" s="114"/>
      <c r="AO68" s="114"/>
      <c r="AP68" s="114"/>
      <c r="AQ68" s="110"/>
      <c r="AR68" s="110"/>
      <c r="AS68" s="110"/>
      <c r="AT68" s="110"/>
      <c r="AU68" s="110"/>
      <c r="AV68" s="110"/>
      <c r="AW68" s="110"/>
      <c r="AX68" s="114"/>
      <c r="AY68" s="114"/>
      <c r="AZ68" s="110"/>
      <c r="BA68" s="110"/>
    </row>
    <row r="69" spans="1:53" ht="14.25" customHeight="1" x14ac:dyDescent="0.25">
      <c r="A69" s="110"/>
      <c r="B69" s="110"/>
      <c r="C69" s="110"/>
      <c r="D69" s="110"/>
      <c r="E69" s="110"/>
      <c r="F69" s="110"/>
      <c r="G69" s="110"/>
      <c r="H69" s="110"/>
      <c r="I69" s="110"/>
      <c r="J69" s="114"/>
      <c r="K69" s="110"/>
      <c r="L69" s="114"/>
      <c r="M69" s="114"/>
      <c r="N69" s="110"/>
      <c r="O69" s="110"/>
      <c r="P69" s="114"/>
      <c r="Q69" s="110"/>
      <c r="R69" s="110"/>
      <c r="S69" s="114"/>
      <c r="T69" s="114"/>
      <c r="U69" s="114"/>
      <c r="V69" s="114"/>
      <c r="W69" s="114"/>
      <c r="X69" s="115"/>
      <c r="Y69" s="110"/>
      <c r="Z69" s="110"/>
      <c r="AA69" s="110"/>
      <c r="AB69" s="110"/>
      <c r="AC69" s="110"/>
      <c r="AD69" s="110"/>
      <c r="AE69" s="110"/>
      <c r="AF69" s="110"/>
      <c r="AG69" s="110"/>
      <c r="AH69" s="110"/>
      <c r="AI69" s="110"/>
      <c r="AJ69" s="110"/>
      <c r="AK69" s="110"/>
      <c r="AL69" s="114"/>
      <c r="AM69" s="114"/>
      <c r="AN69" s="114"/>
      <c r="AO69" s="114"/>
      <c r="AP69" s="114"/>
      <c r="AQ69" s="110"/>
      <c r="AR69" s="110"/>
      <c r="AS69" s="110"/>
      <c r="AT69" s="110"/>
      <c r="AU69" s="110"/>
      <c r="AV69" s="110"/>
      <c r="AW69" s="110"/>
      <c r="AX69" s="114"/>
      <c r="AY69" s="114"/>
      <c r="AZ69" s="110"/>
      <c r="BA69" s="110"/>
    </row>
    <row r="70" spans="1:53" ht="14.25" customHeight="1" x14ac:dyDescent="0.25">
      <c r="A70" s="110"/>
      <c r="B70" s="110"/>
      <c r="C70" s="110"/>
      <c r="D70" s="110"/>
      <c r="E70" s="110"/>
      <c r="F70" s="110"/>
      <c r="G70" s="110"/>
      <c r="H70" s="110"/>
      <c r="I70" s="110"/>
      <c r="J70" s="114"/>
      <c r="K70" s="110"/>
      <c r="L70" s="114"/>
      <c r="M70" s="114"/>
      <c r="N70" s="110"/>
      <c r="O70" s="110"/>
      <c r="P70" s="114"/>
      <c r="Q70" s="114"/>
      <c r="R70" s="115"/>
      <c r="S70" s="114"/>
      <c r="T70" s="114"/>
      <c r="U70" s="114"/>
      <c r="V70" s="114"/>
      <c r="W70" s="114"/>
      <c r="X70" s="115"/>
      <c r="Y70" s="114"/>
      <c r="Z70" s="114"/>
      <c r="AA70" s="114"/>
      <c r="AB70" s="114"/>
      <c r="AC70" s="114"/>
      <c r="AD70" s="114"/>
      <c r="AE70" s="114"/>
      <c r="AF70" s="114"/>
      <c r="AG70" s="114"/>
      <c r="AH70" s="114"/>
      <c r="AI70" s="110"/>
      <c r="AJ70" s="114"/>
      <c r="AK70" s="114"/>
      <c r="AL70" s="114"/>
      <c r="AM70" s="114"/>
      <c r="AN70" s="114"/>
      <c r="AO70" s="114"/>
      <c r="AP70" s="114"/>
      <c r="AQ70" s="110"/>
      <c r="AR70" s="110"/>
      <c r="AS70" s="110"/>
      <c r="AT70" s="110"/>
      <c r="AU70" s="110"/>
      <c r="AV70" s="110"/>
      <c r="AW70" s="110"/>
      <c r="AX70" s="114"/>
      <c r="AY70" s="114"/>
      <c r="AZ70" s="110"/>
      <c r="BA70" s="110"/>
    </row>
    <row r="71" spans="1:53" ht="14.25" customHeight="1" x14ac:dyDescent="0.25">
      <c r="A71" s="110"/>
      <c r="B71" s="110"/>
      <c r="C71" s="110"/>
      <c r="D71" s="110"/>
      <c r="E71" s="110"/>
      <c r="F71" s="110"/>
      <c r="G71" s="110"/>
      <c r="H71" s="110"/>
      <c r="I71" s="110"/>
      <c r="J71" s="114"/>
      <c r="K71" s="110"/>
      <c r="L71" s="114"/>
      <c r="M71" s="114"/>
      <c r="N71" s="110"/>
      <c r="O71" s="110"/>
      <c r="P71" s="114"/>
      <c r="Q71" s="114"/>
      <c r="R71" s="115"/>
      <c r="S71" s="114"/>
      <c r="T71" s="114"/>
      <c r="U71" s="114"/>
      <c r="V71" s="114"/>
      <c r="W71" s="114"/>
      <c r="X71" s="115"/>
      <c r="Y71" s="114"/>
      <c r="Z71" s="114"/>
      <c r="AA71" s="114"/>
      <c r="AB71" s="114"/>
      <c r="AC71" s="114"/>
      <c r="AD71" s="114"/>
      <c r="AE71" s="114"/>
      <c r="AF71" s="114"/>
      <c r="AG71" s="114"/>
      <c r="AH71" s="114"/>
      <c r="AI71" s="110"/>
      <c r="AJ71" s="114"/>
      <c r="AK71" s="114"/>
      <c r="AL71" s="114"/>
      <c r="AM71" s="114"/>
      <c r="AN71" s="114"/>
      <c r="AO71" s="114"/>
      <c r="AP71" s="114"/>
      <c r="AQ71" s="110"/>
      <c r="AR71" s="110"/>
      <c r="AS71" s="110"/>
      <c r="AT71" s="110"/>
      <c r="AU71" s="110"/>
      <c r="AV71" s="110"/>
      <c r="AW71" s="110"/>
      <c r="AX71" s="114"/>
      <c r="AY71" s="114"/>
      <c r="AZ71" s="110"/>
      <c r="BA71" s="110"/>
    </row>
    <row r="72" spans="1:53" ht="14.25" customHeight="1" x14ac:dyDescent="0.25">
      <c r="A72" s="110"/>
      <c r="B72" s="110"/>
      <c r="C72" s="110"/>
      <c r="D72" s="110"/>
      <c r="E72" s="110"/>
      <c r="F72" s="110"/>
      <c r="G72" s="110"/>
      <c r="H72" s="110"/>
      <c r="I72" s="110"/>
      <c r="J72" s="114"/>
      <c r="K72" s="110"/>
      <c r="L72" s="114"/>
      <c r="M72" s="114"/>
      <c r="N72" s="110"/>
      <c r="O72" s="110"/>
      <c r="P72" s="114"/>
      <c r="Q72" s="114"/>
      <c r="R72" s="115"/>
      <c r="S72" s="114"/>
      <c r="T72" s="114"/>
      <c r="U72" s="114"/>
      <c r="V72" s="114"/>
      <c r="W72" s="114"/>
      <c r="X72" s="115"/>
      <c r="Y72" s="114"/>
      <c r="Z72" s="114"/>
      <c r="AA72" s="114"/>
      <c r="AB72" s="114"/>
      <c r="AC72" s="114"/>
      <c r="AD72" s="114"/>
      <c r="AE72" s="114"/>
      <c r="AF72" s="114"/>
      <c r="AG72" s="114"/>
      <c r="AH72" s="114"/>
      <c r="AI72" s="110"/>
      <c r="AJ72" s="114"/>
      <c r="AK72" s="114"/>
      <c r="AL72" s="114"/>
      <c r="AM72" s="114"/>
      <c r="AN72" s="114"/>
      <c r="AO72" s="114"/>
      <c r="AP72" s="114"/>
      <c r="AQ72" s="110"/>
      <c r="AR72" s="110"/>
      <c r="AS72" s="110"/>
      <c r="AT72" s="110"/>
      <c r="AU72" s="110"/>
      <c r="AV72" s="110"/>
      <c r="AW72" s="110"/>
      <c r="AX72" s="114"/>
      <c r="AY72" s="114"/>
      <c r="AZ72" s="110"/>
      <c r="BA72" s="110"/>
    </row>
    <row r="73" spans="1:53" ht="14.25" customHeight="1" x14ac:dyDescent="0.25">
      <c r="A73" s="110"/>
      <c r="B73" s="110"/>
      <c r="C73" s="110"/>
      <c r="D73" s="110"/>
      <c r="E73" s="110"/>
      <c r="F73" s="110"/>
      <c r="G73" s="110"/>
      <c r="H73" s="110"/>
      <c r="I73" s="110"/>
      <c r="J73" s="114"/>
      <c r="K73" s="110"/>
      <c r="L73" s="114"/>
      <c r="M73" s="114"/>
      <c r="N73" s="110"/>
      <c r="O73" s="110"/>
      <c r="P73" s="114"/>
      <c r="Q73" s="114"/>
      <c r="R73" s="115"/>
      <c r="S73" s="114"/>
      <c r="T73" s="114"/>
      <c r="U73" s="114"/>
      <c r="V73" s="114"/>
      <c r="W73" s="114"/>
      <c r="X73" s="115"/>
      <c r="Y73" s="114"/>
      <c r="Z73" s="114"/>
      <c r="AA73" s="114"/>
      <c r="AB73" s="114"/>
      <c r="AC73" s="114"/>
      <c r="AD73" s="114"/>
      <c r="AE73" s="114"/>
      <c r="AF73" s="114"/>
      <c r="AG73" s="114"/>
      <c r="AH73" s="114"/>
      <c r="AI73" s="110"/>
      <c r="AJ73" s="114"/>
      <c r="AK73" s="114"/>
      <c r="AL73" s="114"/>
      <c r="AM73" s="114"/>
      <c r="AN73" s="114"/>
      <c r="AO73" s="114"/>
      <c r="AP73" s="114"/>
      <c r="AQ73" s="110"/>
      <c r="AR73" s="110"/>
      <c r="AS73" s="110"/>
      <c r="AT73" s="110"/>
      <c r="AU73" s="110"/>
      <c r="AV73" s="110"/>
      <c r="AW73" s="110"/>
      <c r="AX73" s="114"/>
      <c r="AY73" s="114"/>
      <c r="AZ73" s="110"/>
      <c r="BA73" s="110"/>
    </row>
    <row r="74" spans="1:53" ht="14.25" customHeight="1" x14ac:dyDescent="0.25">
      <c r="A74" s="110"/>
      <c r="B74" s="110"/>
      <c r="C74" s="110"/>
      <c r="D74" s="110"/>
      <c r="E74" s="110"/>
      <c r="F74" s="110"/>
      <c r="G74" s="110"/>
      <c r="H74" s="110"/>
      <c r="I74" s="110"/>
      <c r="J74" s="114"/>
      <c r="K74" s="110"/>
      <c r="L74" s="114"/>
      <c r="M74" s="114"/>
      <c r="N74" s="110"/>
      <c r="O74" s="110"/>
      <c r="P74" s="114"/>
      <c r="Q74" s="114"/>
      <c r="R74" s="115"/>
      <c r="S74" s="114"/>
      <c r="T74" s="114"/>
      <c r="U74" s="114"/>
      <c r="V74" s="114"/>
      <c r="W74" s="114"/>
      <c r="X74" s="115"/>
      <c r="Y74" s="114"/>
      <c r="Z74" s="114"/>
      <c r="AA74" s="114"/>
      <c r="AB74" s="114"/>
      <c r="AC74" s="114"/>
      <c r="AD74" s="114"/>
      <c r="AE74" s="114"/>
      <c r="AF74" s="114"/>
      <c r="AG74" s="114"/>
      <c r="AH74" s="114"/>
      <c r="AI74" s="110"/>
      <c r="AJ74" s="114"/>
      <c r="AK74" s="114"/>
      <c r="AL74" s="114"/>
      <c r="AM74" s="114"/>
      <c r="AN74" s="114"/>
      <c r="AO74" s="114"/>
      <c r="AP74" s="114"/>
      <c r="AQ74" s="110"/>
      <c r="AR74" s="110"/>
      <c r="AS74" s="110"/>
      <c r="AT74" s="110"/>
      <c r="AU74" s="110"/>
      <c r="AV74" s="110"/>
      <c r="AW74" s="110"/>
      <c r="AX74" s="114"/>
      <c r="AY74" s="114"/>
      <c r="AZ74" s="110"/>
      <c r="BA74" s="110"/>
    </row>
    <row r="75" spans="1:53" ht="14.25" customHeight="1" x14ac:dyDescent="0.25">
      <c r="A75" s="110"/>
      <c r="B75" s="110"/>
      <c r="C75" s="110"/>
      <c r="D75" s="110"/>
      <c r="E75" s="110"/>
      <c r="F75" s="110"/>
      <c r="G75" s="110"/>
      <c r="H75" s="110"/>
      <c r="I75" s="110"/>
      <c r="J75" s="114"/>
      <c r="K75" s="110"/>
      <c r="L75" s="114"/>
      <c r="M75" s="114"/>
      <c r="N75" s="110"/>
      <c r="O75" s="110"/>
      <c r="P75" s="114"/>
      <c r="Q75" s="114"/>
      <c r="R75" s="115"/>
      <c r="S75" s="114"/>
      <c r="T75" s="114"/>
      <c r="U75" s="114"/>
      <c r="V75" s="114"/>
      <c r="W75" s="114"/>
      <c r="X75" s="115"/>
      <c r="Y75" s="114"/>
      <c r="Z75" s="114"/>
      <c r="AA75" s="114"/>
      <c r="AB75" s="114"/>
      <c r="AC75" s="114"/>
      <c r="AD75" s="114"/>
      <c r="AE75" s="114"/>
      <c r="AF75" s="114"/>
      <c r="AG75" s="114"/>
      <c r="AH75" s="114"/>
      <c r="AI75" s="110"/>
      <c r="AJ75" s="114"/>
      <c r="AK75" s="114"/>
      <c r="AL75" s="114"/>
      <c r="AM75" s="114"/>
      <c r="AN75" s="114"/>
      <c r="AO75" s="114"/>
      <c r="AP75" s="114"/>
      <c r="AQ75" s="110"/>
      <c r="AR75" s="110"/>
      <c r="AS75" s="110"/>
      <c r="AT75" s="110"/>
      <c r="AU75" s="110"/>
      <c r="AV75" s="110"/>
      <c r="AW75" s="110"/>
      <c r="AX75" s="114"/>
      <c r="AY75" s="114"/>
      <c r="AZ75" s="110"/>
      <c r="BA75" s="110"/>
    </row>
    <row r="76" spans="1:53" ht="14.25" customHeight="1" x14ac:dyDescent="0.25">
      <c r="A76" s="110"/>
      <c r="B76" s="110"/>
      <c r="C76" s="110"/>
      <c r="D76" s="110"/>
      <c r="E76" s="110"/>
      <c r="F76" s="110"/>
      <c r="G76" s="110"/>
      <c r="H76" s="110"/>
      <c r="I76" s="110"/>
      <c r="J76" s="114"/>
      <c r="K76" s="110"/>
      <c r="L76" s="114"/>
      <c r="M76" s="114"/>
      <c r="N76" s="110"/>
      <c r="O76" s="110"/>
      <c r="P76" s="114"/>
      <c r="Q76" s="114"/>
      <c r="R76" s="115"/>
      <c r="S76" s="114"/>
      <c r="T76" s="114"/>
      <c r="U76" s="114"/>
      <c r="V76" s="114"/>
      <c r="W76" s="114"/>
      <c r="X76" s="115"/>
      <c r="Y76" s="114"/>
      <c r="Z76" s="114"/>
      <c r="AA76" s="114"/>
      <c r="AB76" s="114"/>
      <c r="AC76" s="114"/>
      <c r="AD76" s="114"/>
      <c r="AE76" s="114"/>
      <c r="AF76" s="114"/>
      <c r="AG76" s="114"/>
      <c r="AH76" s="114"/>
      <c r="AI76" s="110"/>
      <c r="AJ76" s="114"/>
      <c r="AK76" s="114"/>
      <c r="AL76" s="114"/>
      <c r="AM76" s="114"/>
      <c r="AN76" s="114"/>
      <c r="AO76" s="114"/>
      <c r="AP76" s="114"/>
      <c r="AQ76" s="110"/>
      <c r="AR76" s="110"/>
      <c r="AS76" s="110"/>
      <c r="AT76" s="110"/>
      <c r="AU76" s="110"/>
      <c r="AV76" s="110"/>
      <c r="AW76" s="110"/>
      <c r="AX76" s="114"/>
      <c r="AY76" s="114"/>
      <c r="AZ76" s="110"/>
      <c r="BA76" s="110"/>
    </row>
    <row r="77" spans="1:53" ht="14.25" customHeight="1" x14ac:dyDescent="0.25">
      <c r="A77" s="110"/>
      <c r="B77" s="110"/>
      <c r="C77" s="110"/>
      <c r="D77" s="110"/>
      <c r="E77" s="110"/>
      <c r="F77" s="110"/>
      <c r="G77" s="110"/>
      <c r="H77" s="110"/>
      <c r="I77" s="110"/>
      <c r="J77" s="114"/>
      <c r="K77" s="110"/>
      <c r="L77" s="114"/>
      <c r="M77" s="114"/>
      <c r="N77" s="110"/>
      <c r="O77" s="110"/>
      <c r="P77" s="114"/>
      <c r="Q77" s="114"/>
      <c r="R77" s="115"/>
      <c r="S77" s="114"/>
      <c r="T77" s="114"/>
      <c r="U77" s="114"/>
      <c r="V77" s="114"/>
      <c r="W77" s="114"/>
      <c r="X77" s="115"/>
      <c r="Y77" s="114"/>
      <c r="Z77" s="114"/>
      <c r="AA77" s="114"/>
      <c r="AB77" s="114"/>
      <c r="AC77" s="114"/>
      <c r="AD77" s="114"/>
      <c r="AE77" s="114"/>
      <c r="AF77" s="114"/>
      <c r="AG77" s="114"/>
      <c r="AH77" s="114"/>
      <c r="AI77" s="110"/>
      <c r="AJ77" s="114"/>
      <c r="AK77" s="114"/>
      <c r="AL77" s="114"/>
      <c r="AM77" s="114"/>
      <c r="AN77" s="114"/>
      <c r="AO77" s="114"/>
      <c r="AP77" s="114"/>
      <c r="AQ77" s="110"/>
      <c r="AR77" s="110"/>
      <c r="AS77" s="110"/>
      <c r="AT77" s="110"/>
      <c r="AU77" s="110"/>
      <c r="AV77" s="110"/>
      <c r="AW77" s="110"/>
      <c r="AX77" s="114"/>
      <c r="AY77" s="114"/>
      <c r="AZ77" s="110"/>
      <c r="BA77" s="110"/>
    </row>
    <row r="78" spans="1:53" ht="14.25" customHeight="1" x14ac:dyDescent="0.25">
      <c r="A78" s="110"/>
      <c r="B78" s="110"/>
      <c r="C78" s="110"/>
      <c r="D78" s="110"/>
      <c r="E78" s="110"/>
      <c r="F78" s="110"/>
      <c r="G78" s="110"/>
      <c r="H78" s="110"/>
      <c r="I78" s="110"/>
      <c r="J78" s="114"/>
      <c r="K78" s="110"/>
      <c r="L78" s="114"/>
      <c r="M78" s="114"/>
      <c r="N78" s="110"/>
      <c r="O78" s="110"/>
      <c r="P78" s="114"/>
      <c r="Q78" s="110"/>
      <c r="R78" s="110"/>
      <c r="S78" s="114"/>
      <c r="T78" s="114"/>
      <c r="U78" s="114"/>
      <c r="V78" s="114"/>
      <c r="W78" s="114"/>
      <c r="X78" s="115"/>
      <c r="Y78" s="110"/>
      <c r="Z78" s="110"/>
      <c r="AA78" s="110"/>
      <c r="AB78" s="110"/>
      <c r="AC78" s="110"/>
      <c r="AD78" s="110"/>
      <c r="AE78" s="110"/>
      <c r="AF78" s="110"/>
      <c r="AG78" s="110"/>
      <c r="AH78" s="110"/>
      <c r="AI78" s="110"/>
      <c r="AJ78" s="110"/>
      <c r="AK78" s="110"/>
      <c r="AL78" s="114"/>
      <c r="AM78" s="114"/>
      <c r="AN78" s="114"/>
      <c r="AO78" s="114"/>
      <c r="AP78" s="114"/>
      <c r="AQ78" s="110"/>
      <c r="AR78" s="110"/>
      <c r="AS78" s="110"/>
      <c r="AT78" s="110"/>
      <c r="AU78" s="110"/>
      <c r="AV78" s="110"/>
      <c r="AW78" s="110"/>
      <c r="AX78" s="114"/>
      <c r="AY78" s="114"/>
      <c r="AZ78" s="110"/>
      <c r="BA78" s="110"/>
    </row>
    <row r="79" spans="1:53" ht="14.25" customHeight="1" x14ac:dyDescent="0.25">
      <c r="A79" s="110"/>
      <c r="B79" s="110"/>
      <c r="C79" s="110"/>
      <c r="D79" s="110"/>
      <c r="E79" s="110"/>
      <c r="F79" s="110"/>
      <c r="G79" s="110"/>
      <c r="H79" s="110"/>
      <c r="I79" s="110"/>
      <c r="J79" s="114"/>
      <c r="K79" s="110"/>
      <c r="L79" s="114"/>
      <c r="M79" s="114"/>
      <c r="N79" s="110"/>
      <c r="O79" s="110"/>
      <c r="P79" s="114"/>
      <c r="Q79" s="114"/>
      <c r="R79" s="115"/>
      <c r="S79" s="114"/>
      <c r="T79" s="114"/>
      <c r="U79" s="114"/>
      <c r="V79" s="114"/>
      <c r="W79" s="114"/>
      <c r="X79" s="115"/>
      <c r="Y79" s="114"/>
      <c r="Z79" s="114"/>
      <c r="AA79" s="114"/>
      <c r="AB79" s="114"/>
      <c r="AC79" s="114"/>
      <c r="AD79" s="114"/>
      <c r="AE79" s="114"/>
      <c r="AF79" s="114"/>
      <c r="AG79" s="114"/>
      <c r="AH79" s="114"/>
      <c r="AI79" s="110"/>
      <c r="AJ79" s="114"/>
      <c r="AK79" s="114"/>
      <c r="AL79" s="114"/>
      <c r="AM79" s="114"/>
      <c r="AN79" s="114"/>
      <c r="AO79" s="114"/>
      <c r="AP79" s="114"/>
      <c r="AQ79" s="110"/>
      <c r="AR79" s="110"/>
      <c r="AS79" s="110"/>
      <c r="AT79" s="110"/>
      <c r="AU79" s="110"/>
      <c r="AV79" s="110"/>
      <c r="AW79" s="110"/>
      <c r="AX79" s="114"/>
      <c r="AY79" s="114"/>
      <c r="AZ79" s="110"/>
      <c r="BA79" s="110"/>
    </row>
    <row r="80" spans="1:53" ht="14.25" customHeight="1" x14ac:dyDescent="0.25">
      <c r="A80" s="110"/>
      <c r="B80" s="110"/>
      <c r="C80" s="110"/>
      <c r="D80" s="110"/>
      <c r="E80" s="110"/>
      <c r="F80" s="110"/>
      <c r="G80" s="110"/>
      <c r="H80" s="110"/>
      <c r="I80" s="110"/>
      <c r="J80" s="114"/>
      <c r="K80" s="110"/>
      <c r="L80" s="114"/>
      <c r="M80" s="114"/>
      <c r="N80" s="110"/>
      <c r="O80" s="110"/>
      <c r="P80" s="114"/>
      <c r="Q80" s="114"/>
      <c r="R80" s="115"/>
      <c r="S80" s="114"/>
      <c r="T80" s="114"/>
      <c r="U80" s="114"/>
      <c r="V80" s="114"/>
      <c r="W80" s="114"/>
      <c r="X80" s="115"/>
      <c r="Y80" s="114"/>
      <c r="Z80" s="114"/>
      <c r="AA80" s="114"/>
      <c r="AB80" s="114"/>
      <c r="AC80" s="114"/>
      <c r="AD80" s="114"/>
      <c r="AE80" s="114"/>
      <c r="AF80" s="114"/>
      <c r="AG80" s="114"/>
      <c r="AH80" s="114"/>
      <c r="AI80" s="110"/>
      <c r="AJ80" s="114"/>
      <c r="AK80" s="114"/>
      <c r="AL80" s="114"/>
      <c r="AM80" s="114"/>
      <c r="AN80" s="114"/>
      <c r="AO80" s="114"/>
      <c r="AP80" s="114"/>
      <c r="AQ80" s="110"/>
      <c r="AR80" s="110"/>
      <c r="AS80" s="110"/>
      <c r="AT80" s="110"/>
      <c r="AU80" s="110"/>
      <c r="AV80" s="110"/>
      <c r="AW80" s="110"/>
      <c r="AX80" s="114"/>
      <c r="AY80" s="114"/>
      <c r="AZ80" s="110"/>
      <c r="BA80" s="110"/>
    </row>
    <row r="81" spans="1:53" ht="14.25" customHeight="1" x14ac:dyDescent="0.25">
      <c r="A81" s="110"/>
      <c r="B81" s="110"/>
      <c r="C81" s="110"/>
      <c r="D81" s="110"/>
      <c r="E81" s="110"/>
      <c r="F81" s="110"/>
      <c r="G81" s="110"/>
      <c r="H81" s="110"/>
      <c r="I81" s="110"/>
      <c r="J81" s="114"/>
      <c r="K81" s="110"/>
      <c r="L81" s="114"/>
      <c r="M81" s="114"/>
      <c r="N81" s="110"/>
      <c r="O81" s="110"/>
      <c r="P81" s="114"/>
      <c r="Q81" s="114"/>
      <c r="R81" s="115"/>
      <c r="S81" s="114"/>
      <c r="T81" s="114"/>
      <c r="U81" s="114"/>
      <c r="V81" s="114"/>
      <c r="W81" s="114"/>
      <c r="X81" s="115"/>
      <c r="Y81" s="114"/>
      <c r="Z81" s="114"/>
      <c r="AA81" s="114"/>
      <c r="AB81" s="114"/>
      <c r="AC81" s="114"/>
      <c r="AD81" s="114"/>
      <c r="AE81" s="114"/>
      <c r="AF81" s="114"/>
      <c r="AG81" s="114"/>
      <c r="AH81" s="114"/>
      <c r="AI81" s="110"/>
      <c r="AJ81" s="114"/>
      <c r="AK81" s="114"/>
      <c r="AL81" s="114"/>
      <c r="AM81" s="114"/>
      <c r="AN81" s="114"/>
      <c r="AO81" s="114"/>
      <c r="AP81" s="114"/>
      <c r="AQ81" s="110"/>
      <c r="AR81" s="110"/>
      <c r="AS81" s="110"/>
      <c r="AT81" s="110"/>
      <c r="AU81" s="110"/>
      <c r="AV81" s="110"/>
      <c r="AW81" s="110"/>
      <c r="AX81" s="114"/>
      <c r="AY81" s="114"/>
      <c r="AZ81" s="110"/>
      <c r="BA81" s="110"/>
    </row>
    <row r="82" spans="1:53" ht="14.25" customHeight="1" x14ac:dyDescent="0.25">
      <c r="A82" s="110"/>
      <c r="B82" s="110"/>
      <c r="C82" s="110"/>
      <c r="D82" s="110"/>
      <c r="E82" s="110"/>
      <c r="F82" s="110"/>
      <c r="G82" s="110"/>
      <c r="H82" s="110"/>
      <c r="I82" s="110"/>
      <c r="J82" s="114"/>
      <c r="K82" s="110"/>
      <c r="L82" s="114"/>
      <c r="M82" s="114"/>
      <c r="N82" s="110"/>
      <c r="O82" s="110"/>
      <c r="P82" s="114"/>
      <c r="Q82" s="114"/>
      <c r="R82" s="115"/>
      <c r="S82" s="114"/>
      <c r="T82" s="114"/>
      <c r="U82" s="114"/>
      <c r="V82" s="114"/>
      <c r="W82" s="114"/>
      <c r="X82" s="115"/>
      <c r="Y82" s="114"/>
      <c r="Z82" s="114"/>
      <c r="AA82" s="114"/>
      <c r="AB82" s="114"/>
      <c r="AC82" s="114"/>
      <c r="AD82" s="114"/>
      <c r="AE82" s="114"/>
      <c r="AF82" s="114"/>
      <c r="AG82" s="114"/>
      <c r="AH82" s="114"/>
      <c r="AI82" s="110"/>
      <c r="AJ82" s="114"/>
      <c r="AK82" s="114"/>
      <c r="AL82" s="114"/>
      <c r="AM82" s="114"/>
      <c r="AN82" s="114"/>
      <c r="AO82" s="114"/>
      <c r="AP82" s="114"/>
      <c r="AQ82" s="110"/>
      <c r="AR82" s="110"/>
      <c r="AS82" s="110"/>
      <c r="AT82" s="110"/>
      <c r="AU82" s="110"/>
      <c r="AV82" s="110"/>
      <c r="AW82" s="110"/>
      <c r="AX82" s="114"/>
      <c r="AY82" s="114"/>
      <c r="AZ82" s="110"/>
      <c r="BA82" s="110"/>
    </row>
    <row r="83" spans="1:53" ht="14.25" customHeight="1" x14ac:dyDescent="0.25">
      <c r="A83" s="110"/>
      <c r="B83" s="110"/>
      <c r="C83" s="110"/>
      <c r="D83" s="110"/>
      <c r="E83" s="110"/>
      <c r="F83" s="110"/>
      <c r="G83" s="110"/>
      <c r="H83" s="110"/>
      <c r="I83" s="110"/>
      <c r="J83" s="114"/>
      <c r="K83" s="110"/>
      <c r="L83" s="114"/>
      <c r="M83" s="114"/>
      <c r="N83" s="110"/>
      <c r="O83" s="110"/>
      <c r="P83" s="114"/>
      <c r="Q83" s="114"/>
      <c r="R83" s="115"/>
      <c r="S83" s="114"/>
      <c r="T83" s="114"/>
      <c r="U83" s="114"/>
      <c r="V83" s="114"/>
      <c r="W83" s="114"/>
      <c r="X83" s="115"/>
      <c r="Y83" s="114"/>
      <c r="Z83" s="114"/>
      <c r="AA83" s="114"/>
      <c r="AB83" s="114"/>
      <c r="AC83" s="114"/>
      <c r="AD83" s="114"/>
      <c r="AE83" s="114"/>
      <c r="AF83" s="114"/>
      <c r="AG83" s="114"/>
      <c r="AH83" s="114"/>
      <c r="AI83" s="110"/>
      <c r="AJ83" s="114"/>
      <c r="AK83" s="114"/>
      <c r="AL83" s="114"/>
      <c r="AM83" s="114"/>
      <c r="AN83" s="114"/>
      <c r="AO83" s="114"/>
      <c r="AP83" s="114"/>
      <c r="AQ83" s="110"/>
      <c r="AR83" s="110"/>
      <c r="AS83" s="110"/>
      <c r="AT83" s="110"/>
      <c r="AU83" s="110"/>
      <c r="AV83" s="110"/>
      <c r="AW83" s="110"/>
      <c r="AX83" s="114"/>
      <c r="AY83" s="114"/>
      <c r="AZ83" s="110"/>
      <c r="BA83" s="110"/>
    </row>
    <row r="84" spans="1:53" ht="14.25" customHeight="1" x14ac:dyDescent="0.25">
      <c r="A84" s="110"/>
      <c r="B84" s="110"/>
      <c r="C84" s="110"/>
      <c r="D84" s="110"/>
      <c r="E84" s="110"/>
      <c r="F84" s="110"/>
      <c r="G84" s="110"/>
      <c r="H84" s="110"/>
      <c r="I84" s="110"/>
      <c r="J84" s="114"/>
      <c r="K84" s="110"/>
      <c r="L84" s="114"/>
      <c r="M84" s="114"/>
      <c r="N84" s="110"/>
      <c r="O84" s="110"/>
      <c r="P84" s="114"/>
      <c r="Q84" s="114"/>
      <c r="R84" s="115"/>
      <c r="S84" s="114"/>
      <c r="T84" s="114"/>
      <c r="U84" s="114"/>
      <c r="V84" s="114"/>
      <c r="W84" s="114"/>
      <c r="X84" s="115"/>
      <c r="Y84" s="114"/>
      <c r="Z84" s="114"/>
      <c r="AA84" s="114"/>
      <c r="AB84" s="114"/>
      <c r="AC84" s="114"/>
      <c r="AD84" s="114"/>
      <c r="AE84" s="114"/>
      <c r="AF84" s="114"/>
      <c r="AG84" s="114"/>
      <c r="AH84" s="114"/>
      <c r="AI84" s="110"/>
      <c r="AJ84" s="114"/>
      <c r="AK84" s="114"/>
      <c r="AL84" s="114"/>
      <c r="AM84" s="114"/>
      <c r="AN84" s="114"/>
      <c r="AO84" s="114"/>
      <c r="AP84" s="114"/>
      <c r="AQ84" s="110"/>
      <c r="AR84" s="110"/>
      <c r="AS84" s="110"/>
      <c r="AT84" s="110"/>
      <c r="AU84" s="110"/>
      <c r="AV84" s="110"/>
      <c r="AW84" s="110"/>
      <c r="AX84" s="114"/>
      <c r="AY84" s="114"/>
      <c r="AZ84" s="110"/>
      <c r="BA84" s="110"/>
    </row>
    <row r="85" spans="1:53" ht="14.25" customHeight="1" x14ac:dyDescent="0.25">
      <c r="A85" s="110"/>
      <c r="B85" s="110"/>
      <c r="C85" s="110"/>
      <c r="D85" s="110"/>
      <c r="E85" s="110"/>
      <c r="F85" s="110"/>
      <c r="G85" s="110"/>
      <c r="H85" s="110"/>
      <c r="I85" s="110"/>
      <c r="J85" s="114"/>
      <c r="K85" s="110"/>
      <c r="L85" s="114"/>
      <c r="M85" s="114"/>
      <c r="N85" s="110"/>
      <c r="O85" s="110"/>
      <c r="P85" s="114"/>
      <c r="Q85" s="114"/>
      <c r="R85" s="115"/>
      <c r="S85" s="114"/>
      <c r="T85" s="114"/>
      <c r="U85" s="114"/>
      <c r="V85" s="114"/>
      <c r="W85" s="114"/>
      <c r="X85" s="115"/>
      <c r="Y85" s="114"/>
      <c r="Z85" s="114"/>
      <c r="AA85" s="114"/>
      <c r="AB85" s="114"/>
      <c r="AC85" s="114"/>
      <c r="AD85" s="114"/>
      <c r="AE85" s="114"/>
      <c r="AF85" s="114"/>
      <c r="AG85" s="114"/>
      <c r="AH85" s="114"/>
      <c r="AI85" s="110"/>
      <c r="AJ85" s="114"/>
      <c r="AK85" s="114"/>
      <c r="AL85" s="114"/>
      <c r="AM85" s="114"/>
      <c r="AN85" s="114"/>
      <c r="AO85" s="114"/>
      <c r="AP85" s="114"/>
      <c r="AQ85" s="110"/>
      <c r="AR85" s="110"/>
      <c r="AS85" s="110"/>
      <c r="AT85" s="110"/>
      <c r="AU85" s="110"/>
      <c r="AV85" s="110"/>
      <c r="AW85" s="110"/>
      <c r="AX85" s="114"/>
      <c r="AY85" s="114"/>
      <c r="AZ85" s="110"/>
      <c r="BA85" s="110"/>
    </row>
    <row r="86" spans="1:53" ht="14.25" customHeight="1" x14ac:dyDescent="0.25">
      <c r="A86" s="110"/>
      <c r="B86" s="110"/>
      <c r="C86" s="110"/>
      <c r="D86" s="110"/>
      <c r="E86" s="110"/>
      <c r="F86" s="110"/>
      <c r="G86" s="110"/>
      <c r="H86" s="110"/>
      <c r="I86" s="110"/>
      <c r="J86" s="114"/>
      <c r="K86" s="110"/>
      <c r="L86" s="114"/>
      <c r="M86" s="114"/>
      <c r="N86" s="110"/>
      <c r="O86" s="110"/>
      <c r="P86" s="114"/>
      <c r="Q86" s="114"/>
      <c r="R86" s="115"/>
      <c r="S86" s="114"/>
      <c r="T86" s="114"/>
      <c r="U86" s="114"/>
      <c r="V86" s="114"/>
      <c r="W86" s="114"/>
      <c r="X86" s="115"/>
      <c r="Y86" s="114"/>
      <c r="Z86" s="114"/>
      <c r="AA86" s="114"/>
      <c r="AB86" s="114"/>
      <c r="AC86" s="114"/>
      <c r="AD86" s="114"/>
      <c r="AE86" s="114"/>
      <c r="AF86" s="114"/>
      <c r="AG86" s="114"/>
      <c r="AH86" s="114"/>
      <c r="AI86" s="110"/>
      <c r="AJ86" s="114"/>
      <c r="AK86" s="114"/>
      <c r="AL86" s="114"/>
      <c r="AM86" s="114"/>
      <c r="AN86" s="114"/>
      <c r="AO86" s="114"/>
      <c r="AP86" s="114"/>
      <c r="AQ86" s="110"/>
      <c r="AR86" s="110"/>
      <c r="AS86" s="110"/>
      <c r="AT86" s="110"/>
      <c r="AU86" s="110"/>
      <c r="AV86" s="110"/>
      <c r="AW86" s="110"/>
      <c r="AX86" s="114"/>
      <c r="AY86" s="114"/>
      <c r="AZ86" s="110"/>
      <c r="BA86" s="110"/>
    </row>
    <row r="87" spans="1:53" ht="14.25" customHeight="1" x14ac:dyDescent="0.25">
      <c r="A87" s="110"/>
      <c r="B87" s="110"/>
      <c r="C87" s="110"/>
      <c r="D87" s="110"/>
      <c r="E87" s="110"/>
      <c r="F87" s="110"/>
      <c r="G87" s="110"/>
      <c r="H87" s="110"/>
      <c r="I87" s="110"/>
      <c r="J87" s="114"/>
      <c r="K87" s="110"/>
      <c r="L87" s="114"/>
      <c r="M87" s="114"/>
      <c r="N87" s="110"/>
      <c r="O87" s="110"/>
      <c r="P87" s="114"/>
      <c r="Q87" s="114"/>
      <c r="R87" s="115"/>
      <c r="S87" s="114"/>
      <c r="T87" s="114"/>
      <c r="U87" s="114"/>
      <c r="V87" s="114"/>
      <c r="W87" s="114"/>
      <c r="X87" s="115"/>
      <c r="Y87" s="114"/>
      <c r="Z87" s="114"/>
      <c r="AA87" s="114"/>
      <c r="AB87" s="114"/>
      <c r="AC87" s="114"/>
      <c r="AD87" s="114"/>
      <c r="AE87" s="114"/>
      <c r="AF87" s="114"/>
      <c r="AG87" s="114"/>
      <c r="AH87" s="114"/>
      <c r="AI87" s="110"/>
      <c r="AJ87" s="114"/>
      <c r="AK87" s="114"/>
      <c r="AL87" s="114"/>
      <c r="AM87" s="114"/>
      <c r="AN87" s="114"/>
      <c r="AO87" s="114"/>
      <c r="AP87" s="114"/>
      <c r="AQ87" s="110"/>
      <c r="AR87" s="110"/>
      <c r="AS87" s="110"/>
      <c r="AT87" s="110"/>
      <c r="AU87" s="110"/>
      <c r="AV87" s="110"/>
      <c r="AW87" s="110"/>
      <c r="AX87" s="114"/>
      <c r="AY87" s="114"/>
      <c r="AZ87" s="110"/>
      <c r="BA87" s="110"/>
    </row>
    <row r="88" spans="1:53" ht="14.25" customHeight="1" x14ac:dyDescent="0.25">
      <c r="A88" s="110"/>
      <c r="B88" s="110"/>
      <c r="C88" s="110"/>
      <c r="D88" s="110"/>
      <c r="E88" s="110"/>
      <c r="F88" s="110"/>
      <c r="G88" s="110"/>
      <c r="H88" s="110"/>
      <c r="I88" s="110"/>
      <c r="J88" s="114"/>
      <c r="K88" s="110"/>
      <c r="L88" s="114"/>
      <c r="M88" s="114"/>
      <c r="N88" s="110"/>
      <c r="O88" s="110"/>
      <c r="P88" s="114"/>
      <c r="Q88" s="114"/>
      <c r="R88" s="115"/>
      <c r="S88" s="110"/>
      <c r="T88" s="110"/>
      <c r="U88" s="110"/>
      <c r="V88" s="110"/>
      <c r="W88" s="110"/>
      <c r="X88" s="115"/>
      <c r="Y88" s="114"/>
      <c r="Z88" s="114"/>
      <c r="AA88" s="114"/>
      <c r="AB88" s="114"/>
      <c r="AC88" s="114"/>
      <c r="AD88" s="110"/>
      <c r="AE88" s="110"/>
      <c r="AF88" s="110"/>
      <c r="AG88" s="110"/>
      <c r="AH88" s="110"/>
      <c r="AI88" s="110"/>
      <c r="AJ88" s="110"/>
      <c r="AK88" s="110"/>
      <c r="AL88" s="114"/>
      <c r="AM88" s="114"/>
      <c r="AN88" s="114"/>
      <c r="AO88" s="114"/>
      <c r="AP88" s="114"/>
      <c r="AQ88" s="110"/>
      <c r="AR88" s="110"/>
      <c r="AS88" s="110"/>
      <c r="AT88" s="110"/>
      <c r="AU88" s="110"/>
      <c r="AV88" s="110"/>
      <c r="AW88" s="110"/>
      <c r="AX88" s="114"/>
      <c r="AY88" s="114"/>
      <c r="AZ88" s="110"/>
      <c r="BA88" s="110"/>
    </row>
    <row r="89" spans="1:53" ht="14.25" customHeight="1" x14ac:dyDescent="0.25">
      <c r="A89" s="110"/>
      <c r="B89" s="110"/>
      <c r="C89" s="110"/>
      <c r="D89" s="110"/>
      <c r="E89" s="110"/>
      <c r="F89" s="110"/>
      <c r="G89" s="110"/>
      <c r="H89" s="110"/>
      <c r="I89" s="110"/>
      <c r="J89" s="114"/>
      <c r="K89" s="110"/>
      <c r="L89" s="114"/>
      <c r="M89" s="114"/>
      <c r="N89" s="110"/>
      <c r="O89" s="110"/>
      <c r="P89" s="114"/>
      <c r="Q89" s="114"/>
      <c r="R89" s="115"/>
      <c r="S89" s="114"/>
      <c r="T89" s="114"/>
      <c r="U89" s="114"/>
      <c r="V89" s="114"/>
      <c r="W89" s="114"/>
      <c r="X89" s="115"/>
      <c r="Y89" s="114"/>
      <c r="Z89" s="114"/>
      <c r="AA89" s="114"/>
      <c r="AB89" s="114"/>
      <c r="AC89" s="114"/>
      <c r="AD89" s="114"/>
      <c r="AE89" s="114"/>
      <c r="AF89" s="114"/>
      <c r="AG89" s="114"/>
      <c r="AH89" s="114"/>
      <c r="AI89" s="110"/>
      <c r="AJ89" s="114"/>
      <c r="AK89" s="114"/>
      <c r="AL89" s="114"/>
      <c r="AM89" s="114"/>
      <c r="AN89" s="114"/>
      <c r="AO89" s="114"/>
      <c r="AP89" s="114"/>
      <c r="AQ89" s="110"/>
      <c r="AR89" s="110"/>
      <c r="AS89" s="110"/>
      <c r="AT89" s="110"/>
      <c r="AU89" s="110"/>
      <c r="AV89" s="110"/>
      <c r="AW89" s="110"/>
      <c r="AX89" s="114"/>
      <c r="AY89" s="114"/>
      <c r="AZ89" s="110"/>
      <c r="BA89" s="110"/>
    </row>
    <row r="90" spans="1:53" ht="14.25" customHeight="1" x14ac:dyDescent="0.25">
      <c r="A90" s="110"/>
      <c r="B90" s="110"/>
      <c r="C90" s="110"/>
      <c r="D90" s="110"/>
      <c r="E90" s="110"/>
      <c r="F90" s="110"/>
      <c r="G90" s="110"/>
      <c r="H90" s="110"/>
      <c r="I90" s="110"/>
      <c r="J90" s="114"/>
      <c r="K90" s="110"/>
      <c r="L90" s="114"/>
      <c r="M90" s="114"/>
      <c r="N90" s="110"/>
      <c r="O90" s="110"/>
      <c r="P90" s="114"/>
      <c r="Q90" s="114"/>
      <c r="R90" s="115"/>
      <c r="S90" s="114"/>
      <c r="T90" s="114"/>
      <c r="U90" s="114"/>
      <c r="V90" s="114"/>
      <c r="W90" s="114"/>
      <c r="X90" s="115"/>
      <c r="Y90" s="114"/>
      <c r="Z90" s="114"/>
      <c r="AA90" s="114"/>
      <c r="AB90" s="114"/>
      <c r="AC90" s="114"/>
      <c r="AD90" s="114"/>
      <c r="AE90" s="114"/>
      <c r="AF90" s="114"/>
      <c r="AG90" s="114"/>
      <c r="AH90" s="114"/>
      <c r="AI90" s="110"/>
      <c r="AJ90" s="114"/>
      <c r="AK90" s="114"/>
      <c r="AL90" s="114"/>
      <c r="AM90" s="114"/>
      <c r="AN90" s="114"/>
      <c r="AO90" s="114"/>
      <c r="AP90" s="114"/>
      <c r="AQ90" s="110"/>
      <c r="AR90" s="110"/>
      <c r="AS90" s="110"/>
      <c r="AT90" s="110"/>
      <c r="AU90" s="110"/>
      <c r="AV90" s="110"/>
      <c r="AW90" s="110"/>
      <c r="AX90" s="114"/>
      <c r="AY90" s="114"/>
      <c r="AZ90" s="110"/>
      <c r="BA90" s="110"/>
    </row>
    <row r="91" spans="1:53" ht="14.25" customHeight="1" x14ac:dyDescent="0.25">
      <c r="A91" s="110"/>
      <c r="B91" s="110"/>
      <c r="C91" s="110"/>
      <c r="D91" s="110"/>
      <c r="E91" s="110"/>
      <c r="F91" s="110"/>
      <c r="G91" s="110"/>
      <c r="H91" s="110"/>
      <c r="I91" s="110"/>
      <c r="J91" s="114"/>
      <c r="K91" s="110"/>
      <c r="L91" s="114"/>
      <c r="M91" s="114"/>
      <c r="N91" s="110"/>
      <c r="O91" s="110"/>
      <c r="P91" s="114"/>
      <c r="Q91" s="114"/>
      <c r="R91" s="115"/>
      <c r="S91" s="114"/>
      <c r="T91" s="114"/>
      <c r="U91" s="114"/>
      <c r="V91" s="114"/>
      <c r="W91" s="114"/>
      <c r="X91" s="115"/>
      <c r="Y91" s="114"/>
      <c r="Z91" s="114"/>
      <c r="AA91" s="114"/>
      <c r="AB91" s="114"/>
      <c r="AC91" s="114"/>
      <c r="AD91" s="114"/>
      <c r="AE91" s="114"/>
      <c r="AF91" s="114"/>
      <c r="AG91" s="114"/>
      <c r="AH91" s="114"/>
      <c r="AI91" s="110"/>
      <c r="AJ91" s="114"/>
      <c r="AK91" s="114"/>
      <c r="AL91" s="114"/>
      <c r="AM91" s="114"/>
      <c r="AN91" s="114"/>
      <c r="AO91" s="114"/>
      <c r="AP91" s="114"/>
      <c r="AQ91" s="110"/>
      <c r="AR91" s="110"/>
      <c r="AS91" s="110"/>
      <c r="AT91" s="110"/>
      <c r="AU91" s="110"/>
      <c r="AV91" s="110"/>
      <c r="AW91" s="110"/>
      <c r="AX91" s="114"/>
      <c r="AY91" s="114"/>
      <c r="AZ91" s="110"/>
      <c r="BA91" s="110"/>
    </row>
    <row r="92" spans="1:53" ht="14.25" customHeight="1" x14ac:dyDescent="0.25">
      <c r="A92" s="110"/>
      <c r="B92" s="110"/>
      <c r="C92" s="110"/>
      <c r="D92" s="110"/>
      <c r="E92" s="110"/>
      <c r="F92" s="110"/>
      <c r="G92" s="110"/>
      <c r="H92" s="110"/>
      <c r="I92" s="110"/>
      <c r="J92" s="114"/>
      <c r="K92" s="110"/>
      <c r="L92" s="114"/>
      <c r="M92" s="114"/>
      <c r="N92" s="110"/>
      <c r="O92" s="110"/>
      <c r="P92" s="114"/>
      <c r="Q92" s="114"/>
      <c r="R92" s="115"/>
      <c r="S92" s="114"/>
      <c r="T92" s="114"/>
      <c r="U92" s="114"/>
      <c r="V92" s="114"/>
      <c r="W92" s="114"/>
      <c r="X92" s="115"/>
      <c r="Y92" s="114"/>
      <c r="Z92" s="114"/>
      <c r="AA92" s="114"/>
      <c r="AB92" s="114"/>
      <c r="AC92" s="114"/>
      <c r="AD92" s="114"/>
      <c r="AE92" s="114"/>
      <c r="AF92" s="114"/>
      <c r="AG92" s="114"/>
      <c r="AH92" s="114"/>
      <c r="AI92" s="110"/>
      <c r="AJ92" s="114"/>
      <c r="AK92" s="114"/>
      <c r="AL92" s="114"/>
      <c r="AM92" s="114"/>
      <c r="AN92" s="114"/>
      <c r="AO92" s="114"/>
      <c r="AP92" s="114"/>
      <c r="AQ92" s="110"/>
      <c r="AR92" s="110"/>
      <c r="AS92" s="110"/>
      <c r="AT92" s="110"/>
      <c r="AU92" s="110"/>
      <c r="AV92" s="110"/>
      <c r="AW92" s="110"/>
      <c r="AX92" s="114"/>
      <c r="AY92" s="114"/>
      <c r="AZ92" s="110"/>
      <c r="BA92" s="110"/>
    </row>
    <row r="93" spans="1:53" ht="14.25" customHeight="1" x14ac:dyDescent="0.25">
      <c r="A93" s="110"/>
      <c r="B93" s="110"/>
      <c r="C93" s="110"/>
      <c r="D93" s="110"/>
      <c r="E93" s="110"/>
      <c r="F93" s="110"/>
      <c r="G93" s="110"/>
      <c r="H93" s="110"/>
      <c r="I93" s="110"/>
      <c r="J93" s="114"/>
      <c r="K93" s="110"/>
      <c r="L93" s="114"/>
      <c r="M93" s="114"/>
      <c r="N93" s="110"/>
      <c r="O93" s="110"/>
      <c r="P93" s="114"/>
      <c r="Q93" s="114"/>
      <c r="R93" s="115"/>
      <c r="S93" s="114"/>
      <c r="T93" s="114"/>
      <c r="U93" s="114"/>
      <c r="V93" s="114"/>
      <c r="W93" s="114"/>
      <c r="X93" s="115"/>
      <c r="Y93" s="114"/>
      <c r="Z93" s="114"/>
      <c r="AA93" s="114"/>
      <c r="AB93" s="114"/>
      <c r="AC93" s="114"/>
      <c r="AD93" s="114"/>
      <c r="AE93" s="114"/>
      <c r="AF93" s="114"/>
      <c r="AG93" s="114"/>
      <c r="AH93" s="114"/>
      <c r="AI93" s="110"/>
      <c r="AJ93" s="114"/>
      <c r="AK93" s="114"/>
      <c r="AL93" s="114"/>
      <c r="AM93" s="114"/>
      <c r="AN93" s="114"/>
      <c r="AO93" s="114"/>
      <c r="AP93" s="114"/>
      <c r="AQ93" s="110"/>
      <c r="AR93" s="110"/>
      <c r="AS93" s="110"/>
      <c r="AT93" s="110"/>
      <c r="AU93" s="110"/>
      <c r="AV93" s="110"/>
      <c r="AW93" s="110"/>
      <c r="AX93" s="114"/>
      <c r="AY93" s="114"/>
      <c r="AZ93" s="110"/>
      <c r="BA93" s="110"/>
    </row>
    <row r="94" spans="1:53" ht="14.25" customHeight="1" x14ac:dyDescent="0.25">
      <c r="A94" s="110"/>
      <c r="B94" s="110"/>
      <c r="C94" s="110"/>
      <c r="D94" s="110"/>
      <c r="E94" s="110"/>
      <c r="F94" s="110"/>
      <c r="G94" s="110"/>
      <c r="H94" s="110"/>
      <c r="I94" s="110"/>
      <c r="J94" s="114"/>
      <c r="K94" s="110"/>
      <c r="L94" s="114"/>
      <c r="M94" s="114"/>
      <c r="N94" s="110"/>
      <c r="O94" s="110"/>
      <c r="P94" s="114"/>
      <c r="Q94" s="114"/>
      <c r="R94" s="115"/>
      <c r="S94" s="114"/>
      <c r="T94" s="114"/>
      <c r="U94" s="114"/>
      <c r="V94" s="114"/>
      <c r="W94" s="114"/>
      <c r="X94" s="115"/>
      <c r="Y94" s="114"/>
      <c r="Z94" s="114"/>
      <c r="AA94" s="114"/>
      <c r="AB94" s="114"/>
      <c r="AC94" s="114"/>
      <c r="AD94" s="114"/>
      <c r="AE94" s="114"/>
      <c r="AF94" s="114"/>
      <c r="AG94" s="114"/>
      <c r="AH94" s="114"/>
      <c r="AI94" s="110"/>
      <c r="AJ94" s="114"/>
      <c r="AK94" s="114"/>
      <c r="AL94" s="114"/>
      <c r="AM94" s="114"/>
      <c r="AN94" s="114"/>
      <c r="AO94" s="114"/>
      <c r="AP94" s="114"/>
      <c r="AQ94" s="110"/>
      <c r="AR94" s="110"/>
      <c r="AS94" s="110"/>
      <c r="AT94" s="110"/>
      <c r="AU94" s="110"/>
      <c r="AV94" s="110"/>
      <c r="AW94" s="110"/>
      <c r="AX94" s="114"/>
      <c r="AY94" s="114"/>
      <c r="AZ94" s="110"/>
      <c r="BA94" s="110"/>
    </row>
    <row r="95" spans="1:53" ht="14.25" customHeight="1" x14ac:dyDescent="0.25">
      <c r="A95" s="110"/>
      <c r="B95" s="110"/>
      <c r="C95" s="110"/>
      <c r="D95" s="110"/>
      <c r="E95" s="110"/>
      <c r="F95" s="110"/>
      <c r="G95" s="110"/>
      <c r="H95" s="110"/>
      <c r="I95" s="110"/>
      <c r="J95" s="114"/>
      <c r="K95" s="110"/>
      <c r="L95" s="114"/>
      <c r="M95" s="114"/>
      <c r="N95" s="110"/>
      <c r="O95" s="110"/>
      <c r="P95" s="114"/>
      <c r="Q95" s="114"/>
      <c r="R95" s="115"/>
      <c r="S95" s="114"/>
      <c r="T95" s="114"/>
      <c r="U95" s="114"/>
      <c r="V95" s="114"/>
      <c r="W95" s="114"/>
      <c r="X95" s="115"/>
      <c r="Y95" s="114"/>
      <c r="Z95" s="114"/>
      <c r="AA95" s="114"/>
      <c r="AB95" s="114"/>
      <c r="AC95" s="114"/>
      <c r="AD95" s="114"/>
      <c r="AE95" s="114"/>
      <c r="AF95" s="114"/>
      <c r="AG95" s="114"/>
      <c r="AH95" s="114"/>
      <c r="AI95" s="110"/>
      <c r="AJ95" s="114"/>
      <c r="AK95" s="114"/>
      <c r="AL95" s="114"/>
      <c r="AM95" s="114"/>
      <c r="AN95" s="114"/>
      <c r="AO95" s="114"/>
      <c r="AP95" s="114"/>
      <c r="AQ95" s="110"/>
      <c r="AR95" s="110"/>
      <c r="AS95" s="110"/>
      <c r="AT95" s="110"/>
      <c r="AU95" s="110"/>
      <c r="AV95" s="110"/>
      <c r="AW95" s="110"/>
      <c r="AX95" s="114"/>
      <c r="AY95" s="114"/>
      <c r="AZ95" s="110"/>
      <c r="BA95" s="110"/>
    </row>
    <row r="96" spans="1:53" ht="14.25" customHeight="1" x14ac:dyDescent="0.25">
      <c r="A96" s="110"/>
      <c r="B96" s="110"/>
      <c r="C96" s="110"/>
      <c r="D96" s="110"/>
      <c r="E96" s="110"/>
      <c r="F96" s="110"/>
      <c r="G96" s="110"/>
      <c r="H96" s="110"/>
      <c r="I96" s="110"/>
      <c r="J96" s="114"/>
      <c r="K96" s="110"/>
      <c r="L96" s="114"/>
      <c r="M96" s="114"/>
      <c r="N96" s="110"/>
      <c r="O96" s="110"/>
      <c r="P96" s="114"/>
      <c r="Q96" s="114"/>
      <c r="R96" s="115"/>
      <c r="S96" s="114"/>
      <c r="T96" s="114"/>
      <c r="U96" s="114"/>
      <c r="V96" s="114"/>
      <c r="W96" s="114"/>
      <c r="X96" s="115"/>
      <c r="Y96" s="114"/>
      <c r="Z96" s="114"/>
      <c r="AA96" s="114"/>
      <c r="AB96" s="114"/>
      <c r="AC96" s="114"/>
      <c r="AD96" s="114"/>
      <c r="AE96" s="114"/>
      <c r="AF96" s="114"/>
      <c r="AG96" s="114"/>
      <c r="AH96" s="114"/>
      <c r="AI96" s="110"/>
      <c r="AJ96" s="114"/>
      <c r="AK96" s="114"/>
      <c r="AL96" s="114"/>
      <c r="AM96" s="114"/>
      <c r="AN96" s="114"/>
      <c r="AO96" s="114"/>
      <c r="AP96" s="114"/>
      <c r="AQ96" s="110"/>
      <c r="AR96" s="110"/>
      <c r="AS96" s="110"/>
      <c r="AT96" s="110"/>
      <c r="AU96" s="110"/>
      <c r="AV96" s="110"/>
      <c r="AW96" s="110"/>
      <c r="AX96" s="114"/>
      <c r="AY96" s="114"/>
      <c r="AZ96" s="110"/>
      <c r="BA96" s="110"/>
    </row>
    <row r="97" spans="1:53" ht="14.25" customHeight="1" x14ac:dyDescent="0.25">
      <c r="A97" s="110"/>
      <c r="B97" s="110"/>
      <c r="C97" s="110"/>
      <c r="D97" s="110"/>
      <c r="E97" s="110"/>
      <c r="F97" s="110"/>
      <c r="G97" s="110"/>
      <c r="H97" s="110"/>
      <c r="I97" s="110"/>
      <c r="J97" s="114"/>
      <c r="K97" s="110"/>
      <c r="L97" s="114"/>
      <c r="M97" s="114"/>
      <c r="N97" s="110"/>
      <c r="O97" s="110"/>
      <c r="P97" s="114"/>
      <c r="Q97" s="114"/>
      <c r="R97" s="115"/>
      <c r="S97" s="110"/>
      <c r="T97" s="110"/>
      <c r="U97" s="110"/>
      <c r="V97" s="110"/>
      <c r="W97" s="110"/>
      <c r="X97" s="115"/>
      <c r="Y97" s="114"/>
      <c r="Z97" s="114"/>
      <c r="AA97" s="114"/>
      <c r="AB97" s="114"/>
      <c r="AC97" s="114"/>
      <c r="AD97" s="110"/>
      <c r="AE97" s="110"/>
      <c r="AF97" s="110"/>
      <c r="AG97" s="110"/>
      <c r="AH97" s="110"/>
      <c r="AI97" s="110"/>
      <c r="AJ97" s="110"/>
      <c r="AK97" s="110"/>
      <c r="AL97" s="114"/>
      <c r="AM97" s="114"/>
      <c r="AN97" s="114"/>
      <c r="AO97" s="114"/>
      <c r="AP97" s="114"/>
      <c r="AQ97" s="110"/>
      <c r="AR97" s="110"/>
      <c r="AS97" s="110"/>
      <c r="AT97" s="110"/>
      <c r="AU97" s="110"/>
      <c r="AV97" s="110"/>
      <c r="AW97" s="110"/>
      <c r="AX97" s="114"/>
      <c r="AY97" s="114"/>
      <c r="AZ97" s="110"/>
      <c r="BA97" s="110"/>
    </row>
    <row r="98" spans="1:53" ht="14.25" customHeight="1" x14ac:dyDescent="0.25">
      <c r="A98" s="110"/>
      <c r="B98" s="110"/>
      <c r="C98" s="110"/>
      <c r="D98" s="110"/>
      <c r="E98" s="110"/>
      <c r="F98" s="110"/>
      <c r="G98" s="110"/>
      <c r="H98" s="110"/>
      <c r="I98" s="110"/>
      <c r="J98" s="114"/>
      <c r="K98" s="110"/>
      <c r="L98" s="114"/>
      <c r="M98" s="114"/>
      <c r="N98" s="110"/>
      <c r="O98" s="110"/>
      <c r="P98" s="114"/>
      <c r="Q98" s="114"/>
      <c r="R98" s="115"/>
      <c r="S98" s="114"/>
      <c r="T98" s="114"/>
      <c r="U98" s="114"/>
      <c r="V98" s="114"/>
      <c r="W98" s="114"/>
      <c r="X98" s="115"/>
      <c r="Y98" s="114"/>
      <c r="Z98" s="114"/>
      <c r="AA98" s="114"/>
      <c r="AB98" s="114"/>
      <c r="AC98" s="114"/>
      <c r="AD98" s="114"/>
      <c r="AE98" s="114"/>
      <c r="AF98" s="114"/>
      <c r="AG98" s="114"/>
      <c r="AH98" s="114"/>
      <c r="AI98" s="110"/>
      <c r="AJ98" s="114"/>
      <c r="AK98" s="114"/>
      <c r="AL98" s="114"/>
      <c r="AM98" s="114"/>
      <c r="AN98" s="114"/>
      <c r="AO98" s="114"/>
      <c r="AP98" s="114"/>
      <c r="AQ98" s="110"/>
      <c r="AR98" s="110"/>
      <c r="AS98" s="110"/>
      <c r="AT98" s="110"/>
      <c r="AU98" s="110"/>
      <c r="AV98" s="110"/>
      <c r="AW98" s="110"/>
      <c r="AX98" s="114"/>
      <c r="AY98" s="114"/>
      <c r="AZ98" s="110"/>
      <c r="BA98" s="110"/>
    </row>
    <row r="99" spans="1:53" ht="14.25" customHeight="1" x14ac:dyDescent="0.25">
      <c r="A99" s="110"/>
      <c r="B99" s="110"/>
      <c r="C99" s="110"/>
      <c r="D99" s="110"/>
      <c r="E99" s="110"/>
      <c r="F99" s="110"/>
      <c r="G99" s="110"/>
      <c r="H99" s="110"/>
      <c r="I99" s="110"/>
      <c r="J99" s="114"/>
      <c r="K99" s="110"/>
      <c r="L99" s="114"/>
      <c r="M99" s="114"/>
      <c r="N99" s="110"/>
      <c r="O99" s="110"/>
      <c r="P99" s="114"/>
      <c r="Q99" s="114"/>
      <c r="R99" s="115"/>
      <c r="S99" s="114"/>
      <c r="T99" s="114"/>
      <c r="U99" s="114"/>
      <c r="V99" s="114"/>
      <c r="W99" s="114"/>
      <c r="X99" s="115"/>
      <c r="Y99" s="114"/>
      <c r="Z99" s="114"/>
      <c r="AA99" s="114"/>
      <c r="AB99" s="114"/>
      <c r="AC99" s="114"/>
      <c r="AD99" s="114"/>
      <c r="AE99" s="114"/>
      <c r="AF99" s="114"/>
      <c r="AG99" s="114"/>
      <c r="AH99" s="114"/>
      <c r="AI99" s="110"/>
      <c r="AJ99" s="114"/>
      <c r="AK99" s="114"/>
      <c r="AL99" s="114"/>
      <c r="AM99" s="114"/>
      <c r="AN99" s="114"/>
      <c r="AO99" s="114"/>
      <c r="AP99" s="114"/>
      <c r="AQ99" s="110"/>
      <c r="AR99" s="110"/>
      <c r="AS99" s="110"/>
      <c r="AT99" s="110"/>
      <c r="AU99" s="110"/>
      <c r="AV99" s="110"/>
      <c r="AW99" s="110"/>
      <c r="AX99" s="114"/>
      <c r="AY99" s="114"/>
      <c r="AZ99" s="110"/>
      <c r="BA99" s="110"/>
    </row>
    <row r="100" spans="1:53" ht="14.25" customHeight="1" x14ac:dyDescent="0.25">
      <c r="A100" s="110"/>
      <c r="B100" s="110"/>
      <c r="C100" s="110"/>
      <c r="D100" s="110"/>
      <c r="E100" s="110"/>
      <c r="F100" s="110"/>
      <c r="G100" s="110"/>
      <c r="H100" s="110"/>
      <c r="I100" s="110"/>
      <c r="J100" s="114"/>
      <c r="K100" s="110"/>
      <c r="L100" s="114"/>
      <c r="M100" s="114"/>
      <c r="N100" s="110"/>
      <c r="O100" s="110"/>
      <c r="P100" s="114"/>
      <c r="Q100" s="114"/>
      <c r="R100" s="115"/>
      <c r="S100" s="114"/>
      <c r="T100" s="114"/>
      <c r="U100" s="114"/>
      <c r="V100" s="114"/>
      <c r="W100" s="114"/>
      <c r="X100" s="115"/>
      <c r="Y100" s="114"/>
      <c r="Z100" s="114"/>
      <c r="AA100" s="114"/>
      <c r="AB100" s="114"/>
      <c r="AC100" s="114"/>
      <c r="AD100" s="114"/>
      <c r="AE100" s="114"/>
      <c r="AF100" s="114"/>
      <c r="AG100" s="114"/>
      <c r="AH100" s="114"/>
      <c r="AI100" s="110"/>
      <c r="AJ100" s="114"/>
      <c r="AK100" s="114"/>
      <c r="AL100" s="114"/>
      <c r="AM100" s="114"/>
      <c r="AN100" s="114"/>
      <c r="AO100" s="114"/>
      <c r="AP100" s="114"/>
      <c r="AQ100" s="110"/>
      <c r="AR100" s="110"/>
      <c r="AS100" s="110"/>
      <c r="AT100" s="110"/>
      <c r="AU100" s="110"/>
      <c r="AV100" s="110"/>
      <c r="AW100" s="110"/>
      <c r="AX100" s="114"/>
      <c r="AY100" s="114"/>
      <c r="AZ100" s="110"/>
      <c r="BA100" s="110"/>
    </row>
    <row r="101" spans="1:53" ht="14.25" customHeight="1" x14ac:dyDescent="0.25">
      <c r="A101" s="110"/>
      <c r="B101" s="110"/>
      <c r="C101" s="110"/>
      <c r="D101" s="110"/>
      <c r="E101" s="110"/>
      <c r="F101" s="110"/>
      <c r="G101" s="110"/>
      <c r="H101" s="110"/>
      <c r="I101" s="110"/>
      <c r="J101" s="114"/>
      <c r="K101" s="110"/>
      <c r="L101" s="114"/>
      <c r="M101" s="114"/>
      <c r="N101" s="110"/>
      <c r="O101" s="110"/>
      <c r="P101" s="114"/>
      <c r="Q101" s="114"/>
      <c r="R101" s="115"/>
      <c r="S101" s="114"/>
      <c r="T101" s="114"/>
      <c r="U101" s="114"/>
      <c r="V101" s="110"/>
      <c r="W101" s="114"/>
      <c r="X101" s="115"/>
      <c r="Y101" s="114"/>
      <c r="Z101" s="114"/>
      <c r="AA101" s="114"/>
      <c r="AB101" s="114"/>
      <c r="AC101" s="114"/>
      <c r="AD101" s="114"/>
      <c r="AE101" s="114"/>
      <c r="AF101" s="114"/>
      <c r="AG101" s="114"/>
      <c r="AH101" s="114"/>
      <c r="AI101" s="110"/>
      <c r="AJ101" s="114"/>
      <c r="AK101" s="114"/>
      <c r="AL101" s="114"/>
      <c r="AM101" s="114"/>
      <c r="AN101" s="114"/>
      <c r="AO101" s="114"/>
      <c r="AP101" s="114"/>
      <c r="AQ101" s="110"/>
      <c r="AR101" s="110"/>
      <c r="AS101" s="110"/>
      <c r="AT101" s="110"/>
      <c r="AU101" s="110"/>
      <c r="AV101" s="110"/>
      <c r="AW101" s="110"/>
      <c r="AX101" s="114"/>
      <c r="AY101" s="114"/>
      <c r="AZ101" s="110"/>
      <c r="BA101" s="110"/>
    </row>
    <row r="102" spans="1:53" ht="14.25" customHeight="1" x14ac:dyDescent="0.25">
      <c r="A102" s="110"/>
      <c r="B102" s="110"/>
      <c r="C102" s="110"/>
      <c r="D102" s="110"/>
      <c r="E102" s="110"/>
      <c r="F102" s="110"/>
      <c r="G102" s="110"/>
      <c r="H102" s="110"/>
      <c r="I102" s="110"/>
      <c r="J102" s="114"/>
      <c r="K102" s="110"/>
      <c r="L102" s="114"/>
      <c r="M102" s="114"/>
      <c r="N102" s="110"/>
      <c r="O102" s="110"/>
      <c r="P102" s="114"/>
      <c r="Q102" s="114"/>
      <c r="R102" s="115"/>
      <c r="S102" s="114"/>
      <c r="T102" s="114"/>
      <c r="U102" s="114"/>
      <c r="V102" s="114"/>
      <c r="W102" s="114"/>
      <c r="X102" s="115"/>
      <c r="Y102" s="114"/>
      <c r="Z102" s="114"/>
      <c r="AA102" s="114"/>
      <c r="AB102" s="114"/>
      <c r="AC102" s="114"/>
      <c r="AD102" s="114"/>
      <c r="AE102" s="114"/>
      <c r="AF102" s="114"/>
      <c r="AG102" s="114"/>
      <c r="AH102" s="114"/>
      <c r="AI102" s="110"/>
      <c r="AJ102" s="114"/>
      <c r="AK102" s="114"/>
      <c r="AL102" s="114"/>
      <c r="AM102" s="114"/>
      <c r="AN102" s="114"/>
      <c r="AO102" s="114"/>
      <c r="AP102" s="114"/>
      <c r="AQ102" s="110"/>
      <c r="AR102" s="110"/>
      <c r="AS102" s="110"/>
      <c r="AT102" s="110"/>
      <c r="AU102" s="110"/>
      <c r="AV102" s="110"/>
      <c r="AW102" s="110"/>
      <c r="AX102" s="114"/>
      <c r="AY102" s="114"/>
      <c r="AZ102" s="110"/>
      <c r="BA102" s="110"/>
    </row>
    <row r="103" spans="1:53" ht="14.25" customHeight="1" x14ac:dyDescent="0.25">
      <c r="A103" s="110"/>
      <c r="B103" s="110"/>
      <c r="C103" s="110"/>
      <c r="D103" s="110"/>
      <c r="E103" s="110"/>
      <c r="F103" s="110"/>
      <c r="G103" s="110"/>
      <c r="H103" s="110"/>
      <c r="I103" s="110"/>
      <c r="J103" s="114"/>
      <c r="K103" s="110"/>
      <c r="L103" s="114"/>
      <c r="M103" s="114"/>
      <c r="N103" s="110"/>
      <c r="O103" s="110"/>
      <c r="P103" s="114"/>
      <c r="Q103" s="114"/>
      <c r="R103" s="115"/>
      <c r="S103" s="114"/>
      <c r="T103" s="114"/>
      <c r="U103" s="114"/>
      <c r="V103" s="114"/>
      <c r="W103" s="114"/>
      <c r="X103" s="115"/>
      <c r="Y103" s="114"/>
      <c r="Z103" s="114"/>
      <c r="AA103" s="114"/>
      <c r="AB103" s="114"/>
      <c r="AC103" s="114"/>
      <c r="AD103" s="114"/>
      <c r="AE103" s="114"/>
      <c r="AF103" s="114"/>
      <c r="AG103" s="114"/>
      <c r="AH103" s="114"/>
      <c r="AI103" s="110"/>
      <c r="AJ103" s="114"/>
      <c r="AK103" s="114"/>
      <c r="AL103" s="114"/>
      <c r="AM103" s="114"/>
      <c r="AN103" s="114"/>
      <c r="AO103" s="114"/>
      <c r="AP103" s="114"/>
      <c r="AQ103" s="110"/>
      <c r="AR103" s="110"/>
      <c r="AS103" s="110"/>
      <c r="AT103" s="110"/>
      <c r="AU103" s="110"/>
      <c r="AV103" s="110"/>
      <c r="AW103" s="110"/>
      <c r="AX103" s="114"/>
      <c r="AY103" s="114"/>
      <c r="AZ103" s="110"/>
      <c r="BA103" s="110"/>
    </row>
    <row r="104" spans="1:53" ht="14.25" customHeight="1" x14ac:dyDescent="0.25">
      <c r="A104" s="110"/>
      <c r="B104" s="110"/>
      <c r="C104" s="110"/>
      <c r="D104" s="110"/>
      <c r="E104" s="110"/>
      <c r="F104" s="110"/>
      <c r="G104" s="110"/>
      <c r="H104" s="110"/>
      <c r="I104" s="110"/>
      <c r="J104" s="114"/>
      <c r="K104" s="110"/>
      <c r="L104" s="114"/>
      <c r="M104" s="114"/>
      <c r="N104" s="110"/>
      <c r="O104" s="110"/>
      <c r="P104" s="114"/>
      <c r="Q104" s="114"/>
      <c r="R104" s="115"/>
      <c r="S104" s="114"/>
      <c r="T104" s="114"/>
      <c r="U104" s="114"/>
      <c r="V104" s="114"/>
      <c r="W104" s="114"/>
      <c r="X104" s="115"/>
      <c r="Y104" s="114"/>
      <c r="Z104" s="114"/>
      <c r="AA104" s="114"/>
      <c r="AB104" s="114"/>
      <c r="AC104" s="114"/>
      <c r="AD104" s="114"/>
      <c r="AE104" s="114"/>
      <c r="AF104" s="114"/>
      <c r="AG104" s="114"/>
      <c r="AH104" s="114"/>
      <c r="AI104" s="110"/>
      <c r="AJ104" s="114"/>
      <c r="AK104" s="114"/>
      <c r="AL104" s="114"/>
      <c r="AM104" s="114"/>
      <c r="AN104" s="114"/>
      <c r="AO104" s="114"/>
      <c r="AP104" s="114"/>
      <c r="AQ104" s="110"/>
      <c r="AR104" s="110"/>
      <c r="AS104" s="110"/>
      <c r="AT104" s="110"/>
      <c r="AU104" s="110"/>
      <c r="AV104" s="110"/>
      <c r="AW104" s="110"/>
      <c r="AX104" s="114"/>
      <c r="AY104" s="114"/>
      <c r="AZ104" s="110"/>
      <c r="BA104" s="110"/>
    </row>
    <row r="105" spans="1:53" ht="14.25" customHeight="1" x14ac:dyDescent="0.25">
      <c r="A105" s="110"/>
      <c r="B105" s="110"/>
      <c r="C105" s="110"/>
      <c r="D105" s="110"/>
      <c r="E105" s="110"/>
      <c r="F105" s="110"/>
      <c r="G105" s="110"/>
      <c r="H105" s="110"/>
      <c r="I105" s="110"/>
      <c r="J105" s="114"/>
      <c r="K105" s="110"/>
      <c r="L105" s="114"/>
      <c r="M105" s="114"/>
      <c r="N105" s="110"/>
      <c r="O105" s="110"/>
      <c r="P105" s="114"/>
      <c r="Q105" s="114"/>
      <c r="R105" s="115"/>
      <c r="S105" s="114"/>
      <c r="T105" s="114"/>
      <c r="U105" s="114"/>
      <c r="V105" s="114"/>
      <c r="W105" s="114"/>
      <c r="X105" s="115"/>
      <c r="Y105" s="114"/>
      <c r="Z105" s="114"/>
      <c r="AA105" s="114"/>
      <c r="AB105" s="114"/>
      <c r="AC105" s="114"/>
      <c r="AD105" s="114"/>
      <c r="AE105" s="114"/>
      <c r="AF105" s="114"/>
      <c r="AG105" s="114"/>
      <c r="AH105" s="114"/>
      <c r="AI105" s="110"/>
      <c r="AJ105" s="114"/>
      <c r="AK105" s="114"/>
      <c r="AL105" s="114"/>
      <c r="AM105" s="114"/>
      <c r="AN105" s="114"/>
      <c r="AO105" s="114"/>
      <c r="AP105" s="114"/>
      <c r="AQ105" s="110"/>
      <c r="AR105" s="110"/>
      <c r="AS105" s="110"/>
      <c r="AT105" s="110"/>
      <c r="AU105" s="110"/>
      <c r="AV105" s="110"/>
      <c r="AW105" s="110"/>
      <c r="AX105" s="114"/>
      <c r="AY105" s="114"/>
      <c r="AZ105" s="110"/>
      <c r="BA105" s="110"/>
    </row>
    <row r="106" spans="1:53" ht="14.25" customHeight="1" x14ac:dyDescent="0.25">
      <c r="A106" s="110"/>
      <c r="B106" s="110"/>
      <c r="C106" s="110"/>
      <c r="D106" s="110"/>
      <c r="E106" s="110"/>
      <c r="F106" s="110"/>
      <c r="G106" s="110"/>
      <c r="H106" s="110"/>
      <c r="I106" s="110"/>
      <c r="J106" s="114"/>
      <c r="K106" s="110"/>
      <c r="L106" s="114"/>
      <c r="M106" s="114"/>
      <c r="N106" s="110"/>
      <c r="O106" s="110"/>
      <c r="P106" s="114"/>
      <c r="Q106" s="114"/>
      <c r="R106" s="115"/>
      <c r="S106" s="114"/>
      <c r="T106" s="114"/>
      <c r="U106" s="114"/>
      <c r="V106" s="114"/>
      <c r="W106" s="114"/>
      <c r="X106" s="115"/>
      <c r="Y106" s="114"/>
      <c r="Z106" s="114"/>
      <c r="AA106" s="114"/>
      <c r="AB106" s="114"/>
      <c r="AC106" s="114"/>
      <c r="AD106" s="114"/>
      <c r="AE106" s="114"/>
      <c r="AF106" s="114"/>
      <c r="AG106" s="114"/>
      <c r="AH106" s="114"/>
      <c r="AI106" s="110"/>
      <c r="AJ106" s="114"/>
      <c r="AK106" s="114"/>
      <c r="AL106" s="114"/>
      <c r="AM106" s="114"/>
      <c r="AN106" s="114"/>
      <c r="AO106" s="114"/>
      <c r="AP106" s="114"/>
      <c r="AQ106" s="110"/>
      <c r="AR106" s="110"/>
      <c r="AS106" s="110"/>
      <c r="AT106" s="110"/>
      <c r="AU106" s="110"/>
      <c r="AV106" s="110"/>
      <c r="AW106" s="110"/>
      <c r="AX106" s="114"/>
      <c r="AY106" s="114"/>
      <c r="AZ106" s="110"/>
      <c r="BA106" s="110"/>
    </row>
    <row r="107" spans="1:53" ht="14.25" customHeight="1" x14ac:dyDescent="0.25">
      <c r="A107" s="110"/>
      <c r="B107" s="110"/>
      <c r="C107" s="110"/>
      <c r="D107" s="110"/>
      <c r="E107" s="110"/>
      <c r="F107" s="110"/>
      <c r="G107" s="110"/>
      <c r="H107" s="110"/>
      <c r="I107" s="110"/>
      <c r="J107" s="114"/>
      <c r="K107" s="110"/>
      <c r="L107" s="114"/>
      <c r="M107" s="114"/>
      <c r="N107" s="110"/>
      <c r="O107" s="110"/>
      <c r="P107" s="114"/>
      <c r="Q107" s="114"/>
      <c r="R107" s="115"/>
      <c r="S107" s="114"/>
      <c r="T107" s="114"/>
      <c r="U107" s="114"/>
      <c r="V107" s="114"/>
      <c r="W107" s="114"/>
      <c r="X107" s="115"/>
      <c r="Y107" s="114"/>
      <c r="Z107" s="114"/>
      <c r="AA107" s="114"/>
      <c r="AB107" s="114"/>
      <c r="AC107" s="114"/>
      <c r="AD107" s="114"/>
      <c r="AE107" s="114"/>
      <c r="AF107" s="114"/>
      <c r="AG107" s="114"/>
      <c r="AH107" s="114"/>
      <c r="AI107" s="110"/>
      <c r="AJ107" s="114"/>
      <c r="AK107" s="114"/>
      <c r="AL107" s="114"/>
      <c r="AM107" s="114"/>
      <c r="AN107" s="114"/>
      <c r="AO107" s="114"/>
      <c r="AP107" s="114"/>
      <c r="AQ107" s="110"/>
      <c r="AR107" s="110"/>
      <c r="AS107" s="110"/>
      <c r="AT107" s="110"/>
      <c r="AU107" s="110"/>
      <c r="AV107" s="110"/>
      <c r="AW107" s="110"/>
      <c r="AX107" s="114"/>
      <c r="AY107" s="114"/>
      <c r="AZ107" s="110"/>
      <c r="BA107" s="110"/>
    </row>
    <row r="108" spans="1:53" ht="14.25" customHeight="1" x14ac:dyDescent="0.25">
      <c r="A108" s="110"/>
      <c r="B108" s="110"/>
      <c r="C108" s="110"/>
      <c r="D108" s="110"/>
      <c r="E108" s="110"/>
      <c r="F108" s="110"/>
      <c r="G108" s="110"/>
      <c r="H108" s="110"/>
      <c r="I108" s="110"/>
      <c r="J108" s="114"/>
      <c r="K108" s="110"/>
      <c r="L108" s="114"/>
      <c r="M108" s="114"/>
      <c r="N108" s="110"/>
      <c r="O108" s="110"/>
      <c r="P108" s="114"/>
      <c r="Q108" s="114"/>
      <c r="R108" s="115"/>
      <c r="S108" s="114"/>
      <c r="T108" s="114"/>
      <c r="U108" s="114"/>
      <c r="V108" s="114"/>
      <c r="W108" s="114"/>
      <c r="X108" s="115"/>
      <c r="Y108" s="114"/>
      <c r="Z108" s="114"/>
      <c r="AA108" s="114"/>
      <c r="AB108" s="114"/>
      <c r="AC108" s="114"/>
      <c r="AD108" s="114"/>
      <c r="AE108" s="114"/>
      <c r="AF108" s="114"/>
      <c r="AG108" s="114"/>
      <c r="AH108" s="114"/>
      <c r="AI108" s="110"/>
      <c r="AJ108" s="114"/>
      <c r="AK108" s="114"/>
      <c r="AL108" s="114"/>
      <c r="AM108" s="114"/>
      <c r="AN108" s="114"/>
      <c r="AO108" s="114"/>
      <c r="AP108" s="114"/>
      <c r="AQ108" s="110"/>
      <c r="AR108" s="110"/>
      <c r="AS108" s="110"/>
      <c r="AT108" s="110"/>
      <c r="AU108" s="110"/>
      <c r="AV108" s="110"/>
      <c r="AW108" s="110"/>
      <c r="AX108" s="114"/>
      <c r="AY108" s="114"/>
      <c r="AZ108" s="110"/>
      <c r="BA108" s="110"/>
    </row>
    <row r="109" spans="1:53" ht="14.25" customHeight="1" x14ac:dyDescent="0.25">
      <c r="A109" s="110"/>
      <c r="B109" s="110"/>
      <c r="C109" s="110"/>
      <c r="D109" s="110"/>
      <c r="E109" s="110"/>
      <c r="F109" s="110"/>
      <c r="G109" s="110"/>
      <c r="H109" s="110"/>
      <c r="I109" s="110"/>
      <c r="J109" s="114"/>
      <c r="K109" s="110"/>
      <c r="L109" s="114"/>
      <c r="M109" s="114"/>
      <c r="N109" s="110"/>
      <c r="O109" s="110"/>
      <c r="P109" s="114"/>
      <c r="Q109" s="114"/>
      <c r="R109" s="115"/>
      <c r="S109" s="114"/>
      <c r="T109" s="114"/>
      <c r="U109" s="114"/>
      <c r="V109" s="114"/>
      <c r="W109" s="114"/>
      <c r="X109" s="115"/>
      <c r="Y109" s="114"/>
      <c r="Z109" s="114"/>
      <c r="AA109" s="114"/>
      <c r="AB109" s="114"/>
      <c r="AC109" s="114"/>
      <c r="AD109" s="114"/>
      <c r="AE109" s="114"/>
      <c r="AF109" s="114"/>
      <c r="AG109" s="114"/>
      <c r="AH109" s="114"/>
      <c r="AI109" s="110"/>
      <c r="AJ109" s="114"/>
      <c r="AK109" s="114"/>
      <c r="AL109" s="114"/>
      <c r="AM109" s="114"/>
      <c r="AN109" s="114"/>
      <c r="AO109" s="114"/>
      <c r="AP109" s="114"/>
      <c r="AQ109" s="110"/>
      <c r="AR109" s="110"/>
      <c r="AS109" s="110"/>
      <c r="AT109" s="110"/>
      <c r="AU109" s="110"/>
      <c r="AV109" s="110"/>
      <c r="AW109" s="110"/>
      <c r="AX109" s="114"/>
      <c r="AY109" s="114"/>
      <c r="AZ109" s="110"/>
      <c r="BA109" s="110"/>
    </row>
    <row r="110" spans="1:53" ht="14.25" customHeight="1" x14ac:dyDescent="0.25">
      <c r="A110" s="110"/>
      <c r="B110" s="110"/>
      <c r="C110" s="110"/>
      <c r="D110" s="110"/>
      <c r="E110" s="110"/>
      <c r="F110" s="110"/>
      <c r="G110" s="110"/>
      <c r="H110" s="110"/>
      <c r="I110" s="110"/>
      <c r="J110" s="114"/>
      <c r="K110" s="110"/>
      <c r="L110" s="114"/>
      <c r="M110" s="114"/>
      <c r="N110" s="110"/>
      <c r="O110" s="110"/>
      <c r="P110" s="114"/>
      <c r="Q110" s="114"/>
      <c r="R110" s="115"/>
      <c r="S110" s="114"/>
      <c r="T110" s="114"/>
      <c r="U110" s="114"/>
      <c r="V110" s="114"/>
      <c r="W110" s="114"/>
      <c r="X110" s="115"/>
      <c r="Y110" s="114"/>
      <c r="Z110" s="114"/>
      <c r="AA110" s="114"/>
      <c r="AB110" s="114"/>
      <c r="AC110" s="114"/>
      <c r="AD110" s="114"/>
      <c r="AE110" s="114"/>
      <c r="AF110" s="114"/>
      <c r="AG110" s="114"/>
      <c r="AH110" s="114"/>
      <c r="AI110" s="110"/>
      <c r="AJ110" s="114"/>
      <c r="AK110" s="114"/>
      <c r="AL110" s="114"/>
      <c r="AM110" s="114"/>
      <c r="AN110" s="114"/>
      <c r="AO110" s="114"/>
      <c r="AP110" s="114"/>
      <c r="AQ110" s="110"/>
      <c r="AR110" s="110"/>
      <c r="AS110" s="110"/>
      <c r="AT110" s="110"/>
      <c r="AU110" s="110"/>
      <c r="AV110" s="110"/>
      <c r="AW110" s="110"/>
      <c r="AX110" s="114"/>
      <c r="AY110" s="114"/>
      <c r="AZ110" s="110"/>
      <c r="BA110" s="110"/>
    </row>
    <row r="111" spans="1:53" ht="14.25" customHeight="1" x14ac:dyDescent="0.25">
      <c r="A111" s="110"/>
      <c r="B111" s="110"/>
      <c r="C111" s="110"/>
      <c r="D111" s="110"/>
      <c r="E111" s="110"/>
      <c r="F111" s="110"/>
      <c r="G111" s="110"/>
      <c r="H111" s="110"/>
      <c r="I111" s="110"/>
      <c r="J111" s="114"/>
      <c r="K111" s="110"/>
      <c r="L111" s="114"/>
      <c r="M111" s="114"/>
      <c r="N111" s="110"/>
      <c r="O111" s="110"/>
      <c r="P111" s="114"/>
      <c r="Q111" s="114"/>
      <c r="R111" s="115"/>
      <c r="S111" s="110"/>
      <c r="T111" s="110"/>
      <c r="U111" s="110"/>
      <c r="V111" s="110"/>
      <c r="W111" s="110"/>
      <c r="X111" s="115"/>
      <c r="Y111" s="114"/>
      <c r="Z111" s="114"/>
      <c r="AA111" s="114"/>
      <c r="AB111" s="114"/>
      <c r="AC111" s="114"/>
      <c r="AD111" s="110"/>
      <c r="AE111" s="110"/>
      <c r="AF111" s="110"/>
      <c r="AG111" s="110"/>
      <c r="AH111" s="110"/>
      <c r="AI111" s="110"/>
      <c r="AJ111" s="110"/>
      <c r="AK111" s="110"/>
      <c r="AL111" s="114"/>
      <c r="AM111" s="114"/>
      <c r="AN111" s="114"/>
      <c r="AO111" s="114"/>
      <c r="AP111" s="114"/>
      <c r="AQ111" s="110"/>
      <c r="AR111" s="110"/>
      <c r="AS111" s="110"/>
      <c r="AT111" s="110"/>
      <c r="AU111" s="110"/>
      <c r="AV111" s="110"/>
      <c r="AW111" s="110"/>
      <c r="AX111" s="114"/>
      <c r="AY111" s="114"/>
      <c r="AZ111" s="110"/>
      <c r="BA111" s="110"/>
    </row>
    <row r="112" spans="1:53" ht="14.25" customHeight="1" x14ac:dyDescent="0.25">
      <c r="A112" s="110"/>
      <c r="B112" s="110"/>
      <c r="C112" s="110"/>
      <c r="D112" s="110"/>
      <c r="E112" s="110"/>
      <c r="F112" s="110"/>
      <c r="G112" s="110"/>
      <c r="H112" s="110"/>
      <c r="I112" s="110"/>
      <c r="J112" s="114"/>
      <c r="K112" s="110"/>
      <c r="L112" s="114"/>
      <c r="M112" s="114"/>
      <c r="N112" s="110"/>
      <c r="O112" s="110"/>
      <c r="P112" s="114"/>
      <c r="Q112" s="114"/>
      <c r="R112" s="115"/>
      <c r="S112" s="114"/>
      <c r="T112" s="114"/>
      <c r="U112" s="114"/>
      <c r="V112" s="114"/>
      <c r="W112" s="114"/>
      <c r="X112" s="115"/>
      <c r="Y112" s="114"/>
      <c r="Z112" s="114"/>
      <c r="AA112" s="114"/>
      <c r="AB112" s="114"/>
      <c r="AC112" s="114"/>
      <c r="AD112" s="114"/>
      <c r="AE112" s="114"/>
      <c r="AF112" s="114"/>
      <c r="AG112" s="114"/>
      <c r="AH112" s="114"/>
      <c r="AI112" s="110"/>
      <c r="AJ112" s="114"/>
      <c r="AK112" s="114"/>
      <c r="AL112" s="114"/>
      <c r="AM112" s="114"/>
      <c r="AN112" s="114"/>
      <c r="AO112" s="114"/>
      <c r="AP112" s="114"/>
      <c r="AQ112" s="110"/>
      <c r="AR112" s="110"/>
      <c r="AS112" s="110"/>
      <c r="AT112" s="110"/>
      <c r="AU112" s="110"/>
      <c r="AV112" s="110"/>
      <c r="AW112" s="110"/>
      <c r="AX112" s="114"/>
      <c r="AY112" s="114"/>
      <c r="AZ112" s="110"/>
      <c r="BA112" s="110"/>
    </row>
    <row r="113" spans="1:53" ht="14.25" customHeight="1" x14ac:dyDescent="0.25">
      <c r="A113" s="110"/>
      <c r="B113" s="110"/>
      <c r="C113" s="110"/>
      <c r="D113" s="110"/>
      <c r="E113" s="110"/>
      <c r="F113" s="110"/>
      <c r="G113" s="110"/>
      <c r="H113" s="110"/>
      <c r="I113" s="110"/>
      <c r="J113" s="114"/>
      <c r="K113" s="110"/>
      <c r="L113" s="114"/>
      <c r="M113" s="114"/>
      <c r="N113" s="110"/>
      <c r="O113" s="110"/>
      <c r="P113" s="114"/>
      <c r="Q113" s="114"/>
      <c r="R113" s="115"/>
      <c r="S113" s="114"/>
      <c r="T113" s="114"/>
      <c r="U113" s="114"/>
      <c r="V113" s="114"/>
      <c r="W113" s="114"/>
      <c r="X113" s="115"/>
      <c r="Y113" s="114"/>
      <c r="Z113" s="114"/>
      <c r="AA113" s="114"/>
      <c r="AB113" s="114"/>
      <c r="AC113" s="114"/>
      <c r="AD113" s="114"/>
      <c r="AE113" s="114"/>
      <c r="AF113" s="114"/>
      <c r="AG113" s="114"/>
      <c r="AH113" s="114"/>
      <c r="AI113" s="110"/>
      <c r="AJ113" s="114"/>
      <c r="AK113" s="114"/>
      <c r="AL113" s="114"/>
      <c r="AM113" s="114"/>
      <c r="AN113" s="114"/>
      <c r="AO113" s="114"/>
      <c r="AP113" s="114"/>
      <c r="AQ113" s="110"/>
      <c r="AR113" s="110"/>
      <c r="AS113" s="110"/>
      <c r="AT113" s="110"/>
      <c r="AU113" s="110"/>
      <c r="AV113" s="110"/>
      <c r="AW113" s="110"/>
      <c r="AX113" s="114"/>
      <c r="AY113" s="114"/>
      <c r="AZ113" s="110"/>
      <c r="BA113" s="110"/>
    </row>
    <row r="114" spans="1:53" ht="14.25" customHeight="1" x14ac:dyDescent="0.25">
      <c r="A114" s="110"/>
      <c r="B114" s="110"/>
      <c r="C114" s="110"/>
      <c r="D114" s="110"/>
      <c r="E114" s="110"/>
      <c r="F114" s="110"/>
      <c r="G114" s="110"/>
      <c r="H114" s="110"/>
      <c r="I114" s="110"/>
      <c r="J114" s="114"/>
      <c r="K114" s="110"/>
      <c r="L114" s="114"/>
      <c r="M114" s="114"/>
      <c r="N114" s="110"/>
      <c r="O114" s="110"/>
      <c r="P114" s="114"/>
      <c r="Q114" s="114"/>
      <c r="R114" s="115"/>
      <c r="S114" s="114"/>
      <c r="T114" s="114"/>
      <c r="U114" s="114"/>
      <c r="V114" s="114"/>
      <c r="W114" s="114"/>
      <c r="X114" s="115"/>
      <c r="Y114" s="114"/>
      <c r="Z114" s="114"/>
      <c r="AA114" s="114"/>
      <c r="AB114" s="114"/>
      <c r="AC114" s="114"/>
      <c r="AD114" s="114"/>
      <c r="AE114" s="114"/>
      <c r="AF114" s="114"/>
      <c r="AG114" s="114"/>
      <c r="AH114" s="114"/>
      <c r="AI114" s="110"/>
      <c r="AJ114" s="114"/>
      <c r="AK114" s="114"/>
      <c r="AL114" s="114"/>
      <c r="AM114" s="114"/>
      <c r="AN114" s="114"/>
      <c r="AO114" s="114"/>
      <c r="AP114" s="114"/>
      <c r="AQ114" s="110"/>
      <c r="AR114" s="110"/>
      <c r="AS114" s="110"/>
      <c r="AT114" s="110"/>
      <c r="AU114" s="110"/>
      <c r="AV114" s="110"/>
      <c r="AW114" s="110"/>
      <c r="AX114" s="114"/>
      <c r="AY114" s="114"/>
      <c r="AZ114" s="110"/>
      <c r="BA114" s="110"/>
    </row>
    <row r="115" spans="1:53" ht="14.25" customHeight="1" x14ac:dyDescent="0.25">
      <c r="A115" s="110"/>
      <c r="B115" s="110"/>
      <c r="C115" s="110"/>
      <c r="D115" s="110"/>
      <c r="E115" s="110"/>
      <c r="F115" s="110"/>
      <c r="G115" s="110"/>
      <c r="H115" s="110"/>
      <c r="I115" s="110"/>
      <c r="J115" s="114"/>
      <c r="K115" s="110"/>
      <c r="L115" s="114"/>
      <c r="M115" s="114"/>
      <c r="N115" s="110"/>
      <c r="O115" s="110"/>
      <c r="P115" s="114"/>
      <c r="Q115" s="114"/>
      <c r="R115" s="115"/>
      <c r="S115" s="114"/>
      <c r="T115" s="114"/>
      <c r="U115" s="114"/>
      <c r="V115" s="114"/>
      <c r="W115" s="114"/>
      <c r="X115" s="115"/>
      <c r="Y115" s="114"/>
      <c r="Z115" s="114"/>
      <c r="AA115" s="114"/>
      <c r="AB115" s="114"/>
      <c r="AC115" s="114"/>
      <c r="AD115" s="114"/>
      <c r="AE115" s="114"/>
      <c r="AF115" s="114"/>
      <c r="AG115" s="114"/>
      <c r="AH115" s="114"/>
      <c r="AI115" s="110"/>
      <c r="AJ115" s="114"/>
      <c r="AK115" s="114"/>
      <c r="AL115" s="114"/>
      <c r="AM115" s="114"/>
      <c r="AN115" s="114"/>
      <c r="AO115" s="114"/>
      <c r="AP115" s="114"/>
      <c r="AQ115" s="110"/>
      <c r="AR115" s="110"/>
      <c r="AS115" s="110"/>
      <c r="AT115" s="110"/>
      <c r="AU115" s="110"/>
      <c r="AV115" s="110"/>
      <c r="AW115" s="110"/>
      <c r="AX115" s="114"/>
      <c r="AY115" s="114"/>
      <c r="AZ115" s="110"/>
      <c r="BA115" s="110"/>
    </row>
    <row r="116" spans="1:53" ht="14.25" customHeight="1" x14ac:dyDescent="0.25">
      <c r="A116" s="110"/>
      <c r="B116" s="110"/>
      <c r="C116" s="110"/>
      <c r="D116" s="110"/>
      <c r="E116" s="110"/>
      <c r="F116" s="110"/>
      <c r="G116" s="110"/>
      <c r="H116" s="110"/>
      <c r="I116" s="110"/>
      <c r="J116" s="114"/>
      <c r="K116" s="110"/>
      <c r="L116" s="114"/>
      <c r="M116" s="114"/>
      <c r="N116" s="110"/>
      <c r="O116" s="110"/>
      <c r="P116" s="114"/>
      <c r="Q116" s="114"/>
      <c r="R116" s="115"/>
      <c r="S116" s="114"/>
      <c r="T116" s="114"/>
      <c r="U116" s="114"/>
      <c r="V116" s="114"/>
      <c r="W116" s="114"/>
      <c r="X116" s="115"/>
      <c r="Y116" s="114"/>
      <c r="Z116" s="114"/>
      <c r="AA116" s="114"/>
      <c r="AB116" s="114"/>
      <c r="AC116" s="114"/>
      <c r="AD116" s="114"/>
      <c r="AE116" s="114"/>
      <c r="AF116" s="114"/>
      <c r="AG116" s="114"/>
      <c r="AH116" s="114"/>
      <c r="AI116" s="110"/>
      <c r="AJ116" s="114"/>
      <c r="AK116" s="114"/>
      <c r="AL116" s="114"/>
      <c r="AM116" s="114"/>
      <c r="AN116" s="114"/>
      <c r="AO116" s="114"/>
      <c r="AP116" s="114"/>
      <c r="AQ116" s="110"/>
      <c r="AR116" s="110"/>
      <c r="AS116" s="110"/>
      <c r="AT116" s="110"/>
      <c r="AU116" s="110"/>
      <c r="AV116" s="110"/>
      <c r="AW116" s="110"/>
      <c r="AX116" s="114"/>
      <c r="AY116" s="114"/>
      <c r="AZ116" s="110"/>
      <c r="BA116" s="110"/>
    </row>
    <row r="117" spans="1:53" ht="14.25" customHeight="1" x14ac:dyDescent="0.25">
      <c r="A117" s="110"/>
      <c r="B117" s="110"/>
      <c r="C117" s="110"/>
      <c r="D117" s="110"/>
      <c r="E117" s="110"/>
      <c r="F117" s="110"/>
      <c r="G117" s="110"/>
      <c r="H117" s="110"/>
      <c r="I117" s="110"/>
      <c r="J117" s="114"/>
      <c r="K117" s="110"/>
      <c r="L117" s="114"/>
      <c r="M117" s="114"/>
      <c r="N117" s="110"/>
      <c r="O117" s="110"/>
      <c r="P117" s="114"/>
      <c r="Q117" s="114"/>
      <c r="R117" s="115"/>
      <c r="S117" s="114"/>
      <c r="T117" s="114"/>
      <c r="U117" s="114"/>
      <c r="V117" s="114"/>
      <c r="W117" s="114"/>
      <c r="X117" s="115"/>
      <c r="Y117" s="114"/>
      <c r="Z117" s="114"/>
      <c r="AA117" s="114"/>
      <c r="AB117" s="114"/>
      <c r="AC117" s="114"/>
      <c r="AD117" s="114"/>
      <c r="AE117" s="114"/>
      <c r="AF117" s="114"/>
      <c r="AG117" s="114"/>
      <c r="AH117" s="114"/>
      <c r="AI117" s="110"/>
      <c r="AJ117" s="114"/>
      <c r="AK117" s="114"/>
      <c r="AL117" s="114"/>
      <c r="AM117" s="114"/>
      <c r="AN117" s="114"/>
      <c r="AO117" s="114"/>
      <c r="AP117" s="114"/>
      <c r="AQ117" s="110"/>
      <c r="AR117" s="110"/>
      <c r="AS117" s="110"/>
      <c r="AT117" s="110"/>
      <c r="AU117" s="110"/>
      <c r="AV117" s="110"/>
      <c r="AW117" s="110"/>
      <c r="AX117" s="114"/>
      <c r="AY117" s="114"/>
      <c r="AZ117" s="110"/>
      <c r="BA117" s="110"/>
    </row>
    <row r="118" spans="1:53" ht="14.25" customHeight="1" x14ac:dyDescent="0.25">
      <c r="A118" s="110"/>
      <c r="B118" s="110"/>
      <c r="C118" s="110"/>
      <c r="D118" s="110"/>
      <c r="E118" s="110"/>
      <c r="F118" s="110"/>
      <c r="G118" s="110"/>
      <c r="H118" s="110"/>
      <c r="I118" s="110"/>
      <c r="J118" s="114"/>
      <c r="K118" s="110"/>
      <c r="L118" s="114"/>
      <c r="M118" s="114"/>
      <c r="N118" s="110"/>
      <c r="O118" s="110"/>
      <c r="P118" s="114"/>
      <c r="Q118" s="114"/>
      <c r="R118" s="115"/>
      <c r="S118" s="114"/>
      <c r="T118" s="114"/>
      <c r="U118" s="114"/>
      <c r="V118" s="114"/>
      <c r="W118" s="114"/>
      <c r="X118" s="115"/>
      <c r="Y118" s="114"/>
      <c r="Z118" s="114"/>
      <c r="AA118" s="114"/>
      <c r="AB118" s="114"/>
      <c r="AC118" s="114"/>
      <c r="AD118" s="114"/>
      <c r="AE118" s="114"/>
      <c r="AF118" s="114"/>
      <c r="AG118" s="114"/>
      <c r="AH118" s="114"/>
      <c r="AI118" s="110"/>
      <c r="AJ118" s="114"/>
      <c r="AK118" s="114"/>
      <c r="AL118" s="114"/>
      <c r="AM118" s="114"/>
      <c r="AN118" s="114"/>
      <c r="AO118" s="114"/>
      <c r="AP118" s="114"/>
      <c r="AQ118" s="110"/>
      <c r="AR118" s="110"/>
      <c r="AS118" s="110"/>
      <c r="AT118" s="110"/>
      <c r="AU118" s="110"/>
      <c r="AV118" s="110"/>
      <c r="AW118" s="110"/>
      <c r="AX118" s="114"/>
      <c r="AY118" s="114"/>
      <c r="AZ118" s="110"/>
      <c r="BA118" s="110"/>
    </row>
    <row r="119" spans="1:53" ht="14.25" customHeight="1" x14ac:dyDescent="0.25">
      <c r="A119" s="110"/>
      <c r="B119" s="110"/>
      <c r="C119" s="110"/>
      <c r="D119" s="110"/>
      <c r="E119" s="110"/>
      <c r="F119" s="110"/>
      <c r="G119" s="110"/>
      <c r="H119" s="110"/>
      <c r="I119" s="110"/>
      <c r="J119" s="114"/>
      <c r="K119" s="110"/>
      <c r="L119" s="114"/>
      <c r="M119" s="114"/>
      <c r="N119" s="110"/>
      <c r="O119" s="110"/>
      <c r="P119" s="114"/>
      <c r="Q119" s="114"/>
      <c r="R119" s="115"/>
      <c r="S119" s="114"/>
      <c r="T119" s="114"/>
      <c r="U119" s="114"/>
      <c r="V119" s="114"/>
      <c r="W119" s="114"/>
      <c r="X119" s="115"/>
      <c r="Y119" s="114"/>
      <c r="Z119" s="114"/>
      <c r="AA119" s="114"/>
      <c r="AB119" s="114"/>
      <c r="AC119" s="114"/>
      <c r="AD119" s="114"/>
      <c r="AE119" s="114"/>
      <c r="AF119" s="114"/>
      <c r="AG119" s="114"/>
      <c r="AH119" s="114"/>
      <c r="AI119" s="110"/>
      <c r="AJ119" s="114"/>
      <c r="AK119" s="114"/>
      <c r="AL119" s="114"/>
      <c r="AM119" s="114"/>
      <c r="AN119" s="114"/>
      <c r="AO119" s="114"/>
      <c r="AP119" s="114"/>
      <c r="AQ119" s="110"/>
      <c r="AR119" s="110"/>
      <c r="AS119" s="110"/>
      <c r="AT119" s="110"/>
      <c r="AU119" s="110"/>
      <c r="AV119" s="110"/>
      <c r="AW119" s="110"/>
      <c r="AX119" s="114"/>
      <c r="AY119" s="114"/>
      <c r="AZ119" s="110"/>
      <c r="BA119" s="110"/>
    </row>
    <row r="120" spans="1:53" ht="14.25" customHeight="1" x14ac:dyDescent="0.25">
      <c r="A120" s="110"/>
      <c r="B120" s="110"/>
      <c r="C120" s="110"/>
      <c r="D120" s="110"/>
      <c r="E120" s="110"/>
      <c r="F120" s="110"/>
      <c r="G120" s="110"/>
      <c r="H120" s="110"/>
      <c r="I120" s="110"/>
      <c r="J120" s="114"/>
      <c r="K120" s="110"/>
      <c r="L120" s="114"/>
      <c r="M120" s="114"/>
      <c r="N120" s="110"/>
      <c r="O120" s="110"/>
      <c r="P120" s="114"/>
      <c r="Q120" s="114"/>
      <c r="R120" s="115"/>
      <c r="S120" s="114"/>
      <c r="T120" s="114"/>
      <c r="U120" s="114"/>
      <c r="V120" s="114"/>
      <c r="W120" s="114"/>
      <c r="X120" s="115"/>
      <c r="Y120" s="114"/>
      <c r="Z120" s="114"/>
      <c r="AA120" s="114"/>
      <c r="AB120" s="114"/>
      <c r="AC120" s="114"/>
      <c r="AD120" s="114"/>
      <c r="AE120" s="114"/>
      <c r="AF120" s="114"/>
      <c r="AG120" s="114"/>
      <c r="AH120" s="114"/>
      <c r="AI120" s="110"/>
      <c r="AJ120" s="114"/>
      <c r="AK120" s="114"/>
      <c r="AL120" s="114"/>
      <c r="AM120" s="114"/>
      <c r="AN120" s="114"/>
      <c r="AO120" s="114"/>
      <c r="AP120" s="114"/>
      <c r="AQ120" s="110"/>
      <c r="AR120" s="110"/>
      <c r="AS120" s="110"/>
      <c r="AT120" s="110"/>
      <c r="AU120" s="110"/>
      <c r="AV120" s="110"/>
      <c r="AW120" s="110"/>
      <c r="AX120" s="114"/>
      <c r="AY120" s="114"/>
      <c r="AZ120" s="110"/>
      <c r="BA120" s="110"/>
    </row>
    <row r="121" spans="1:53" ht="14.25" customHeight="1" x14ac:dyDescent="0.25">
      <c r="A121" s="110"/>
      <c r="B121" s="110"/>
      <c r="C121" s="110"/>
      <c r="D121" s="110"/>
      <c r="E121" s="110"/>
      <c r="F121" s="110"/>
      <c r="G121" s="110"/>
      <c r="H121" s="110"/>
      <c r="I121" s="110"/>
      <c r="J121" s="114"/>
      <c r="K121" s="110"/>
      <c r="L121" s="114"/>
      <c r="M121" s="114"/>
      <c r="N121" s="110"/>
      <c r="O121" s="110"/>
      <c r="P121" s="114"/>
      <c r="Q121" s="114"/>
      <c r="R121" s="115"/>
      <c r="S121" s="114"/>
      <c r="T121" s="114"/>
      <c r="U121" s="114"/>
      <c r="V121" s="114"/>
      <c r="W121" s="114"/>
      <c r="X121" s="115"/>
      <c r="Y121" s="114"/>
      <c r="Z121" s="114"/>
      <c r="AA121" s="114"/>
      <c r="AB121" s="114"/>
      <c r="AC121" s="114"/>
      <c r="AD121" s="114"/>
      <c r="AE121" s="114"/>
      <c r="AF121" s="114"/>
      <c r="AG121" s="114"/>
      <c r="AH121" s="114"/>
      <c r="AI121" s="110"/>
      <c r="AJ121" s="114"/>
      <c r="AK121" s="114"/>
      <c r="AL121" s="114"/>
      <c r="AM121" s="114"/>
      <c r="AN121" s="114"/>
      <c r="AO121" s="114"/>
      <c r="AP121" s="114"/>
      <c r="AQ121" s="110"/>
      <c r="AR121" s="110"/>
      <c r="AS121" s="110"/>
      <c r="AT121" s="110"/>
      <c r="AU121" s="110"/>
      <c r="AV121" s="110"/>
      <c r="AW121" s="110"/>
      <c r="AX121" s="114"/>
      <c r="AY121" s="114"/>
      <c r="AZ121" s="110"/>
      <c r="BA121" s="110"/>
    </row>
    <row r="122" spans="1:53" ht="14.25" customHeight="1" x14ac:dyDescent="0.25">
      <c r="A122" s="110"/>
      <c r="B122" s="110"/>
      <c r="C122" s="110"/>
      <c r="D122" s="110"/>
      <c r="E122" s="110"/>
      <c r="F122" s="110"/>
      <c r="G122" s="110"/>
      <c r="H122" s="110"/>
      <c r="I122" s="110"/>
      <c r="J122" s="114"/>
      <c r="K122" s="110"/>
      <c r="L122" s="114"/>
      <c r="M122" s="114"/>
      <c r="N122" s="110"/>
      <c r="O122" s="110"/>
      <c r="P122" s="114"/>
      <c r="Q122" s="114"/>
      <c r="R122" s="115"/>
      <c r="S122" s="114"/>
      <c r="T122" s="114"/>
      <c r="U122" s="114"/>
      <c r="V122" s="114"/>
      <c r="W122" s="114"/>
      <c r="X122" s="115"/>
      <c r="Y122" s="114"/>
      <c r="Z122" s="114"/>
      <c r="AA122" s="114"/>
      <c r="AB122" s="114"/>
      <c r="AC122" s="114"/>
      <c r="AD122" s="114"/>
      <c r="AE122" s="114"/>
      <c r="AF122" s="114"/>
      <c r="AG122" s="114"/>
      <c r="AH122" s="114"/>
      <c r="AI122" s="110"/>
      <c r="AJ122" s="114"/>
      <c r="AK122" s="114"/>
      <c r="AL122" s="114"/>
      <c r="AM122" s="114"/>
      <c r="AN122" s="114"/>
      <c r="AO122" s="114"/>
      <c r="AP122" s="114"/>
      <c r="AQ122" s="110"/>
      <c r="AR122" s="110"/>
      <c r="AS122" s="110"/>
      <c r="AT122" s="110"/>
      <c r="AU122" s="110"/>
      <c r="AV122" s="110"/>
      <c r="AW122" s="110"/>
      <c r="AX122" s="114"/>
      <c r="AY122" s="114"/>
      <c r="AZ122" s="110"/>
      <c r="BA122" s="110"/>
    </row>
    <row r="123" spans="1:53" ht="14.25" customHeight="1" x14ac:dyDescent="0.25">
      <c r="A123" s="110"/>
      <c r="B123" s="110"/>
      <c r="C123" s="110"/>
      <c r="D123" s="110"/>
      <c r="E123" s="110"/>
      <c r="F123" s="110"/>
      <c r="G123" s="110"/>
      <c r="H123" s="110"/>
      <c r="I123" s="110"/>
      <c r="J123" s="114"/>
      <c r="K123" s="110"/>
      <c r="L123" s="114"/>
      <c r="M123" s="114"/>
      <c r="N123" s="110"/>
      <c r="O123" s="110"/>
      <c r="P123" s="114"/>
      <c r="Q123" s="114"/>
      <c r="R123" s="115"/>
      <c r="S123" s="114"/>
      <c r="T123" s="114"/>
      <c r="U123" s="114"/>
      <c r="V123" s="114"/>
      <c r="W123" s="114"/>
      <c r="X123" s="115"/>
      <c r="Y123" s="114"/>
      <c r="Z123" s="114"/>
      <c r="AA123" s="114"/>
      <c r="AB123" s="114"/>
      <c r="AC123" s="114"/>
      <c r="AD123" s="114"/>
      <c r="AE123" s="114"/>
      <c r="AF123" s="114"/>
      <c r="AG123" s="114"/>
      <c r="AH123" s="114"/>
      <c r="AI123" s="110"/>
      <c r="AJ123" s="114"/>
      <c r="AK123" s="114"/>
      <c r="AL123" s="114"/>
      <c r="AM123" s="114"/>
      <c r="AN123" s="114"/>
      <c r="AO123" s="114"/>
      <c r="AP123" s="114"/>
      <c r="AQ123" s="110"/>
      <c r="AR123" s="110"/>
      <c r="AS123" s="110"/>
      <c r="AT123" s="110"/>
      <c r="AU123" s="110"/>
      <c r="AV123" s="110"/>
      <c r="AW123" s="110"/>
      <c r="AX123" s="114"/>
      <c r="AY123" s="114"/>
      <c r="AZ123" s="110"/>
      <c r="BA123" s="110"/>
    </row>
    <row r="124" spans="1:53" ht="14.25" customHeight="1" x14ac:dyDescent="0.25">
      <c r="A124" s="110"/>
      <c r="B124" s="110"/>
      <c r="C124" s="110"/>
      <c r="D124" s="110"/>
      <c r="E124" s="110"/>
      <c r="F124" s="110"/>
      <c r="G124" s="110"/>
      <c r="H124" s="110"/>
      <c r="I124" s="110"/>
      <c r="J124" s="114"/>
      <c r="K124" s="110"/>
      <c r="L124" s="114"/>
      <c r="M124" s="114"/>
      <c r="N124" s="110"/>
      <c r="O124" s="110"/>
      <c r="P124" s="114"/>
      <c r="Q124" s="114"/>
      <c r="R124" s="115"/>
      <c r="S124" s="114"/>
      <c r="T124" s="114"/>
      <c r="U124" s="114"/>
      <c r="V124" s="114"/>
      <c r="W124" s="114"/>
      <c r="X124" s="115"/>
      <c r="Y124" s="114"/>
      <c r="Z124" s="114"/>
      <c r="AA124" s="114"/>
      <c r="AB124" s="114"/>
      <c r="AC124" s="114"/>
      <c r="AD124" s="114"/>
      <c r="AE124" s="114"/>
      <c r="AF124" s="114"/>
      <c r="AG124" s="114"/>
      <c r="AH124" s="114"/>
      <c r="AI124" s="110"/>
      <c r="AJ124" s="114"/>
      <c r="AK124" s="114"/>
      <c r="AL124" s="114"/>
      <c r="AM124" s="114"/>
      <c r="AN124" s="114"/>
      <c r="AO124" s="114"/>
      <c r="AP124" s="114"/>
      <c r="AQ124" s="110"/>
      <c r="AR124" s="110"/>
      <c r="AS124" s="110"/>
      <c r="AT124" s="110"/>
      <c r="AU124" s="110"/>
      <c r="AV124" s="110"/>
      <c r="AW124" s="110"/>
      <c r="AX124" s="114"/>
      <c r="AY124" s="114"/>
      <c r="AZ124" s="110"/>
      <c r="BA124" s="110"/>
    </row>
    <row r="125" spans="1:53" ht="14.25" customHeight="1" x14ac:dyDescent="0.25">
      <c r="A125" s="110"/>
      <c r="B125" s="110"/>
      <c r="C125" s="110"/>
      <c r="D125" s="110"/>
      <c r="E125" s="110"/>
      <c r="F125" s="110"/>
      <c r="G125" s="110"/>
      <c r="H125" s="110"/>
      <c r="I125" s="110"/>
      <c r="J125" s="114"/>
      <c r="K125" s="110"/>
      <c r="L125" s="114"/>
      <c r="M125" s="114"/>
      <c r="N125" s="110"/>
      <c r="O125" s="110"/>
      <c r="P125" s="114"/>
      <c r="Q125" s="114"/>
      <c r="R125" s="115"/>
      <c r="S125" s="114"/>
      <c r="T125" s="114"/>
      <c r="U125" s="114"/>
      <c r="V125" s="114"/>
      <c r="W125" s="114"/>
      <c r="X125" s="115"/>
      <c r="Y125" s="114"/>
      <c r="Z125" s="114"/>
      <c r="AA125" s="114"/>
      <c r="AB125" s="114"/>
      <c r="AC125" s="114"/>
      <c r="AD125" s="114"/>
      <c r="AE125" s="114"/>
      <c r="AF125" s="114"/>
      <c r="AG125" s="114"/>
      <c r="AH125" s="114"/>
      <c r="AI125" s="110"/>
      <c r="AJ125" s="114"/>
      <c r="AK125" s="114"/>
      <c r="AL125" s="114"/>
      <c r="AM125" s="114"/>
      <c r="AN125" s="114"/>
      <c r="AO125" s="114"/>
      <c r="AP125" s="114"/>
      <c r="AQ125" s="110"/>
      <c r="AR125" s="110"/>
      <c r="AS125" s="110"/>
      <c r="AT125" s="110"/>
      <c r="AU125" s="110"/>
      <c r="AV125" s="110"/>
      <c r="AW125" s="110"/>
      <c r="AX125" s="114"/>
      <c r="AY125" s="114"/>
      <c r="AZ125" s="110"/>
      <c r="BA125" s="110"/>
    </row>
    <row r="126" spans="1:53" ht="14.25" customHeight="1" x14ac:dyDescent="0.25">
      <c r="A126" s="110"/>
      <c r="B126" s="110"/>
      <c r="C126" s="110"/>
      <c r="D126" s="110"/>
      <c r="E126" s="110"/>
      <c r="F126" s="110"/>
      <c r="G126" s="110"/>
      <c r="H126" s="110"/>
      <c r="I126" s="110"/>
      <c r="J126" s="114"/>
      <c r="K126" s="110"/>
      <c r="L126" s="114"/>
      <c r="M126" s="114"/>
      <c r="N126" s="110"/>
      <c r="O126" s="110"/>
      <c r="P126" s="114"/>
      <c r="Q126" s="110"/>
      <c r="R126" s="110"/>
      <c r="S126" s="114"/>
      <c r="T126" s="114"/>
      <c r="U126" s="114"/>
      <c r="V126" s="114"/>
      <c r="W126" s="114"/>
      <c r="X126" s="115"/>
      <c r="Y126" s="110"/>
      <c r="Z126" s="110"/>
      <c r="AA126" s="110"/>
      <c r="AB126" s="110"/>
      <c r="AC126" s="110"/>
      <c r="AD126" s="110"/>
      <c r="AE126" s="110"/>
      <c r="AF126" s="110"/>
      <c r="AG126" s="110"/>
      <c r="AH126" s="110"/>
      <c r="AI126" s="110"/>
      <c r="AJ126" s="110"/>
      <c r="AK126" s="110"/>
      <c r="AL126" s="114"/>
      <c r="AM126" s="114"/>
      <c r="AN126" s="114"/>
      <c r="AO126" s="114"/>
      <c r="AP126" s="114"/>
      <c r="AQ126" s="110"/>
      <c r="AR126" s="110"/>
      <c r="AS126" s="110"/>
      <c r="AT126" s="110"/>
      <c r="AU126" s="110"/>
      <c r="AV126" s="110"/>
      <c r="AW126" s="110"/>
      <c r="AX126" s="114"/>
      <c r="AY126" s="114"/>
      <c r="AZ126" s="110"/>
      <c r="BA126" s="110"/>
    </row>
    <row r="127" spans="1:53" ht="14.25" customHeight="1" x14ac:dyDescent="0.25">
      <c r="A127" s="110"/>
      <c r="B127" s="110"/>
      <c r="C127" s="110"/>
      <c r="D127" s="110"/>
      <c r="E127" s="110"/>
      <c r="F127" s="110"/>
      <c r="G127" s="110"/>
      <c r="H127" s="110"/>
      <c r="I127" s="110"/>
      <c r="J127" s="114"/>
      <c r="K127" s="110"/>
      <c r="L127" s="114"/>
      <c r="M127" s="114"/>
      <c r="N127" s="110"/>
      <c r="O127" s="110"/>
      <c r="P127" s="114"/>
      <c r="Q127" s="114"/>
      <c r="R127" s="115"/>
      <c r="S127" s="114"/>
      <c r="T127" s="114"/>
      <c r="U127" s="114"/>
      <c r="V127" s="114"/>
      <c r="W127" s="114"/>
      <c r="X127" s="115"/>
      <c r="Y127" s="114"/>
      <c r="Z127" s="114"/>
      <c r="AA127" s="114"/>
      <c r="AB127" s="114"/>
      <c r="AC127" s="114"/>
      <c r="AD127" s="114"/>
      <c r="AE127" s="114"/>
      <c r="AF127" s="114"/>
      <c r="AG127" s="114"/>
      <c r="AH127" s="114"/>
      <c r="AI127" s="110"/>
      <c r="AJ127" s="114"/>
      <c r="AK127" s="114"/>
      <c r="AL127" s="114"/>
      <c r="AM127" s="114"/>
      <c r="AN127" s="114"/>
      <c r="AO127" s="114"/>
      <c r="AP127" s="114"/>
      <c r="AQ127" s="110"/>
      <c r="AR127" s="110"/>
      <c r="AS127" s="110"/>
      <c r="AT127" s="110"/>
      <c r="AU127" s="110"/>
      <c r="AV127" s="110"/>
      <c r="AW127" s="110"/>
      <c r="AX127" s="114"/>
      <c r="AY127" s="114"/>
      <c r="AZ127" s="110"/>
      <c r="BA127" s="110"/>
    </row>
    <row r="128" spans="1:53" ht="14.25" customHeight="1" x14ac:dyDescent="0.25">
      <c r="A128" s="110"/>
      <c r="B128" s="110"/>
      <c r="C128" s="110"/>
      <c r="D128" s="110"/>
      <c r="E128" s="110"/>
      <c r="F128" s="110"/>
      <c r="G128" s="110"/>
      <c r="H128" s="110"/>
      <c r="I128" s="110"/>
      <c r="J128" s="114"/>
      <c r="K128" s="110"/>
      <c r="L128" s="114"/>
      <c r="M128" s="114"/>
      <c r="N128" s="110"/>
      <c r="O128" s="110"/>
      <c r="P128" s="114"/>
      <c r="Q128" s="114"/>
      <c r="R128" s="115"/>
      <c r="S128" s="114"/>
      <c r="T128" s="114"/>
      <c r="U128" s="114"/>
      <c r="V128" s="114"/>
      <c r="W128" s="114"/>
      <c r="X128" s="115"/>
      <c r="Y128" s="114"/>
      <c r="Z128" s="114"/>
      <c r="AA128" s="114"/>
      <c r="AB128" s="114"/>
      <c r="AC128" s="114"/>
      <c r="AD128" s="114"/>
      <c r="AE128" s="114"/>
      <c r="AF128" s="114"/>
      <c r="AG128" s="114"/>
      <c r="AH128" s="114"/>
      <c r="AI128" s="110"/>
      <c r="AJ128" s="114"/>
      <c r="AK128" s="114"/>
      <c r="AL128" s="114"/>
      <c r="AM128" s="114"/>
      <c r="AN128" s="114"/>
      <c r="AO128" s="114"/>
      <c r="AP128" s="114"/>
      <c r="AQ128" s="110"/>
      <c r="AR128" s="110"/>
      <c r="AS128" s="110"/>
      <c r="AT128" s="110"/>
      <c r="AU128" s="110"/>
      <c r="AV128" s="110"/>
      <c r="AW128" s="110"/>
      <c r="AX128" s="114"/>
      <c r="AY128" s="114"/>
      <c r="AZ128" s="110"/>
      <c r="BA128" s="110"/>
    </row>
    <row r="129" spans="1:53" ht="14.25" customHeight="1" x14ac:dyDescent="0.25">
      <c r="A129" s="110"/>
      <c r="B129" s="110"/>
      <c r="C129" s="110"/>
      <c r="D129" s="110"/>
      <c r="E129" s="110"/>
      <c r="F129" s="110"/>
      <c r="G129" s="110"/>
      <c r="H129" s="110"/>
      <c r="I129" s="110"/>
      <c r="J129" s="114"/>
      <c r="K129" s="110"/>
      <c r="L129" s="114"/>
      <c r="M129" s="114"/>
      <c r="N129" s="110"/>
      <c r="O129" s="110"/>
      <c r="P129" s="114"/>
      <c r="Q129" s="114"/>
      <c r="R129" s="115"/>
      <c r="S129" s="114"/>
      <c r="T129" s="114"/>
      <c r="U129" s="114"/>
      <c r="V129" s="114"/>
      <c r="W129" s="114"/>
      <c r="X129" s="115"/>
      <c r="Y129" s="114"/>
      <c r="Z129" s="114"/>
      <c r="AA129" s="114"/>
      <c r="AB129" s="114"/>
      <c r="AC129" s="114"/>
      <c r="AD129" s="114"/>
      <c r="AE129" s="114"/>
      <c r="AF129" s="114"/>
      <c r="AG129" s="114"/>
      <c r="AH129" s="114"/>
      <c r="AI129" s="110"/>
      <c r="AJ129" s="114"/>
      <c r="AK129" s="114"/>
      <c r="AL129" s="114"/>
      <c r="AM129" s="114"/>
      <c r="AN129" s="114"/>
      <c r="AO129" s="114"/>
      <c r="AP129" s="114"/>
      <c r="AQ129" s="110"/>
      <c r="AR129" s="110"/>
      <c r="AS129" s="110"/>
      <c r="AT129" s="110"/>
      <c r="AU129" s="110"/>
      <c r="AV129" s="110"/>
      <c r="AW129" s="110"/>
      <c r="AX129" s="114"/>
      <c r="AY129" s="114"/>
      <c r="AZ129" s="110"/>
      <c r="BA129" s="110"/>
    </row>
    <row r="130" spans="1:53" ht="14.25" customHeight="1" x14ac:dyDescent="0.25">
      <c r="A130" s="110"/>
      <c r="B130" s="110"/>
      <c r="C130" s="110"/>
      <c r="D130" s="110"/>
      <c r="E130" s="110"/>
      <c r="F130" s="110"/>
      <c r="G130" s="110"/>
      <c r="H130" s="110"/>
      <c r="I130" s="110"/>
      <c r="J130" s="114"/>
      <c r="K130" s="110"/>
      <c r="L130" s="114"/>
      <c r="M130" s="114"/>
      <c r="N130" s="110"/>
      <c r="O130" s="110"/>
      <c r="P130" s="114"/>
      <c r="Q130" s="114"/>
      <c r="R130" s="115"/>
      <c r="S130" s="114"/>
      <c r="T130" s="114"/>
      <c r="U130" s="114"/>
      <c r="V130" s="114"/>
      <c r="W130" s="114"/>
      <c r="X130" s="115"/>
      <c r="Y130" s="114"/>
      <c r="Z130" s="114"/>
      <c r="AA130" s="114"/>
      <c r="AB130" s="114"/>
      <c r="AC130" s="114"/>
      <c r="AD130" s="114"/>
      <c r="AE130" s="114"/>
      <c r="AF130" s="114"/>
      <c r="AG130" s="114"/>
      <c r="AH130" s="114"/>
      <c r="AI130" s="110"/>
      <c r="AJ130" s="114"/>
      <c r="AK130" s="114"/>
      <c r="AL130" s="114"/>
      <c r="AM130" s="114"/>
      <c r="AN130" s="114"/>
      <c r="AO130" s="114"/>
      <c r="AP130" s="114"/>
      <c r="AQ130" s="110"/>
      <c r="AR130" s="110"/>
      <c r="AS130" s="110"/>
      <c r="AT130" s="110"/>
      <c r="AU130" s="110"/>
      <c r="AV130" s="110"/>
      <c r="AW130" s="110"/>
      <c r="AX130" s="114"/>
      <c r="AY130" s="114"/>
      <c r="AZ130" s="110"/>
      <c r="BA130" s="110"/>
    </row>
    <row r="131" spans="1:53" ht="14.25" customHeight="1" x14ac:dyDescent="0.25">
      <c r="A131" s="110"/>
      <c r="B131" s="110"/>
      <c r="C131" s="110"/>
      <c r="D131" s="110"/>
      <c r="E131" s="110"/>
      <c r="F131" s="110"/>
      <c r="G131" s="110"/>
      <c r="H131" s="110"/>
      <c r="I131" s="110"/>
      <c r="J131" s="114"/>
      <c r="K131" s="110"/>
      <c r="L131" s="114"/>
      <c r="M131" s="114"/>
      <c r="N131" s="110"/>
      <c r="O131" s="110"/>
      <c r="P131" s="114"/>
      <c r="Q131" s="114"/>
      <c r="R131" s="115"/>
      <c r="S131" s="110"/>
      <c r="T131" s="110"/>
      <c r="U131" s="110"/>
      <c r="V131" s="110"/>
      <c r="W131" s="110"/>
      <c r="X131" s="115"/>
      <c r="Y131" s="114"/>
      <c r="Z131" s="114"/>
      <c r="AA131" s="114"/>
      <c r="AB131" s="114"/>
      <c r="AC131" s="114"/>
      <c r="AD131" s="110"/>
      <c r="AE131" s="110"/>
      <c r="AF131" s="110"/>
      <c r="AG131" s="110"/>
      <c r="AH131" s="110"/>
      <c r="AI131" s="110"/>
      <c r="AJ131" s="110"/>
      <c r="AK131" s="110"/>
      <c r="AL131" s="114"/>
      <c r="AM131" s="114"/>
      <c r="AN131" s="114"/>
      <c r="AO131" s="114"/>
      <c r="AP131" s="114"/>
      <c r="AQ131" s="110"/>
      <c r="AR131" s="110"/>
      <c r="AS131" s="110"/>
      <c r="AT131" s="110"/>
      <c r="AU131" s="110"/>
      <c r="AV131" s="110"/>
      <c r="AW131" s="110"/>
      <c r="AX131" s="114"/>
      <c r="AY131" s="114"/>
      <c r="AZ131" s="110"/>
      <c r="BA131" s="110"/>
    </row>
    <row r="132" spans="1:53" ht="14.25" customHeight="1" x14ac:dyDescent="0.25">
      <c r="A132" s="110"/>
      <c r="B132" s="110"/>
      <c r="C132" s="110"/>
      <c r="D132" s="110"/>
      <c r="E132" s="110"/>
      <c r="F132" s="110"/>
      <c r="G132" s="110"/>
      <c r="H132" s="110"/>
      <c r="I132" s="110"/>
      <c r="J132" s="114"/>
      <c r="K132" s="110"/>
      <c r="L132" s="114"/>
      <c r="M132" s="114"/>
      <c r="N132" s="110"/>
      <c r="O132" s="110"/>
      <c r="P132" s="114"/>
      <c r="Q132" s="114"/>
      <c r="R132" s="115"/>
      <c r="S132" s="114"/>
      <c r="T132" s="114"/>
      <c r="U132" s="114"/>
      <c r="V132" s="114"/>
      <c r="W132" s="114"/>
      <c r="X132" s="115"/>
      <c r="Y132" s="114"/>
      <c r="Z132" s="114"/>
      <c r="AA132" s="114"/>
      <c r="AB132" s="114"/>
      <c r="AC132" s="114"/>
      <c r="AD132" s="114"/>
      <c r="AE132" s="114"/>
      <c r="AF132" s="114"/>
      <c r="AG132" s="114"/>
      <c r="AH132" s="114"/>
      <c r="AI132" s="110"/>
      <c r="AJ132" s="114"/>
      <c r="AK132" s="114"/>
      <c r="AL132" s="114"/>
      <c r="AM132" s="114"/>
      <c r="AN132" s="114"/>
      <c r="AO132" s="114"/>
      <c r="AP132" s="114"/>
      <c r="AQ132" s="110"/>
      <c r="AR132" s="110"/>
      <c r="AS132" s="110"/>
      <c r="AT132" s="110"/>
      <c r="AU132" s="110"/>
      <c r="AV132" s="110"/>
      <c r="AW132" s="110"/>
      <c r="AX132" s="114"/>
      <c r="AY132" s="114"/>
      <c r="AZ132" s="110"/>
      <c r="BA132" s="110"/>
    </row>
    <row r="133" spans="1:53" ht="14.25" customHeight="1" x14ac:dyDescent="0.25">
      <c r="A133" s="110"/>
      <c r="B133" s="110"/>
      <c r="C133" s="110"/>
      <c r="D133" s="110"/>
      <c r="E133" s="110"/>
      <c r="F133" s="110"/>
      <c r="G133" s="110"/>
      <c r="H133" s="110"/>
      <c r="I133" s="110"/>
      <c r="J133" s="114"/>
      <c r="K133" s="110"/>
      <c r="L133" s="114"/>
      <c r="M133" s="114"/>
      <c r="N133" s="110"/>
      <c r="O133" s="110"/>
      <c r="P133" s="114"/>
      <c r="Q133" s="114"/>
      <c r="R133" s="115"/>
      <c r="S133" s="114"/>
      <c r="T133" s="114"/>
      <c r="U133" s="114"/>
      <c r="V133" s="114"/>
      <c r="W133" s="114"/>
      <c r="X133" s="115"/>
      <c r="Y133" s="114"/>
      <c r="Z133" s="114"/>
      <c r="AA133" s="114"/>
      <c r="AB133" s="114"/>
      <c r="AC133" s="114"/>
      <c r="AD133" s="114"/>
      <c r="AE133" s="114"/>
      <c r="AF133" s="114"/>
      <c r="AG133" s="114"/>
      <c r="AH133" s="114"/>
      <c r="AI133" s="110"/>
      <c r="AJ133" s="114"/>
      <c r="AK133" s="114"/>
      <c r="AL133" s="114"/>
      <c r="AM133" s="114"/>
      <c r="AN133" s="114"/>
      <c r="AO133" s="114"/>
      <c r="AP133" s="114"/>
      <c r="AQ133" s="110"/>
      <c r="AR133" s="110"/>
      <c r="AS133" s="110"/>
      <c r="AT133" s="110"/>
      <c r="AU133" s="110"/>
      <c r="AV133" s="110"/>
      <c r="AW133" s="110"/>
      <c r="AX133" s="114"/>
      <c r="AY133" s="114"/>
      <c r="AZ133" s="110"/>
      <c r="BA133" s="110"/>
    </row>
    <row r="134" spans="1:53" ht="14.25" customHeight="1" x14ac:dyDescent="0.25">
      <c r="A134" s="110"/>
      <c r="B134" s="110"/>
      <c r="C134" s="110"/>
      <c r="D134" s="110"/>
      <c r="E134" s="110"/>
      <c r="F134" s="110"/>
      <c r="G134" s="110"/>
      <c r="H134" s="110"/>
      <c r="I134" s="110"/>
      <c r="J134" s="114"/>
      <c r="K134" s="110"/>
      <c r="L134" s="114"/>
      <c r="M134" s="114"/>
      <c r="N134" s="110"/>
      <c r="O134" s="110"/>
      <c r="P134" s="114"/>
      <c r="Q134" s="114"/>
      <c r="R134" s="115"/>
      <c r="S134" s="114"/>
      <c r="T134" s="114"/>
      <c r="U134" s="114"/>
      <c r="V134" s="114"/>
      <c r="W134" s="114"/>
      <c r="X134" s="115"/>
      <c r="Y134" s="114"/>
      <c r="Z134" s="114"/>
      <c r="AA134" s="114"/>
      <c r="AB134" s="114"/>
      <c r="AC134" s="114"/>
      <c r="AD134" s="114"/>
      <c r="AE134" s="114"/>
      <c r="AF134" s="114"/>
      <c r="AG134" s="114"/>
      <c r="AH134" s="114"/>
      <c r="AI134" s="110"/>
      <c r="AJ134" s="114"/>
      <c r="AK134" s="114"/>
      <c r="AL134" s="114"/>
      <c r="AM134" s="114"/>
      <c r="AN134" s="114"/>
      <c r="AO134" s="114"/>
      <c r="AP134" s="114"/>
      <c r="AQ134" s="110"/>
      <c r="AR134" s="110"/>
      <c r="AS134" s="110"/>
      <c r="AT134" s="110"/>
      <c r="AU134" s="110"/>
      <c r="AV134" s="110"/>
      <c r="AW134" s="110"/>
      <c r="AX134" s="114"/>
      <c r="AY134" s="114"/>
      <c r="AZ134" s="110"/>
      <c r="BA134" s="110"/>
    </row>
    <row r="135" spans="1:53" ht="14.25" customHeight="1" x14ac:dyDescent="0.25">
      <c r="A135" s="110"/>
      <c r="B135" s="110"/>
      <c r="C135" s="110"/>
      <c r="D135" s="110"/>
      <c r="E135" s="110"/>
      <c r="F135" s="110"/>
      <c r="G135" s="110"/>
      <c r="H135" s="110"/>
      <c r="I135" s="110"/>
      <c r="J135" s="114"/>
      <c r="K135" s="110"/>
      <c r="L135" s="114"/>
      <c r="M135" s="114"/>
      <c r="N135" s="110"/>
      <c r="O135" s="110"/>
      <c r="P135" s="114"/>
      <c r="Q135" s="114"/>
      <c r="R135" s="115"/>
      <c r="S135" s="114"/>
      <c r="T135" s="114"/>
      <c r="U135" s="114"/>
      <c r="V135" s="114"/>
      <c r="W135" s="114"/>
      <c r="X135" s="115"/>
      <c r="Y135" s="114"/>
      <c r="Z135" s="114"/>
      <c r="AA135" s="114"/>
      <c r="AB135" s="114"/>
      <c r="AC135" s="114"/>
      <c r="AD135" s="114"/>
      <c r="AE135" s="114"/>
      <c r="AF135" s="114"/>
      <c r="AG135" s="114"/>
      <c r="AH135" s="114"/>
      <c r="AI135" s="110"/>
      <c r="AJ135" s="114"/>
      <c r="AK135" s="114"/>
      <c r="AL135" s="114"/>
      <c r="AM135" s="114"/>
      <c r="AN135" s="114"/>
      <c r="AO135" s="114"/>
      <c r="AP135" s="114"/>
      <c r="AQ135" s="110"/>
      <c r="AR135" s="110"/>
      <c r="AS135" s="110"/>
      <c r="AT135" s="110"/>
      <c r="AU135" s="110"/>
      <c r="AV135" s="110"/>
      <c r="AW135" s="110"/>
      <c r="AX135" s="114"/>
      <c r="AY135" s="114"/>
      <c r="AZ135" s="110"/>
      <c r="BA135" s="110"/>
    </row>
    <row r="136" spans="1:53" ht="14.25" customHeight="1" x14ac:dyDescent="0.25">
      <c r="A136" s="110"/>
      <c r="B136" s="110"/>
      <c r="C136" s="110"/>
      <c r="D136" s="110"/>
      <c r="E136" s="110"/>
      <c r="F136" s="110"/>
      <c r="G136" s="110"/>
      <c r="H136" s="110"/>
      <c r="I136" s="110"/>
      <c r="J136" s="114"/>
      <c r="K136" s="110"/>
      <c r="L136" s="114"/>
      <c r="M136" s="114"/>
      <c r="N136" s="110"/>
      <c r="O136" s="110"/>
      <c r="P136" s="114"/>
      <c r="Q136" s="114"/>
      <c r="R136" s="115"/>
      <c r="S136" s="114"/>
      <c r="T136" s="114"/>
      <c r="U136" s="114"/>
      <c r="V136" s="114"/>
      <c r="W136" s="114"/>
      <c r="X136" s="115"/>
      <c r="Y136" s="114"/>
      <c r="Z136" s="114"/>
      <c r="AA136" s="114"/>
      <c r="AB136" s="114"/>
      <c r="AC136" s="114"/>
      <c r="AD136" s="114"/>
      <c r="AE136" s="114"/>
      <c r="AF136" s="114"/>
      <c r="AG136" s="114"/>
      <c r="AH136" s="114"/>
      <c r="AI136" s="110"/>
      <c r="AJ136" s="114"/>
      <c r="AK136" s="114"/>
      <c r="AL136" s="114"/>
      <c r="AM136" s="114"/>
      <c r="AN136" s="114"/>
      <c r="AO136" s="114"/>
      <c r="AP136" s="114"/>
      <c r="AQ136" s="110"/>
      <c r="AR136" s="110"/>
      <c r="AS136" s="110"/>
      <c r="AT136" s="110"/>
      <c r="AU136" s="110"/>
      <c r="AV136" s="110"/>
      <c r="AW136" s="110"/>
      <c r="AX136" s="114"/>
      <c r="AY136" s="114"/>
      <c r="AZ136" s="110"/>
      <c r="BA136" s="110"/>
    </row>
    <row r="137" spans="1:53" ht="14.25" customHeight="1" x14ac:dyDescent="0.25">
      <c r="A137" s="110"/>
      <c r="B137" s="110"/>
      <c r="C137" s="110"/>
      <c r="D137" s="110"/>
      <c r="E137" s="110"/>
      <c r="F137" s="110"/>
      <c r="G137" s="110"/>
      <c r="H137" s="110"/>
      <c r="I137" s="110"/>
      <c r="J137" s="114"/>
      <c r="K137" s="110"/>
      <c r="L137" s="114"/>
      <c r="M137" s="114"/>
      <c r="N137" s="110"/>
      <c r="O137" s="110"/>
      <c r="P137" s="114"/>
      <c r="Q137" s="114"/>
      <c r="R137" s="115"/>
      <c r="S137" s="114"/>
      <c r="T137" s="114"/>
      <c r="U137" s="114"/>
      <c r="V137" s="114"/>
      <c r="W137" s="114"/>
      <c r="X137" s="115"/>
      <c r="Y137" s="114"/>
      <c r="Z137" s="114"/>
      <c r="AA137" s="114"/>
      <c r="AB137" s="114"/>
      <c r="AC137" s="114"/>
      <c r="AD137" s="114"/>
      <c r="AE137" s="114"/>
      <c r="AF137" s="114"/>
      <c r="AG137" s="114"/>
      <c r="AH137" s="114"/>
      <c r="AI137" s="110"/>
      <c r="AJ137" s="114"/>
      <c r="AK137" s="114"/>
      <c r="AL137" s="114"/>
      <c r="AM137" s="114"/>
      <c r="AN137" s="114"/>
      <c r="AO137" s="114"/>
      <c r="AP137" s="114"/>
      <c r="AQ137" s="110"/>
      <c r="AR137" s="110"/>
      <c r="AS137" s="110"/>
      <c r="AT137" s="110"/>
      <c r="AU137" s="110"/>
      <c r="AV137" s="110"/>
      <c r="AW137" s="110"/>
      <c r="AX137" s="114"/>
      <c r="AY137" s="114"/>
      <c r="AZ137" s="110"/>
      <c r="BA137" s="110"/>
    </row>
    <row r="138" spans="1:53" ht="14.25" customHeight="1" x14ac:dyDescent="0.25">
      <c r="A138" s="110"/>
      <c r="B138" s="110"/>
      <c r="C138" s="110"/>
      <c r="D138" s="110"/>
      <c r="E138" s="110"/>
      <c r="F138" s="110"/>
      <c r="G138" s="110"/>
      <c r="H138" s="110"/>
      <c r="I138" s="110"/>
      <c r="J138" s="114"/>
      <c r="K138" s="110"/>
      <c r="L138" s="114"/>
      <c r="M138" s="114"/>
      <c r="N138" s="110"/>
      <c r="O138" s="110"/>
      <c r="P138" s="114"/>
      <c r="Q138" s="114"/>
      <c r="R138" s="115"/>
      <c r="S138" s="114"/>
      <c r="T138" s="114"/>
      <c r="U138" s="114"/>
      <c r="V138" s="114"/>
      <c r="W138" s="114"/>
      <c r="X138" s="115"/>
      <c r="Y138" s="114"/>
      <c r="Z138" s="114"/>
      <c r="AA138" s="114"/>
      <c r="AB138" s="114"/>
      <c r="AC138" s="114"/>
      <c r="AD138" s="114"/>
      <c r="AE138" s="114"/>
      <c r="AF138" s="114"/>
      <c r="AG138" s="114"/>
      <c r="AH138" s="114"/>
      <c r="AI138" s="110"/>
      <c r="AJ138" s="114"/>
      <c r="AK138" s="114"/>
      <c r="AL138" s="114"/>
      <c r="AM138" s="114"/>
      <c r="AN138" s="114"/>
      <c r="AO138" s="114"/>
      <c r="AP138" s="114"/>
      <c r="AQ138" s="110"/>
      <c r="AR138" s="110"/>
      <c r="AS138" s="110"/>
      <c r="AT138" s="110"/>
      <c r="AU138" s="110"/>
      <c r="AV138" s="110"/>
      <c r="AW138" s="110"/>
      <c r="AX138" s="114"/>
      <c r="AY138" s="114"/>
      <c r="AZ138" s="110"/>
      <c r="BA138" s="110"/>
    </row>
    <row r="139" spans="1:53" ht="14.25" customHeight="1" x14ac:dyDescent="0.25">
      <c r="A139" s="110"/>
      <c r="B139" s="110"/>
      <c r="C139" s="110"/>
      <c r="D139" s="110"/>
      <c r="E139" s="110"/>
      <c r="F139" s="110"/>
      <c r="G139" s="110"/>
      <c r="H139" s="110"/>
      <c r="I139" s="110"/>
      <c r="J139" s="114"/>
      <c r="K139" s="110"/>
      <c r="L139" s="114"/>
      <c r="M139" s="114"/>
      <c r="N139" s="110"/>
      <c r="O139" s="110"/>
      <c r="P139" s="114"/>
      <c r="Q139" s="114"/>
      <c r="R139" s="115"/>
      <c r="S139" s="114"/>
      <c r="T139" s="114"/>
      <c r="U139" s="114"/>
      <c r="V139" s="114"/>
      <c r="W139" s="114"/>
      <c r="X139" s="115"/>
      <c r="Y139" s="114"/>
      <c r="Z139" s="114"/>
      <c r="AA139" s="114"/>
      <c r="AB139" s="114"/>
      <c r="AC139" s="114"/>
      <c r="AD139" s="114"/>
      <c r="AE139" s="114"/>
      <c r="AF139" s="114"/>
      <c r="AG139" s="114"/>
      <c r="AH139" s="114"/>
      <c r="AI139" s="110"/>
      <c r="AJ139" s="114"/>
      <c r="AK139" s="114"/>
      <c r="AL139" s="114"/>
      <c r="AM139" s="114"/>
      <c r="AN139" s="114"/>
      <c r="AO139" s="114"/>
      <c r="AP139" s="114"/>
      <c r="AQ139" s="110"/>
      <c r="AR139" s="110"/>
      <c r="AS139" s="110"/>
      <c r="AT139" s="110"/>
      <c r="AU139" s="110"/>
      <c r="AV139" s="110"/>
      <c r="AW139" s="110"/>
      <c r="AX139" s="114"/>
      <c r="AY139" s="114"/>
      <c r="AZ139" s="110"/>
      <c r="BA139" s="110"/>
    </row>
    <row r="140" spans="1:53" ht="14.25" customHeight="1" x14ac:dyDescent="0.25">
      <c r="A140" s="110"/>
      <c r="B140" s="110"/>
      <c r="C140" s="110"/>
      <c r="D140" s="110"/>
      <c r="E140" s="110"/>
      <c r="F140" s="110"/>
      <c r="G140" s="110"/>
      <c r="H140" s="110"/>
      <c r="I140" s="110"/>
      <c r="J140" s="114"/>
      <c r="K140" s="110"/>
      <c r="L140" s="114"/>
      <c r="M140" s="114"/>
      <c r="N140" s="110"/>
      <c r="O140" s="110"/>
      <c r="P140" s="114"/>
      <c r="Q140" s="114"/>
      <c r="R140" s="115"/>
      <c r="S140" s="114"/>
      <c r="T140" s="114"/>
      <c r="U140" s="114"/>
      <c r="V140" s="114"/>
      <c r="W140" s="114"/>
      <c r="X140" s="115"/>
      <c r="Y140" s="114"/>
      <c r="Z140" s="114"/>
      <c r="AA140" s="114"/>
      <c r="AB140" s="114"/>
      <c r="AC140" s="114"/>
      <c r="AD140" s="114"/>
      <c r="AE140" s="114"/>
      <c r="AF140" s="114"/>
      <c r="AG140" s="114"/>
      <c r="AH140" s="114"/>
      <c r="AI140" s="110"/>
      <c r="AJ140" s="114"/>
      <c r="AK140" s="114"/>
      <c r="AL140" s="114"/>
      <c r="AM140" s="114"/>
      <c r="AN140" s="114"/>
      <c r="AO140" s="114"/>
      <c r="AP140" s="114"/>
      <c r="AQ140" s="110"/>
      <c r="AR140" s="110"/>
      <c r="AS140" s="110"/>
      <c r="AT140" s="110"/>
      <c r="AU140" s="110"/>
      <c r="AV140" s="110"/>
      <c r="AW140" s="110"/>
      <c r="AX140" s="114"/>
      <c r="AY140" s="114"/>
      <c r="AZ140" s="110"/>
      <c r="BA140" s="110"/>
    </row>
    <row r="141" spans="1:53" ht="14.25" customHeight="1" x14ac:dyDescent="0.25">
      <c r="A141" s="110"/>
      <c r="B141" s="110"/>
      <c r="C141" s="110"/>
      <c r="D141" s="110"/>
      <c r="E141" s="110"/>
      <c r="F141" s="110"/>
      <c r="G141" s="110"/>
      <c r="H141" s="110"/>
      <c r="I141" s="110"/>
      <c r="J141" s="114"/>
      <c r="K141" s="110"/>
      <c r="L141" s="114"/>
      <c r="M141" s="114"/>
      <c r="N141" s="110"/>
      <c r="O141" s="110"/>
      <c r="P141" s="114"/>
      <c r="Q141" s="110"/>
      <c r="R141" s="110"/>
      <c r="S141" s="114"/>
      <c r="T141" s="114"/>
      <c r="U141" s="114"/>
      <c r="V141" s="114"/>
      <c r="W141" s="114"/>
      <c r="X141" s="115"/>
      <c r="Y141" s="110"/>
      <c r="Z141" s="110"/>
      <c r="AA141" s="110"/>
      <c r="AB141" s="110"/>
      <c r="AC141" s="110"/>
      <c r="AD141" s="110"/>
      <c r="AE141" s="110"/>
      <c r="AF141" s="110"/>
      <c r="AG141" s="110"/>
      <c r="AH141" s="110"/>
      <c r="AI141" s="110"/>
      <c r="AJ141" s="110"/>
      <c r="AK141" s="110"/>
      <c r="AL141" s="114"/>
      <c r="AM141" s="114"/>
      <c r="AN141" s="114"/>
      <c r="AO141" s="114"/>
      <c r="AP141" s="114"/>
      <c r="AQ141" s="110"/>
      <c r="AR141" s="110"/>
      <c r="AS141" s="110"/>
      <c r="AT141" s="110"/>
      <c r="AU141" s="110"/>
      <c r="AV141" s="110"/>
      <c r="AW141" s="110"/>
      <c r="AX141" s="114"/>
      <c r="AY141" s="114"/>
      <c r="AZ141" s="110"/>
      <c r="BA141" s="110"/>
    </row>
    <row r="142" spans="1:53" ht="14.25" customHeight="1" x14ac:dyDescent="0.25">
      <c r="A142" s="110"/>
      <c r="B142" s="110"/>
      <c r="C142" s="110"/>
      <c r="D142" s="110"/>
      <c r="E142" s="110"/>
      <c r="F142" s="110"/>
      <c r="G142" s="110"/>
      <c r="H142" s="110"/>
      <c r="I142" s="110"/>
      <c r="J142" s="114"/>
      <c r="K142" s="110"/>
      <c r="L142" s="114"/>
      <c r="M142" s="114"/>
      <c r="N142" s="110"/>
      <c r="O142" s="110"/>
      <c r="P142" s="114"/>
      <c r="Q142" s="110"/>
      <c r="R142" s="110"/>
      <c r="S142" s="114"/>
      <c r="T142" s="114"/>
      <c r="U142" s="114"/>
      <c r="V142" s="114"/>
      <c r="W142" s="114"/>
      <c r="X142" s="115"/>
      <c r="Y142" s="110"/>
      <c r="Z142" s="110"/>
      <c r="AA142" s="110"/>
      <c r="AB142" s="110"/>
      <c r="AC142" s="110"/>
      <c r="AD142" s="110"/>
      <c r="AE142" s="110"/>
      <c r="AF142" s="110"/>
      <c r="AG142" s="110"/>
      <c r="AH142" s="110"/>
      <c r="AI142" s="110"/>
      <c r="AJ142" s="110"/>
      <c r="AK142" s="110"/>
      <c r="AL142" s="114"/>
      <c r="AM142" s="114"/>
      <c r="AN142" s="114"/>
      <c r="AO142" s="114"/>
      <c r="AP142" s="114"/>
      <c r="AQ142" s="110"/>
      <c r="AR142" s="110"/>
      <c r="AS142" s="110"/>
      <c r="AT142" s="110"/>
      <c r="AU142" s="110"/>
      <c r="AV142" s="110"/>
      <c r="AW142" s="110"/>
      <c r="AX142" s="114"/>
      <c r="AY142" s="114"/>
      <c r="AZ142" s="110"/>
      <c r="BA142" s="110"/>
    </row>
    <row r="143" spans="1:53" ht="14.25" customHeight="1" x14ac:dyDescent="0.25">
      <c r="A143" s="110"/>
      <c r="B143" s="110"/>
      <c r="C143" s="110"/>
      <c r="D143" s="110"/>
      <c r="E143" s="110"/>
      <c r="F143" s="110"/>
      <c r="G143" s="110"/>
      <c r="H143" s="110"/>
      <c r="I143" s="110"/>
      <c r="J143" s="114"/>
      <c r="K143" s="110"/>
      <c r="L143" s="114"/>
      <c r="M143" s="114"/>
      <c r="N143" s="110"/>
      <c r="O143" s="110"/>
      <c r="P143" s="114"/>
      <c r="Q143" s="114"/>
      <c r="R143" s="115"/>
      <c r="S143" s="114"/>
      <c r="T143" s="114"/>
      <c r="U143" s="114"/>
      <c r="V143" s="114"/>
      <c r="W143" s="114"/>
      <c r="X143" s="115"/>
      <c r="Y143" s="114"/>
      <c r="Z143" s="114"/>
      <c r="AA143" s="114"/>
      <c r="AB143" s="114"/>
      <c r="AC143" s="114"/>
      <c r="AD143" s="114"/>
      <c r="AE143" s="114"/>
      <c r="AF143" s="114"/>
      <c r="AG143" s="114"/>
      <c r="AH143" s="114"/>
      <c r="AI143" s="110"/>
      <c r="AJ143" s="114"/>
      <c r="AK143" s="114"/>
      <c r="AL143" s="114"/>
      <c r="AM143" s="114"/>
      <c r="AN143" s="114"/>
      <c r="AO143" s="114"/>
      <c r="AP143" s="114"/>
      <c r="AQ143" s="110"/>
      <c r="AR143" s="110"/>
      <c r="AS143" s="110"/>
      <c r="AT143" s="110"/>
      <c r="AU143" s="110"/>
      <c r="AV143" s="110"/>
      <c r="AW143" s="110"/>
      <c r="AX143" s="114"/>
      <c r="AY143" s="114"/>
      <c r="AZ143" s="110"/>
      <c r="BA143" s="110"/>
    </row>
    <row r="144" spans="1:53" ht="14.25" customHeight="1" x14ac:dyDescent="0.25">
      <c r="A144" s="110"/>
      <c r="B144" s="110"/>
      <c r="C144" s="110"/>
      <c r="D144" s="110"/>
      <c r="E144" s="110"/>
      <c r="F144" s="110"/>
      <c r="G144" s="110"/>
      <c r="H144" s="110"/>
      <c r="I144" s="110"/>
      <c r="J144" s="114"/>
      <c r="K144" s="110"/>
      <c r="L144" s="114"/>
      <c r="M144" s="114"/>
      <c r="N144" s="110"/>
      <c r="O144" s="110"/>
      <c r="P144" s="114"/>
      <c r="Q144" s="114"/>
      <c r="R144" s="115"/>
      <c r="S144" s="114"/>
      <c r="T144" s="114"/>
      <c r="U144" s="114"/>
      <c r="V144" s="110"/>
      <c r="W144" s="114"/>
      <c r="X144" s="115"/>
      <c r="Y144" s="114"/>
      <c r="Z144" s="114"/>
      <c r="AA144" s="114"/>
      <c r="AB144" s="114"/>
      <c r="AC144" s="114"/>
      <c r="AD144" s="114"/>
      <c r="AE144" s="114"/>
      <c r="AF144" s="114"/>
      <c r="AG144" s="114"/>
      <c r="AH144" s="114"/>
      <c r="AI144" s="110"/>
      <c r="AJ144" s="114"/>
      <c r="AK144" s="114"/>
      <c r="AL144" s="114"/>
      <c r="AM144" s="114"/>
      <c r="AN144" s="114"/>
      <c r="AO144" s="114"/>
      <c r="AP144" s="114"/>
      <c r="AQ144" s="110"/>
      <c r="AR144" s="110"/>
      <c r="AS144" s="110"/>
      <c r="AT144" s="110"/>
      <c r="AU144" s="110"/>
      <c r="AV144" s="110"/>
      <c r="AW144" s="110"/>
      <c r="AX144" s="114"/>
      <c r="AY144" s="114"/>
      <c r="AZ144" s="110"/>
      <c r="BA144" s="110"/>
    </row>
    <row r="145" spans="1:53" ht="14.25" customHeight="1" x14ac:dyDescent="0.25">
      <c r="A145" s="110"/>
      <c r="B145" s="110"/>
      <c r="C145" s="110"/>
      <c r="D145" s="110"/>
      <c r="E145" s="110"/>
      <c r="F145" s="110"/>
      <c r="G145" s="110"/>
      <c r="H145" s="110"/>
      <c r="I145" s="110"/>
      <c r="J145" s="114"/>
      <c r="K145" s="110"/>
      <c r="L145" s="114"/>
      <c r="M145" s="114"/>
      <c r="N145" s="110"/>
      <c r="O145" s="110"/>
      <c r="P145" s="114"/>
      <c r="Q145" s="114"/>
      <c r="R145" s="115"/>
      <c r="S145" s="110"/>
      <c r="T145" s="110"/>
      <c r="U145" s="110"/>
      <c r="V145" s="110"/>
      <c r="W145" s="110"/>
      <c r="X145" s="115"/>
      <c r="Y145" s="114"/>
      <c r="Z145" s="114"/>
      <c r="AA145" s="114"/>
      <c r="AB145" s="110"/>
      <c r="AC145" s="114"/>
      <c r="AD145" s="110"/>
      <c r="AE145" s="110"/>
      <c r="AF145" s="110"/>
      <c r="AG145" s="110"/>
      <c r="AH145" s="110"/>
      <c r="AI145" s="110"/>
      <c r="AJ145" s="110"/>
      <c r="AK145" s="110"/>
      <c r="AL145" s="114"/>
      <c r="AM145" s="114"/>
      <c r="AN145" s="114"/>
      <c r="AO145" s="114"/>
      <c r="AP145" s="114"/>
      <c r="AQ145" s="110"/>
      <c r="AR145" s="110"/>
      <c r="AS145" s="110"/>
      <c r="AT145" s="110"/>
      <c r="AU145" s="110"/>
      <c r="AV145" s="110"/>
      <c r="AW145" s="110"/>
      <c r="AX145" s="114"/>
      <c r="AY145" s="114"/>
      <c r="AZ145" s="110"/>
      <c r="BA145" s="110"/>
    </row>
    <row r="146" spans="1:53" ht="14.25" customHeight="1" x14ac:dyDescent="0.25">
      <c r="A146" s="110"/>
      <c r="B146" s="110"/>
      <c r="C146" s="110"/>
      <c r="D146" s="110"/>
      <c r="E146" s="110"/>
      <c r="F146" s="110"/>
      <c r="G146" s="110"/>
      <c r="H146" s="110"/>
      <c r="I146" s="110"/>
      <c r="J146" s="114"/>
      <c r="K146" s="110"/>
      <c r="L146" s="114"/>
      <c r="M146" s="114"/>
      <c r="N146" s="110"/>
      <c r="O146" s="110"/>
      <c r="P146" s="114"/>
      <c r="Q146" s="114"/>
      <c r="R146" s="115"/>
      <c r="S146" s="114"/>
      <c r="T146" s="114"/>
      <c r="U146" s="114"/>
      <c r="V146" s="114"/>
      <c r="W146" s="114"/>
      <c r="X146" s="115"/>
      <c r="Y146" s="114"/>
      <c r="Z146" s="114"/>
      <c r="AA146" s="114"/>
      <c r="AB146" s="114"/>
      <c r="AC146" s="114"/>
      <c r="AD146" s="114"/>
      <c r="AE146" s="114"/>
      <c r="AF146" s="114"/>
      <c r="AG146" s="114"/>
      <c r="AH146" s="114"/>
      <c r="AI146" s="110"/>
      <c r="AJ146" s="114"/>
      <c r="AK146" s="114"/>
      <c r="AL146" s="114"/>
      <c r="AM146" s="114"/>
      <c r="AN146" s="114"/>
      <c r="AO146" s="114"/>
      <c r="AP146" s="114"/>
      <c r="AQ146" s="110"/>
      <c r="AR146" s="110"/>
      <c r="AS146" s="110"/>
      <c r="AT146" s="110"/>
      <c r="AU146" s="110"/>
      <c r="AV146" s="110"/>
      <c r="AW146" s="110"/>
      <c r="AX146" s="114"/>
      <c r="AY146" s="114"/>
      <c r="AZ146" s="110"/>
      <c r="BA146" s="110"/>
    </row>
    <row r="147" spans="1:53" ht="14.25" customHeight="1" x14ac:dyDescent="0.25">
      <c r="A147" s="110"/>
      <c r="B147" s="110"/>
      <c r="C147" s="110"/>
      <c r="D147" s="110"/>
      <c r="E147" s="110"/>
      <c r="F147" s="110"/>
      <c r="G147" s="110"/>
      <c r="H147" s="110"/>
      <c r="I147" s="110"/>
      <c r="J147" s="114"/>
      <c r="K147" s="110"/>
      <c r="L147" s="114"/>
      <c r="M147" s="114"/>
      <c r="N147" s="110"/>
      <c r="O147" s="110"/>
      <c r="P147" s="114"/>
      <c r="Q147" s="114"/>
      <c r="R147" s="115"/>
      <c r="S147" s="114"/>
      <c r="T147" s="114"/>
      <c r="U147" s="114"/>
      <c r="V147" s="114"/>
      <c r="W147" s="114"/>
      <c r="X147" s="115"/>
      <c r="Y147" s="114"/>
      <c r="Z147" s="114"/>
      <c r="AA147" s="114"/>
      <c r="AB147" s="114"/>
      <c r="AC147" s="114"/>
      <c r="AD147" s="114"/>
      <c r="AE147" s="114"/>
      <c r="AF147" s="114"/>
      <c r="AG147" s="114"/>
      <c r="AH147" s="114"/>
      <c r="AI147" s="110"/>
      <c r="AJ147" s="114"/>
      <c r="AK147" s="114"/>
      <c r="AL147" s="114"/>
      <c r="AM147" s="114"/>
      <c r="AN147" s="114"/>
      <c r="AO147" s="114"/>
      <c r="AP147" s="114"/>
      <c r="AQ147" s="110"/>
      <c r="AR147" s="110"/>
      <c r="AS147" s="110"/>
      <c r="AT147" s="110"/>
      <c r="AU147" s="110"/>
      <c r="AV147" s="110"/>
      <c r="AW147" s="110"/>
      <c r="AX147" s="114"/>
      <c r="AY147" s="114"/>
      <c r="AZ147" s="110"/>
      <c r="BA147" s="110"/>
    </row>
    <row r="148" spans="1:53" ht="14.25" customHeight="1" x14ac:dyDescent="0.25">
      <c r="A148" s="110"/>
      <c r="B148" s="110"/>
      <c r="C148" s="110"/>
      <c r="D148" s="110"/>
      <c r="E148" s="110"/>
      <c r="F148" s="110"/>
      <c r="G148" s="110"/>
      <c r="H148" s="110"/>
      <c r="I148" s="110"/>
      <c r="J148" s="114"/>
      <c r="K148" s="110"/>
      <c r="L148" s="114"/>
      <c r="M148" s="114"/>
      <c r="N148" s="110"/>
      <c r="O148" s="110"/>
      <c r="P148" s="114"/>
      <c r="Q148" s="114"/>
      <c r="R148" s="115"/>
      <c r="S148" s="114"/>
      <c r="T148" s="114"/>
      <c r="U148" s="114"/>
      <c r="V148" s="114"/>
      <c r="W148" s="114"/>
      <c r="X148" s="115"/>
      <c r="Y148" s="114"/>
      <c r="Z148" s="114"/>
      <c r="AA148" s="114"/>
      <c r="AB148" s="114"/>
      <c r="AC148" s="114"/>
      <c r="AD148" s="114"/>
      <c r="AE148" s="114"/>
      <c r="AF148" s="114"/>
      <c r="AG148" s="114"/>
      <c r="AH148" s="114"/>
      <c r="AI148" s="110"/>
      <c r="AJ148" s="114"/>
      <c r="AK148" s="114"/>
      <c r="AL148" s="114"/>
      <c r="AM148" s="114"/>
      <c r="AN148" s="114"/>
      <c r="AO148" s="114"/>
      <c r="AP148" s="114"/>
      <c r="AQ148" s="110"/>
      <c r="AR148" s="110"/>
      <c r="AS148" s="110"/>
      <c r="AT148" s="110"/>
      <c r="AU148" s="110"/>
      <c r="AV148" s="110"/>
      <c r="AW148" s="110"/>
      <c r="AX148" s="114"/>
      <c r="AY148" s="114"/>
      <c r="AZ148" s="110"/>
      <c r="BA148" s="110"/>
    </row>
    <row r="149" spans="1:53" ht="14.25" customHeight="1" x14ac:dyDescent="0.25">
      <c r="A149" s="110"/>
      <c r="B149" s="110"/>
      <c r="C149" s="110"/>
      <c r="D149" s="110"/>
      <c r="E149" s="110"/>
      <c r="F149" s="110"/>
      <c r="G149" s="110"/>
      <c r="H149" s="110"/>
      <c r="I149" s="110"/>
      <c r="J149" s="110"/>
      <c r="K149" s="110"/>
      <c r="L149" s="114"/>
      <c r="M149" s="114"/>
      <c r="N149" s="110"/>
      <c r="O149" s="110"/>
      <c r="P149" s="114"/>
      <c r="Q149" s="110"/>
      <c r="R149" s="115"/>
      <c r="S149" s="114"/>
      <c r="T149" s="114"/>
      <c r="U149" s="114"/>
      <c r="V149" s="114"/>
      <c r="W149" s="114"/>
      <c r="X149" s="110"/>
      <c r="Y149" s="110"/>
      <c r="Z149" s="110"/>
      <c r="AA149" s="110"/>
      <c r="AB149" s="110"/>
      <c r="AC149" s="110"/>
      <c r="AD149" s="110"/>
      <c r="AE149" s="110"/>
      <c r="AF149" s="110"/>
      <c r="AG149" s="110"/>
      <c r="AH149" s="110"/>
      <c r="AI149" s="110"/>
      <c r="AJ149" s="110"/>
      <c r="AK149" s="110"/>
      <c r="AL149" s="114"/>
      <c r="AM149" s="114"/>
      <c r="AN149" s="114"/>
      <c r="AO149" s="114"/>
      <c r="AP149" s="114"/>
      <c r="AQ149" s="110"/>
      <c r="AR149" s="110"/>
      <c r="AS149" s="110"/>
      <c r="AT149" s="110"/>
      <c r="AU149" s="110"/>
      <c r="AV149" s="110"/>
      <c r="AW149" s="110"/>
      <c r="AX149" s="114"/>
      <c r="AY149" s="114"/>
      <c r="AZ149" s="110"/>
      <c r="BA149" s="110"/>
    </row>
    <row r="150" spans="1:53" ht="14.25" customHeight="1" x14ac:dyDescent="0.25">
      <c r="A150" s="110"/>
      <c r="B150" s="110"/>
      <c r="C150" s="110"/>
      <c r="D150" s="110"/>
      <c r="E150" s="110"/>
      <c r="F150" s="110"/>
      <c r="G150" s="110"/>
      <c r="H150" s="110"/>
      <c r="I150" s="110"/>
      <c r="J150" s="110"/>
      <c r="K150" s="110"/>
      <c r="L150" s="114"/>
      <c r="M150" s="114"/>
      <c r="N150" s="110"/>
      <c r="O150" s="110"/>
      <c r="P150" s="114"/>
      <c r="Q150" s="114"/>
      <c r="R150" s="115"/>
      <c r="S150" s="114"/>
      <c r="T150" s="114"/>
      <c r="U150" s="114"/>
      <c r="V150" s="114"/>
      <c r="W150" s="114"/>
      <c r="X150" s="115"/>
      <c r="Y150" s="114"/>
      <c r="Z150" s="114"/>
      <c r="AA150" s="114"/>
      <c r="AB150" s="114"/>
      <c r="AC150" s="114"/>
      <c r="AD150" s="114"/>
      <c r="AE150" s="114"/>
      <c r="AF150" s="114"/>
      <c r="AG150" s="114"/>
      <c r="AH150" s="114"/>
      <c r="AI150" s="110"/>
      <c r="AJ150" s="114"/>
      <c r="AK150" s="114"/>
      <c r="AL150" s="114"/>
      <c r="AM150" s="114"/>
      <c r="AN150" s="114"/>
      <c r="AO150" s="114"/>
      <c r="AP150" s="114"/>
      <c r="AQ150" s="110"/>
      <c r="AR150" s="110"/>
      <c r="AS150" s="110"/>
      <c r="AT150" s="110"/>
      <c r="AU150" s="110"/>
      <c r="AV150" s="110"/>
      <c r="AW150" s="110"/>
      <c r="AX150" s="114"/>
      <c r="AY150" s="114"/>
      <c r="AZ150" s="110"/>
      <c r="BA150" s="110"/>
    </row>
    <row r="151" spans="1:53" ht="14.25" customHeight="1" x14ac:dyDescent="0.25">
      <c r="A151" s="110"/>
      <c r="B151" s="110"/>
      <c r="C151" s="110"/>
      <c r="D151" s="110"/>
      <c r="E151" s="110"/>
      <c r="F151" s="110"/>
      <c r="G151" s="110"/>
      <c r="H151" s="110"/>
      <c r="I151" s="110"/>
      <c r="J151" s="110"/>
      <c r="K151" s="110"/>
      <c r="L151" s="114"/>
      <c r="M151" s="114"/>
      <c r="N151" s="110"/>
      <c r="O151" s="110"/>
      <c r="P151" s="114"/>
      <c r="Q151" s="114"/>
      <c r="R151" s="115"/>
      <c r="S151" s="114"/>
      <c r="T151" s="114"/>
      <c r="U151" s="114"/>
      <c r="V151" s="114"/>
      <c r="W151" s="114"/>
      <c r="X151" s="115"/>
      <c r="Y151" s="114"/>
      <c r="Z151" s="114"/>
      <c r="AA151" s="114"/>
      <c r="AB151" s="114"/>
      <c r="AC151" s="114"/>
      <c r="AD151" s="114"/>
      <c r="AE151" s="114"/>
      <c r="AF151" s="114"/>
      <c r="AG151" s="114"/>
      <c r="AH151" s="114"/>
      <c r="AI151" s="110"/>
      <c r="AJ151" s="114"/>
      <c r="AK151" s="114"/>
      <c r="AL151" s="114"/>
      <c r="AM151" s="114"/>
      <c r="AN151" s="114"/>
      <c r="AO151" s="114"/>
      <c r="AP151" s="114"/>
      <c r="AQ151" s="110"/>
      <c r="AR151" s="110"/>
      <c r="AS151" s="110"/>
      <c r="AT151" s="110"/>
      <c r="AU151" s="110"/>
      <c r="AV151" s="110"/>
      <c r="AW151" s="110"/>
      <c r="AX151" s="114"/>
      <c r="AY151" s="114"/>
      <c r="AZ151" s="110"/>
      <c r="BA151" s="110"/>
    </row>
    <row r="152" spans="1:53" ht="14.25" customHeight="1" x14ac:dyDescent="0.25">
      <c r="A152" s="110"/>
      <c r="B152" s="110"/>
      <c r="C152" s="110"/>
      <c r="D152" s="110"/>
      <c r="E152" s="110"/>
      <c r="F152" s="110"/>
      <c r="G152" s="110"/>
      <c r="H152" s="110"/>
      <c r="I152" s="110"/>
      <c r="J152" s="110"/>
      <c r="K152" s="110"/>
      <c r="L152" s="114"/>
      <c r="M152" s="114"/>
      <c r="N152" s="110"/>
      <c r="O152" s="110"/>
      <c r="P152" s="114"/>
      <c r="Q152" s="114"/>
      <c r="R152" s="110"/>
      <c r="S152" s="110"/>
      <c r="T152" s="110"/>
      <c r="U152" s="110"/>
      <c r="V152" s="110"/>
      <c r="W152" s="110"/>
      <c r="X152" s="115"/>
      <c r="Y152" s="114"/>
      <c r="Z152" s="114"/>
      <c r="AA152" s="114"/>
      <c r="AB152" s="114"/>
      <c r="AC152" s="114"/>
      <c r="AD152" s="110"/>
      <c r="AE152" s="110"/>
      <c r="AF152" s="110"/>
      <c r="AG152" s="110"/>
      <c r="AH152" s="110"/>
      <c r="AI152" s="110"/>
      <c r="AJ152" s="110"/>
      <c r="AK152" s="110"/>
      <c r="AL152" s="114"/>
      <c r="AM152" s="114"/>
      <c r="AN152" s="114"/>
      <c r="AO152" s="114"/>
      <c r="AP152" s="114"/>
      <c r="AQ152" s="110"/>
      <c r="AR152" s="110"/>
      <c r="AS152" s="110"/>
      <c r="AT152" s="110"/>
      <c r="AU152" s="110"/>
      <c r="AV152" s="110"/>
      <c r="AW152" s="110"/>
      <c r="AX152" s="114"/>
      <c r="AY152" s="114"/>
      <c r="AZ152" s="110"/>
      <c r="BA152" s="110"/>
    </row>
    <row r="153" spans="1:53" ht="14.25" customHeight="1" x14ac:dyDescent="0.25">
      <c r="A153" s="110"/>
      <c r="B153" s="110"/>
      <c r="C153" s="110"/>
      <c r="D153" s="110"/>
      <c r="E153" s="110"/>
      <c r="F153" s="110"/>
      <c r="G153" s="110"/>
      <c r="H153" s="110"/>
      <c r="I153" s="110"/>
      <c r="J153" s="110"/>
      <c r="K153" s="110"/>
      <c r="L153" s="114"/>
      <c r="M153" s="114"/>
      <c r="N153" s="110"/>
      <c r="O153" s="110"/>
      <c r="P153" s="114"/>
      <c r="Q153" s="114"/>
      <c r="R153" s="115"/>
      <c r="S153" s="114"/>
      <c r="T153" s="114"/>
      <c r="U153" s="114"/>
      <c r="V153" s="114"/>
      <c r="W153" s="114"/>
      <c r="X153" s="115"/>
      <c r="Y153" s="114"/>
      <c r="Z153" s="114"/>
      <c r="AA153" s="114"/>
      <c r="AB153" s="114"/>
      <c r="AC153" s="114"/>
      <c r="AD153" s="114"/>
      <c r="AE153" s="114"/>
      <c r="AF153" s="114"/>
      <c r="AG153" s="114"/>
      <c r="AH153" s="114"/>
      <c r="AI153" s="110"/>
      <c r="AJ153" s="114"/>
      <c r="AK153" s="114"/>
      <c r="AL153" s="114"/>
      <c r="AM153" s="114"/>
      <c r="AN153" s="114"/>
      <c r="AO153" s="114"/>
      <c r="AP153" s="114"/>
      <c r="AQ153" s="110"/>
      <c r="AR153" s="110"/>
      <c r="AS153" s="110"/>
      <c r="AT153" s="110"/>
      <c r="AU153" s="110"/>
      <c r="AV153" s="110"/>
      <c r="AW153" s="110"/>
      <c r="AX153" s="114"/>
      <c r="AY153" s="114"/>
      <c r="AZ153" s="110"/>
      <c r="BA153" s="110"/>
    </row>
    <row r="154" spans="1:53" ht="14.25" customHeight="1" x14ac:dyDescent="0.25">
      <c r="A154" s="110"/>
      <c r="B154" s="110"/>
      <c r="C154" s="110"/>
      <c r="D154" s="110"/>
      <c r="E154" s="110"/>
      <c r="F154" s="110"/>
      <c r="G154" s="110"/>
      <c r="H154" s="110"/>
      <c r="I154" s="110"/>
      <c r="J154" s="110"/>
      <c r="K154" s="110"/>
      <c r="L154" s="114"/>
      <c r="M154" s="114"/>
      <c r="N154" s="110"/>
      <c r="O154" s="110"/>
      <c r="P154" s="114"/>
      <c r="Q154" s="114"/>
      <c r="R154" s="115"/>
      <c r="S154" s="114"/>
      <c r="T154" s="114"/>
      <c r="U154" s="114"/>
      <c r="V154" s="114"/>
      <c r="W154" s="114"/>
      <c r="X154" s="115"/>
      <c r="Y154" s="114"/>
      <c r="Z154" s="114"/>
      <c r="AA154" s="114"/>
      <c r="AB154" s="114"/>
      <c r="AC154" s="114"/>
      <c r="AD154" s="114"/>
      <c r="AE154" s="114"/>
      <c r="AF154" s="114"/>
      <c r="AG154" s="114"/>
      <c r="AH154" s="114"/>
      <c r="AI154" s="110"/>
      <c r="AJ154" s="114"/>
      <c r="AK154" s="114"/>
      <c r="AL154" s="114"/>
      <c r="AM154" s="114"/>
      <c r="AN154" s="114"/>
      <c r="AO154" s="114"/>
      <c r="AP154" s="114"/>
      <c r="AQ154" s="110"/>
      <c r="AR154" s="110"/>
      <c r="AS154" s="110"/>
      <c r="AT154" s="110"/>
      <c r="AU154" s="110"/>
      <c r="AV154" s="110"/>
      <c r="AW154" s="110"/>
      <c r="AX154" s="114"/>
      <c r="AY154" s="114"/>
      <c r="AZ154" s="110"/>
      <c r="BA154" s="110"/>
    </row>
    <row r="155" spans="1:53" ht="14.25" customHeight="1" x14ac:dyDescent="0.25">
      <c r="A155" s="110"/>
      <c r="B155" s="110"/>
      <c r="C155" s="110"/>
      <c r="D155" s="110"/>
      <c r="E155" s="110"/>
      <c r="F155" s="110"/>
      <c r="G155" s="110"/>
      <c r="H155" s="110"/>
      <c r="I155" s="110"/>
      <c r="J155" s="110"/>
      <c r="K155" s="110"/>
      <c r="L155" s="114"/>
      <c r="M155" s="114"/>
      <c r="N155" s="110"/>
      <c r="O155" s="110"/>
      <c r="P155" s="114"/>
      <c r="Q155" s="110"/>
      <c r="R155" s="115"/>
      <c r="S155" s="114"/>
      <c r="T155" s="114"/>
      <c r="U155" s="114"/>
      <c r="V155" s="114"/>
      <c r="W155" s="114"/>
      <c r="X155" s="110"/>
      <c r="Y155" s="110"/>
      <c r="Z155" s="110"/>
      <c r="AA155" s="110"/>
      <c r="AB155" s="110"/>
      <c r="AC155" s="110"/>
      <c r="AD155" s="110"/>
      <c r="AE155" s="110"/>
      <c r="AF155" s="110"/>
      <c r="AG155" s="110"/>
      <c r="AH155" s="110"/>
      <c r="AI155" s="110"/>
      <c r="AJ155" s="110"/>
      <c r="AK155" s="110"/>
      <c r="AL155" s="114"/>
      <c r="AM155" s="114"/>
      <c r="AN155" s="114"/>
      <c r="AO155" s="114"/>
      <c r="AP155" s="114"/>
      <c r="AQ155" s="110"/>
      <c r="AR155" s="110"/>
      <c r="AS155" s="110"/>
      <c r="AT155" s="110"/>
      <c r="AU155" s="110"/>
      <c r="AV155" s="110"/>
      <c r="AW155" s="110"/>
      <c r="AX155" s="114"/>
      <c r="AY155" s="114"/>
      <c r="AZ155" s="110"/>
      <c r="BA155" s="110"/>
    </row>
    <row r="156" spans="1:53" ht="14.25" customHeight="1" x14ac:dyDescent="0.25">
      <c r="A156" s="110"/>
      <c r="B156" s="110"/>
      <c r="C156" s="110"/>
      <c r="D156" s="110"/>
      <c r="E156" s="110"/>
      <c r="F156" s="110"/>
      <c r="G156" s="110"/>
      <c r="H156" s="110"/>
      <c r="I156" s="110"/>
      <c r="J156" s="110"/>
      <c r="K156" s="110"/>
      <c r="L156" s="114"/>
      <c r="M156" s="114"/>
      <c r="N156" s="110"/>
      <c r="O156" s="110"/>
      <c r="P156" s="114"/>
      <c r="Q156" s="114"/>
      <c r="R156" s="115"/>
      <c r="S156" s="114"/>
      <c r="T156" s="114"/>
      <c r="U156" s="114"/>
      <c r="V156" s="114"/>
      <c r="W156" s="114"/>
      <c r="X156" s="115"/>
      <c r="Y156" s="114"/>
      <c r="Z156" s="114"/>
      <c r="AA156" s="114"/>
      <c r="AB156" s="114"/>
      <c r="AC156" s="114"/>
      <c r="AD156" s="114"/>
      <c r="AE156" s="114"/>
      <c r="AF156" s="114"/>
      <c r="AG156" s="114"/>
      <c r="AH156" s="114"/>
      <c r="AI156" s="110"/>
      <c r="AJ156" s="114"/>
      <c r="AK156" s="114"/>
      <c r="AL156" s="114"/>
      <c r="AM156" s="114"/>
      <c r="AN156" s="114"/>
      <c r="AO156" s="114"/>
      <c r="AP156" s="114"/>
      <c r="AQ156" s="110"/>
      <c r="AR156" s="110"/>
      <c r="AS156" s="110"/>
      <c r="AT156" s="110"/>
      <c r="AU156" s="110"/>
      <c r="AV156" s="110"/>
      <c r="AW156" s="110"/>
      <c r="AX156" s="114"/>
      <c r="AY156" s="114"/>
      <c r="AZ156" s="110"/>
      <c r="BA156" s="110"/>
    </row>
    <row r="157" spans="1:53" ht="14.25" customHeight="1" x14ac:dyDescent="0.25">
      <c r="A157" s="110"/>
      <c r="B157" s="110"/>
      <c r="C157" s="110"/>
      <c r="D157" s="110"/>
      <c r="E157" s="110"/>
      <c r="F157" s="110"/>
      <c r="G157" s="110"/>
      <c r="H157" s="110"/>
      <c r="I157" s="110"/>
      <c r="J157" s="110"/>
      <c r="K157" s="110"/>
      <c r="L157" s="114"/>
      <c r="M157" s="114"/>
      <c r="N157" s="110"/>
      <c r="O157" s="110"/>
      <c r="P157" s="114"/>
      <c r="Q157" s="114"/>
      <c r="R157" s="115"/>
      <c r="S157" s="114"/>
      <c r="T157" s="114"/>
      <c r="U157" s="114"/>
      <c r="V157" s="114"/>
      <c r="W157" s="114"/>
      <c r="X157" s="115"/>
      <c r="Y157" s="114"/>
      <c r="Z157" s="114"/>
      <c r="AA157" s="114"/>
      <c r="AB157" s="114"/>
      <c r="AC157" s="114"/>
      <c r="AD157" s="114"/>
      <c r="AE157" s="114"/>
      <c r="AF157" s="114"/>
      <c r="AG157" s="114"/>
      <c r="AH157" s="114"/>
      <c r="AI157" s="110"/>
      <c r="AJ157" s="114"/>
      <c r="AK157" s="114"/>
      <c r="AL157" s="114"/>
      <c r="AM157" s="114"/>
      <c r="AN157" s="114"/>
      <c r="AO157" s="114"/>
      <c r="AP157" s="114"/>
      <c r="AQ157" s="110"/>
      <c r="AR157" s="110"/>
      <c r="AS157" s="110"/>
      <c r="AT157" s="110"/>
      <c r="AU157" s="110"/>
      <c r="AV157" s="110"/>
      <c r="AW157" s="110"/>
      <c r="AX157" s="114"/>
      <c r="AY157" s="114"/>
      <c r="AZ157" s="110"/>
      <c r="BA157" s="110"/>
    </row>
    <row r="158" spans="1:53" ht="14.25" customHeight="1" x14ac:dyDescent="0.25">
      <c r="A158" s="110"/>
      <c r="B158" s="110"/>
      <c r="C158" s="110"/>
      <c r="D158" s="110"/>
      <c r="E158" s="110"/>
      <c r="F158" s="110"/>
      <c r="G158" s="110"/>
      <c r="H158" s="110"/>
      <c r="I158" s="110"/>
      <c r="J158" s="110"/>
      <c r="K158" s="110"/>
      <c r="L158" s="114"/>
      <c r="M158" s="114"/>
      <c r="N158" s="110"/>
      <c r="O158" s="110"/>
      <c r="P158" s="114"/>
      <c r="Q158" s="114"/>
      <c r="R158" s="115"/>
      <c r="S158" s="114"/>
      <c r="T158" s="114"/>
      <c r="U158" s="114"/>
      <c r="V158" s="114"/>
      <c r="W158" s="114"/>
      <c r="X158" s="115"/>
      <c r="Y158" s="114"/>
      <c r="Z158" s="114"/>
      <c r="AA158" s="114"/>
      <c r="AB158" s="114"/>
      <c r="AC158" s="114"/>
      <c r="AD158" s="114"/>
      <c r="AE158" s="114"/>
      <c r="AF158" s="114"/>
      <c r="AG158" s="114"/>
      <c r="AH158" s="114"/>
      <c r="AI158" s="110"/>
      <c r="AJ158" s="114"/>
      <c r="AK158" s="114"/>
      <c r="AL158" s="114"/>
      <c r="AM158" s="114"/>
      <c r="AN158" s="114"/>
      <c r="AO158" s="114"/>
      <c r="AP158" s="114"/>
      <c r="AQ158" s="110"/>
      <c r="AR158" s="110"/>
      <c r="AS158" s="110"/>
      <c r="AT158" s="110"/>
      <c r="AU158" s="110"/>
      <c r="AV158" s="110"/>
      <c r="AW158" s="110"/>
      <c r="AX158" s="114"/>
      <c r="AY158" s="114"/>
      <c r="AZ158" s="110"/>
      <c r="BA158" s="110"/>
    </row>
    <row r="159" spans="1:53" ht="14.25" customHeight="1" x14ac:dyDescent="0.25">
      <c r="A159" s="110"/>
      <c r="B159" s="110"/>
      <c r="C159" s="110"/>
      <c r="D159" s="110"/>
      <c r="E159" s="110"/>
      <c r="F159" s="110"/>
      <c r="G159" s="110"/>
      <c r="H159" s="110"/>
      <c r="I159" s="110"/>
      <c r="J159" s="110"/>
      <c r="K159" s="110"/>
      <c r="L159" s="114"/>
      <c r="M159" s="114"/>
      <c r="N159" s="110"/>
      <c r="O159" s="110"/>
      <c r="P159" s="114"/>
      <c r="Q159" s="114"/>
      <c r="R159" s="115"/>
      <c r="S159" s="114"/>
      <c r="T159" s="114"/>
      <c r="U159" s="114"/>
      <c r="V159" s="114"/>
      <c r="W159" s="114"/>
      <c r="X159" s="115"/>
      <c r="Y159" s="114"/>
      <c r="Z159" s="114"/>
      <c r="AA159" s="114"/>
      <c r="AB159" s="114"/>
      <c r="AC159" s="114"/>
      <c r="AD159" s="114"/>
      <c r="AE159" s="114"/>
      <c r="AF159" s="114"/>
      <c r="AG159" s="114"/>
      <c r="AH159" s="114"/>
      <c r="AI159" s="110"/>
      <c r="AJ159" s="114"/>
      <c r="AK159" s="114"/>
      <c r="AL159" s="114"/>
      <c r="AM159" s="114"/>
      <c r="AN159" s="114"/>
      <c r="AO159" s="114"/>
      <c r="AP159" s="114"/>
      <c r="AQ159" s="110"/>
      <c r="AR159" s="110"/>
      <c r="AS159" s="110"/>
      <c r="AT159" s="110"/>
      <c r="AU159" s="110"/>
      <c r="AV159" s="110"/>
      <c r="AW159" s="110"/>
      <c r="AX159" s="114"/>
      <c r="AY159" s="114"/>
      <c r="AZ159" s="110"/>
      <c r="BA159" s="110"/>
    </row>
    <row r="160" spans="1:53" ht="14.25" customHeight="1" x14ac:dyDescent="0.25">
      <c r="A160" s="110"/>
      <c r="B160" s="110"/>
      <c r="C160" s="110"/>
      <c r="D160" s="110"/>
      <c r="E160" s="110"/>
      <c r="F160" s="110"/>
      <c r="G160" s="110"/>
      <c r="H160" s="110"/>
      <c r="I160" s="110"/>
      <c r="J160" s="110"/>
      <c r="K160" s="110"/>
      <c r="L160" s="114"/>
      <c r="M160" s="114"/>
      <c r="N160" s="110"/>
      <c r="O160" s="110"/>
      <c r="P160" s="114"/>
      <c r="Q160" s="114"/>
      <c r="R160" s="115"/>
      <c r="S160" s="114"/>
      <c r="T160" s="114"/>
      <c r="U160" s="114"/>
      <c r="V160" s="110"/>
      <c r="W160" s="114"/>
      <c r="X160" s="115"/>
      <c r="Y160" s="114"/>
      <c r="Z160" s="114"/>
      <c r="AA160" s="114"/>
      <c r="AB160" s="114"/>
      <c r="AC160" s="114"/>
      <c r="AD160" s="114"/>
      <c r="AE160" s="114"/>
      <c r="AF160" s="114"/>
      <c r="AG160" s="114"/>
      <c r="AH160" s="114"/>
      <c r="AI160" s="110"/>
      <c r="AJ160" s="114"/>
      <c r="AK160" s="114"/>
      <c r="AL160" s="114"/>
      <c r="AM160" s="114"/>
      <c r="AN160" s="114"/>
      <c r="AO160" s="114"/>
      <c r="AP160" s="114"/>
      <c r="AQ160" s="110"/>
      <c r="AR160" s="110"/>
      <c r="AS160" s="110"/>
      <c r="AT160" s="110"/>
      <c r="AU160" s="110"/>
      <c r="AV160" s="110"/>
      <c r="AW160" s="110"/>
      <c r="AX160" s="114"/>
      <c r="AY160" s="114"/>
      <c r="AZ160" s="110"/>
      <c r="BA160" s="110"/>
    </row>
    <row r="161" spans="1:53" ht="14.25" customHeight="1" x14ac:dyDescent="0.25">
      <c r="A161" s="110"/>
      <c r="B161" s="110"/>
      <c r="C161" s="110"/>
      <c r="D161" s="110"/>
      <c r="E161" s="110"/>
      <c r="F161" s="110"/>
      <c r="G161" s="110"/>
      <c r="H161" s="110"/>
      <c r="I161" s="110"/>
      <c r="J161" s="110"/>
      <c r="K161" s="110"/>
      <c r="L161" s="114"/>
      <c r="M161" s="114"/>
      <c r="N161" s="110"/>
      <c r="O161" s="110"/>
      <c r="P161" s="114"/>
      <c r="Q161" s="114"/>
      <c r="R161" s="115"/>
      <c r="S161" s="114"/>
      <c r="T161" s="114"/>
      <c r="U161" s="114"/>
      <c r="V161" s="114"/>
      <c r="W161" s="114"/>
      <c r="X161" s="115"/>
      <c r="Y161" s="114"/>
      <c r="Z161" s="114"/>
      <c r="AA161" s="114"/>
      <c r="AB161" s="114"/>
      <c r="AC161" s="114"/>
      <c r="AD161" s="114"/>
      <c r="AE161" s="114"/>
      <c r="AF161" s="114"/>
      <c r="AG161" s="114"/>
      <c r="AH161" s="114"/>
      <c r="AI161" s="110"/>
      <c r="AJ161" s="114"/>
      <c r="AK161" s="114"/>
      <c r="AL161" s="114"/>
      <c r="AM161" s="114"/>
      <c r="AN161" s="114"/>
      <c r="AO161" s="114"/>
      <c r="AP161" s="114"/>
      <c r="AQ161" s="110"/>
      <c r="AR161" s="110"/>
      <c r="AS161" s="110"/>
      <c r="AT161" s="110"/>
      <c r="AU161" s="110"/>
      <c r="AV161" s="110"/>
      <c r="AW161" s="110"/>
      <c r="AX161" s="114"/>
      <c r="AY161" s="114"/>
      <c r="AZ161" s="110"/>
      <c r="BA161" s="110"/>
    </row>
    <row r="162" spans="1:53" ht="14.25" customHeight="1" x14ac:dyDescent="0.25">
      <c r="A162" s="110"/>
      <c r="B162" s="110"/>
      <c r="C162" s="110"/>
      <c r="D162" s="110"/>
      <c r="E162" s="110"/>
      <c r="F162" s="110"/>
      <c r="G162" s="110"/>
      <c r="H162" s="110"/>
      <c r="I162" s="110"/>
      <c r="J162" s="110"/>
      <c r="K162" s="110"/>
      <c r="L162" s="114"/>
      <c r="M162" s="114"/>
      <c r="N162" s="110"/>
      <c r="O162" s="110"/>
      <c r="P162" s="114"/>
      <c r="Q162" s="114"/>
      <c r="R162" s="110"/>
      <c r="S162" s="110"/>
      <c r="T162" s="110"/>
      <c r="U162" s="110"/>
      <c r="V162" s="110"/>
      <c r="W162" s="110"/>
      <c r="X162" s="115"/>
      <c r="Y162" s="114"/>
      <c r="Z162" s="114"/>
      <c r="AA162" s="114"/>
      <c r="AB162" s="114"/>
      <c r="AC162" s="114"/>
      <c r="AD162" s="110"/>
      <c r="AE162" s="110"/>
      <c r="AF162" s="110"/>
      <c r="AG162" s="110"/>
      <c r="AH162" s="110"/>
      <c r="AI162" s="110"/>
      <c r="AJ162" s="110"/>
      <c r="AK162" s="110"/>
      <c r="AL162" s="114"/>
      <c r="AM162" s="114"/>
      <c r="AN162" s="114"/>
      <c r="AO162" s="114"/>
      <c r="AP162" s="114"/>
      <c r="AQ162" s="110"/>
      <c r="AR162" s="110"/>
      <c r="AS162" s="110"/>
      <c r="AT162" s="110"/>
      <c r="AU162" s="110"/>
      <c r="AV162" s="110"/>
      <c r="AW162" s="110"/>
      <c r="AX162" s="114"/>
      <c r="AY162" s="114"/>
      <c r="AZ162" s="110"/>
      <c r="BA162" s="110"/>
    </row>
    <row r="163" spans="1:53" ht="14.25" customHeight="1" x14ac:dyDescent="0.25">
      <c r="A163" s="110"/>
      <c r="B163" s="110"/>
      <c r="C163" s="110"/>
      <c r="D163" s="110"/>
      <c r="E163" s="110"/>
      <c r="F163" s="110"/>
      <c r="G163" s="110"/>
      <c r="H163" s="110"/>
      <c r="I163" s="110"/>
      <c r="J163" s="110"/>
      <c r="K163" s="110"/>
      <c r="L163" s="114"/>
      <c r="M163" s="114"/>
      <c r="N163" s="110"/>
      <c r="O163" s="110"/>
      <c r="P163" s="114"/>
      <c r="Q163" s="114"/>
      <c r="R163" s="110"/>
      <c r="S163" s="110"/>
      <c r="T163" s="110"/>
      <c r="U163" s="110"/>
      <c r="V163" s="110"/>
      <c r="W163" s="110"/>
      <c r="X163" s="115"/>
      <c r="Y163" s="114"/>
      <c r="Z163" s="114"/>
      <c r="AA163" s="114"/>
      <c r="AB163" s="114"/>
      <c r="AC163" s="114"/>
      <c r="AD163" s="110"/>
      <c r="AE163" s="110"/>
      <c r="AF163" s="110"/>
      <c r="AG163" s="110"/>
      <c r="AH163" s="110"/>
      <c r="AI163" s="110"/>
      <c r="AJ163" s="110"/>
      <c r="AK163" s="110"/>
      <c r="AL163" s="114"/>
      <c r="AM163" s="114"/>
      <c r="AN163" s="114"/>
      <c r="AO163" s="114"/>
      <c r="AP163" s="114"/>
      <c r="AQ163" s="110"/>
      <c r="AR163" s="110"/>
      <c r="AS163" s="110"/>
      <c r="AT163" s="110"/>
      <c r="AU163" s="110"/>
      <c r="AV163" s="110"/>
      <c r="AW163" s="110"/>
      <c r="AX163" s="114"/>
      <c r="AY163" s="114"/>
      <c r="AZ163" s="110"/>
      <c r="BA163" s="110"/>
    </row>
    <row r="164" spans="1:53" ht="14.25" customHeight="1" x14ac:dyDescent="0.25">
      <c r="A164" s="110"/>
      <c r="B164" s="110"/>
      <c r="C164" s="110"/>
      <c r="D164" s="110"/>
      <c r="E164" s="110"/>
      <c r="F164" s="110"/>
      <c r="G164" s="110"/>
      <c r="H164" s="110"/>
      <c r="I164" s="110"/>
      <c r="J164" s="110"/>
      <c r="K164" s="110"/>
      <c r="L164" s="114"/>
      <c r="M164" s="114"/>
      <c r="N164" s="110"/>
      <c r="O164" s="110"/>
      <c r="P164" s="114"/>
      <c r="Q164" s="114"/>
      <c r="R164" s="115"/>
      <c r="S164" s="114"/>
      <c r="T164" s="114"/>
      <c r="U164" s="114"/>
      <c r="V164" s="114"/>
      <c r="W164" s="114"/>
      <c r="X164" s="115"/>
      <c r="Y164" s="114"/>
      <c r="Z164" s="114"/>
      <c r="AA164" s="114"/>
      <c r="AB164" s="114"/>
      <c r="AC164" s="114"/>
      <c r="AD164" s="114"/>
      <c r="AE164" s="114"/>
      <c r="AF164" s="114"/>
      <c r="AG164" s="114"/>
      <c r="AH164" s="114"/>
      <c r="AI164" s="110"/>
      <c r="AJ164" s="114"/>
      <c r="AK164" s="114"/>
      <c r="AL164" s="114"/>
      <c r="AM164" s="114"/>
      <c r="AN164" s="114"/>
      <c r="AO164" s="114"/>
      <c r="AP164" s="114"/>
      <c r="AQ164" s="110"/>
      <c r="AR164" s="110"/>
      <c r="AS164" s="110"/>
      <c r="AT164" s="110"/>
      <c r="AU164" s="110"/>
      <c r="AV164" s="110"/>
      <c r="AW164" s="110"/>
      <c r="AX164" s="114"/>
      <c r="AY164" s="114"/>
      <c r="AZ164" s="110"/>
      <c r="BA164" s="110"/>
    </row>
    <row r="165" spans="1:53" ht="14.25" customHeight="1" x14ac:dyDescent="0.25">
      <c r="A165" s="110"/>
      <c r="B165" s="110"/>
      <c r="C165" s="110"/>
      <c r="D165" s="110"/>
      <c r="E165" s="110"/>
      <c r="F165" s="110"/>
      <c r="G165" s="110"/>
      <c r="H165" s="110"/>
      <c r="I165" s="110"/>
      <c r="J165" s="110"/>
      <c r="K165" s="110"/>
      <c r="L165" s="114"/>
      <c r="M165" s="114"/>
      <c r="N165" s="110"/>
      <c r="O165" s="110"/>
      <c r="P165" s="114"/>
      <c r="Q165" s="114"/>
      <c r="R165" s="115"/>
      <c r="S165" s="114"/>
      <c r="T165" s="114"/>
      <c r="U165" s="114"/>
      <c r="V165" s="114"/>
      <c r="W165" s="114"/>
      <c r="X165" s="115"/>
      <c r="Y165" s="114"/>
      <c r="Z165" s="114"/>
      <c r="AA165" s="114"/>
      <c r="AB165" s="114"/>
      <c r="AC165" s="114"/>
      <c r="AD165" s="114"/>
      <c r="AE165" s="114"/>
      <c r="AF165" s="114"/>
      <c r="AG165" s="114"/>
      <c r="AH165" s="114"/>
      <c r="AI165" s="110"/>
      <c r="AJ165" s="114"/>
      <c r="AK165" s="114"/>
      <c r="AL165" s="114"/>
      <c r="AM165" s="114"/>
      <c r="AN165" s="114"/>
      <c r="AO165" s="114"/>
      <c r="AP165" s="114"/>
      <c r="AQ165" s="110"/>
      <c r="AR165" s="110"/>
      <c r="AS165" s="110"/>
      <c r="AT165" s="110"/>
      <c r="AU165" s="110"/>
      <c r="AV165" s="110"/>
      <c r="AW165" s="110"/>
      <c r="AX165" s="114"/>
      <c r="AY165" s="114"/>
      <c r="AZ165" s="110"/>
      <c r="BA165" s="110"/>
    </row>
    <row r="166" spans="1:53" ht="14.25" customHeight="1" x14ac:dyDescent="0.25">
      <c r="A166" s="110"/>
      <c r="B166" s="110"/>
      <c r="C166" s="110"/>
      <c r="D166" s="110"/>
      <c r="E166" s="110"/>
      <c r="F166" s="110"/>
      <c r="G166" s="110"/>
      <c r="H166" s="110"/>
      <c r="I166" s="110"/>
      <c r="J166" s="110"/>
      <c r="K166" s="110"/>
      <c r="L166" s="114"/>
      <c r="M166" s="114"/>
      <c r="N166" s="110"/>
      <c r="O166" s="110"/>
      <c r="P166" s="114"/>
      <c r="Q166" s="114"/>
      <c r="R166" s="115"/>
      <c r="S166" s="114"/>
      <c r="T166" s="114"/>
      <c r="U166" s="114"/>
      <c r="V166" s="114"/>
      <c r="W166" s="114"/>
      <c r="X166" s="115"/>
      <c r="Y166" s="114"/>
      <c r="Z166" s="114"/>
      <c r="AA166" s="114"/>
      <c r="AB166" s="114"/>
      <c r="AC166" s="114"/>
      <c r="AD166" s="114"/>
      <c r="AE166" s="114"/>
      <c r="AF166" s="114"/>
      <c r="AG166" s="114"/>
      <c r="AH166" s="114"/>
      <c r="AI166" s="110"/>
      <c r="AJ166" s="114"/>
      <c r="AK166" s="114"/>
      <c r="AL166" s="114"/>
      <c r="AM166" s="114"/>
      <c r="AN166" s="114"/>
      <c r="AO166" s="114"/>
      <c r="AP166" s="114"/>
      <c r="AQ166" s="110"/>
      <c r="AR166" s="110"/>
      <c r="AS166" s="110"/>
      <c r="AT166" s="110"/>
      <c r="AU166" s="110"/>
      <c r="AV166" s="110"/>
      <c r="AW166" s="110"/>
      <c r="AX166" s="114"/>
      <c r="AY166" s="114"/>
      <c r="AZ166" s="110"/>
      <c r="BA166" s="110"/>
    </row>
    <row r="167" spans="1:53" ht="14.25" customHeight="1" x14ac:dyDescent="0.25">
      <c r="A167" s="110"/>
      <c r="B167" s="110"/>
      <c r="C167" s="110"/>
      <c r="D167" s="110"/>
      <c r="E167" s="110"/>
      <c r="F167" s="110"/>
      <c r="G167" s="110"/>
      <c r="H167" s="110"/>
      <c r="I167" s="110"/>
      <c r="J167" s="110"/>
      <c r="K167" s="110"/>
      <c r="L167" s="114"/>
      <c r="M167" s="114"/>
      <c r="N167" s="110"/>
      <c r="O167" s="110"/>
      <c r="P167" s="114"/>
      <c r="Q167" s="114"/>
      <c r="R167" s="115"/>
      <c r="S167" s="114"/>
      <c r="T167" s="114"/>
      <c r="U167" s="114"/>
      <c r="V167" s="114"/>
      <c r="W167" s="114"/>
      <c r="X167" s="115"/>
      <c r="Y167" s="114"/>
      <c r="Z167" s="114"/>
      <c r="AA167" s="114"/>
      <c r="AB167" s="114"/>
      <c r="AC167" s="114"/>
      <c r="AD167" s="114"/>
      <c r="AE167" s="114"/>
      <c r="AF167" s="114"/>
      <c r="AG167" s="114"/>
      <c r="AH167" s="114"/>
      <c r="AI167" s="110"/>
      <c r="AJ167" s="114"/>
      <c r="AK167" s="114"/>
      <c r="AL167" s="114"/>
      <c r="AM167" s="114"/>
      <c r="AN167" s="114"/>
      <c r="AO167" s="114"/>
      <c r="AP167" s="114"/>
      <c r="AQ167" s="110"/>
      <c r="AR167" s="110"/>
      <c r="AS167" s="110"/>
      <c r="AT167" s="110"/>
      <c r="AU167" s="110"/>
      <c r="AV167" s="110"/>
      <c r="AW167" s="110"/>
      <c r="AX167" s="114"/>
      <c r="AY167" s="114"/>
      <c r="AZ167" s="110"/>
      <c r="BA167" s="110"/>
    </row>
    <row r="168" spans="1:53" ht="14.25" customHeight="1" x14ac:dyDescent="0.25">
      <c r="A168" s="110"/>
      <c r="B168" s="110"/>
      <c r="C168" s="110"/>
      <c r="D168" s="110"/>
      <c r="E168" s="110"/>
      <c r="F168" s="110"/>
      <c r="G168" s="110"/>
      <c r="H168" s="110"/>
      <c r="I168" s="110"/>
      <c r="J168" s="114"/>
      <c r="K168" s="110"/>
      <c r="L168" s="114"/>
      <c r="M168" s="114"/>
      <c r="N168" s="110"/>
      <c r="O168" s="110"/>
      <c r="P168" s="114"/>
      <c r="Q168" s="114"/>
      <c r="R168" s="115"/>
      <c r="S168" s="114"/>
      <c r="T168" s="114"/>
      <c r="U168" s="114"/>
      <c r="V168" s="114"/>
      <c r="W168" s="114"/>
      <c r="X168" s="115"/>
      <c r="Y168" s="114"/>
      <c r="Z168" s="114"/>
      <c r="AA168" s="114"/>
      <c r="AB168" s="114"/>
      <c r="AC168" s="114"/>
      <c r="AD168" s="114"/>
      <c r="AE168" s="114"/>
      <c r="AF168" s="114"/>
      <c r="AG168" s="114"/>
      <c r="AH168" s="114"/>
      <c r="AI168" s="110"/>
      <c r="AJ168" s="114"/>
      <c r="AK168" s="114"/>
      <c r="AL168" s="114"/>
      <c r="AM168" s="114"/>
      <c r="AN168" s="114"/>
      <c r="AO168" s="114"/>
      <c r="AP168" s="114"/>
      <c r="AQ168" s="110"/>
      <c r="AR168" s="110"/>
      <c r="AS168" s="110"/>
      <c r="AT168" s="110"/>
      <c r="AU168" s="110"/>
      <c r="AV168" s="110"/>
      <c r="AW168" s="110"/>
      <c r="AX168" s="114"/>
      <c r="AY168" s="114"/>
      <c r="AZ168" s="110"/>
      <c r="BA168" s="110"/>
    </row>
    <row r="169" spans="1:53" ht="14.25" customHeight="1" x14ac:dyDescent="0.25">
      <c r="A169" s="110"/>
      <c r="B169" s="110"/>
      <c r="C169" s="110"/>
      <c r="D169" s="110"/>
      <c r="E169" s="110"/>
      <c r="F169" s="110"/>
      <c r="G169" s="110"/>
      <c r="H169" s="110"/>
      <c r="I169" s="110"/>
      <c r="J169" s="114"/>
      <c r="K169" s="110"/>
      <c r="L169" s="114"/>
      <c r="M169" s="114"/>
      <c r="N169" s="110"/>
      <c r="O169" s="110"/>
      <c r="P169" s="114"/>
      <c r="Q169" s="114"/>
      <c r="R169" s="115"/>
      <c r="S169" s="114"/>
      <c r="T169" s="114"/>
      <c r="U169" s="114"/>
      <c r="V169" s="114"/>
      <c r="W169" s="114"/>
      <c r="X169" s="115"/>
      <c r="Y169" s="114"/>
      <c r="Z169" s="114"/>
      <c r="AA169" s="114"/>
      <c r="AB169" s="114"/>
      <c r="AC169" s="114"/>
      <c r="AD169" s="114"/>
      <c r="AE169" s="114"/>
      <c r="AF169" s="114"/>
      <c r="AG169" s="114"/>
      <c r="AH169" s="114"/>
      <c r="AI169" s="110"/>
      <c r="AJ169" s="114"/>
      <c r="AK169" s="114"/>
      <c r="AL169" s="114"/>
      <c r="AM169" s="114"/>
      <c r="AN169" s="114"/>
      <c r="AO169" s="114"/>
      <c r="AP169" s="114"/>
      <c r="AQ169" s="110"/>
      <c r="AR169" s="110"/>
      <c r="AS169" s="110"/>
      <c r="AT169" s="110"/>
      <c r="AU169" s="110"/>
      <c r="AV169" s="110"/>
      <c r="AW169" s="110"/>
      <c r="AX169" s="114"/>
      <c r="AY169" s="114"/>
      <c r="AZ169" s="110"/>
      <c r="BA169" s="110"/>
    </row>
    <row r="170" spans="1:53" ht="14.25" customHeight="1" x14ac:dyDescent="0.25">
      <c r="A170" s="110"/>
      <c r="B170" s="110"/>
      <c r="C170" s="110"/>
      <c r="D170" s="110"/>
      <c r="E170" s="110"/>
      <c r="F170" s="110"/>
      <c r="G170" s="110"/>
      <c r="H170" s="110"/>
      <c r="I170" s="110"/>
      <c r="J170" s="114"/>
      <c r="K170" s="110"/>
      <c r="L170" s="114"/>
      <c r="M170" s="114"/>
      <c r="N170" s="110"/>
      <c r="O170" s="110"/>
      <c r="P170" s="114"/>
      <c r="Q170" s="114"/>
      <c r="R170" s="115"/>
      <c r="S170" s="114"/>
      <c r="T170" s="114"/>
      <c r="U170" s="114"/>
      <c r="V170" s="114"/>
      <c r="W170" s="114"/>
      <c r="X170" s="115"/>
      <c r="Y170" s="114"/>
      <c r="Z170" s="114"/>
      <c r="AA170" s="114"/>
      <c r="AB170" s="114"/>
      <c r="AC170" s="114"/>
      <c r="AD170" s="114"/>
      <c r="AE170" s="114"/>
      <c r="AF170" s="114"/>
      <c r="AG170" s="114"/>
      <c r="AH170" s="114"/>
      <c r="AI170" s="110"/>
      <c r="AJ170" s="114"/>
      <c r="AK170" s="114"/>
      <c r="AL170" s="114"/>
      <c r="AM170" s="114"/>
      <c r="AN170" s="114"/>
      <c r="AO170" s="114"/>
      <c r="AP170" s="114"/>
      <c r="AQ170" s="110"/>
      <c r="AR170" s="110"/>
      <c r="AS170" s="110"/>
      <c r="AT170" s="110"/>
      <c r="AU170" s="110"/>
      <c r="AV170" s="110"/>
      <c r="AW170" s="110"/>
      <c r="AX170" s="114"/>
      <c r="AY170" s="114"/>
      <c r="AZ170" s="110"/>
      <c r="BA170" s="110"/>
    </row>
    <row r="171" spans="1:53" ht="14.25" customHeight="1" x14ac:dyDescent="0.25">
      <c r="A171" s="110"/>
      <c r="B171" s="110"/>
      <c r="C171" s="110"/>
      <c r="D171" s="110"/>
      <c r="E171" s="110"/>
      <c r="F171" s="110"/>
      <c r="G171" s="110"/>
      <c r="H171" s="110"/>
      <c r="I171" s="110"/>
      <c r="J171" s="114"/>
      <c r="K171" s="110"/>
      <c r="L171" s="114"/>
      <c r="M171" s="114"/>
      <c r="N171" s="110"/>
      <c r="O171" s="110"/>
      <c r="P171" s="114"/>
      <c r="Q171" s="114"/>
      <c r="R171" s="115"/>
      <c r="S171" s="114"/>
      <c r="T171" s="114"/>
      <c r="U171" s="114"/>
      <c r="V171" s="114"/>
      <c r="W171" s="114"/>
      <c r="X171" s="115"/>
      <c r="Y171" s="114"/>
      <c r="Z171" s="114"/>
      <c r="AA171" s="114"/>
      <c r="AB171" s="114"/>
      <c r="AC171" s="114"/>
      <c r="AD171" s="114"/>
      <c r="AE171" s="114"/>
      <c r="AF171" s="114"/>
      <c r="AG171" s="114"/>
      <c r="AH171" s="114"/>
      <c r="AI171" s="110"/>
      <c r="AJ171" s="114"/>
      <c r="AK171" s="114"/>
      <c r="AL171" s="114"/>
      <c r="AM171" s="114"/>
      <c r="AN171" s="114"/>
      <c r="AO171" s="114"/>
      <c r="AP171" s="114"/>
      <c r="AQ171" s="110"/>
      <c r="AR171" s="110"/>
      <c r="AS171" s="110"/>
      <c r="AT171" s="110"/>
      <c r="AU171" s="110"/>
      <c r="AV171" s="110"/>
      <c r="AW171" s="110"/>
      <c r="AX171" s="114"/>
      <c r="AY171" s="114"/>
      <c r="AZ171" s="110"/>
      <c r="BA171" s="110"/>
    </row>
    <row r="172" spans="1:53" ht="14.25" customHeight="1" x14ac:dyDescent="0.25">
      <c r="A172" s="110"/>
      <c r="B172" s="110"/>
      <c r="C172" s="110"/>
      <c r="D172" s="110"/>
      <c r="E172" s="110"/>
      <c r="F172" s="110"/>
      <c r="G172" s="110"/>
      <c r="H172" s="110"/>
      <c r="I172" s="110"/>
      <c r="J172" s="114"/>
      <c r="K172" s="110"/>
      <c r="L172" s="114"/>
      <c r="M172" s="114"/>
      <c r="N172" s="110"/>
      <c r="O172" s="110"/>
      <c r="P172" s="114"/>
      <c r="Q172" s="114"/>
      <c r="R172" s="115"/>
      <c r="S172" s="114"/>
      <c r="T172" s="114"/>
      <c r="U172" s="114"/>
      <c r="V172" s="114"/>
      <c r="W172" s="114"/>
      <c r="X172" s="115"/>
      <c r="Y172" s="114"/>
      <c r="Z172" s="114"/>
      <c r="AA172" s="114"/>
      <c r="AB172" s="114"/>
      <c r="AC172" s="114"/>
      <c r="AD172" s="114"/>
      <c r="AE172" s="114"/>
      <c r="AF172" s="114"/>
      <c r="AG172" s="114"/>
      <c r="AH172" s="114"/>
      <c r="AI172" s="110"/>
      <c r="AJ172" s="114"/>
      <c r="AK172" s="114"/>
      <c r="AL172" s="114"/>
      <c r="AM172" s="114"/>
      <c r="AN172" s="114"/>
      <c r="AO172" s="114"/>
      <c r="AP172" s="114"/>
      <c r="AQ172" s="110"/>
      <c r="AR172" s="110"/>
      <c r="AS172" s="110"/>
      <c r="AT172" s="110"/>
      <c r="AU172" s="110"/>
      <c r="AV172" s="110"/>
      <c r="AW172" s="110"/>
      <c r="AX172" s="114"/>
      <c r="AY172" s="114"/>
      <c r="AZ172" s="110"/>
      <c r="BA172" s="110"/>
    </row>
    <row r="173" spans="1:53" ht="14.25" customHeight="1" x14ac:dyDescent="0.25">
      <c r="A173" s="110"/>
      <c r="B173" s="110"/>
      <c r="C173" s="110"/>
      <c r="D173" s="110"/>
      <c r="E173" s="110"/>
      <c r="F173" s="110"/>
      <c r="G173" s="110"/>
      <c r="H173" s="110"/>
      <c r="I173" s="110"/>
      <c r="J173" s="114"/>
      <c r="K173" s="110"/>
      <c r="L173" s="114"/>
      <c r="M173" s="114"/>
      <c r="N173" s="110"/>
      <c r="O173" s="110"/>
      <c r="P173" s="114"/>
      <c r="Q173" s="114"/>
      <c r="R173" s="115"/>
      <c r="S173" s="114"/>
      <c r="T173" s="114"/>
      <c r="U173" s="114"/>
      <c r="V173" s="114"/>
      <c r="W173" s="114"/>
      <c r="X173" s="115"/>
      <c r="Y173" s="114"/>
      <c r="Z173" s="114"/>
      <c r="AA173" s="114"/>
      <c r="AB173" s="114"/>
      <c r="AC173" s="114"/>
      <c r="AD173" s="114"/>
      <c r="AE173" s="114"/>
      <c r="AF173" s="114"/>
      <c r="AG173" s="114"/>
      <c r="AH173" s="114"/>
      <c r="AI173" s="110"/>
      <c r="AJ173" s="114"/>
      <c r="AK173" s="114"/>
      <c r="AL173" s="114"/>
      <c r="AM173" s="114"/>
      <c r="AN173" s="114"/>
      <c r="AO173" s="114"/>
      <c r="AP173" s="114"/>
      <c r="AQ173" s="110"/>
      <c r="AR173" s="110"/>
      <c r="AS173" s="110"/>
      <c r="AT173" s="110"/>
      <c r="AU173" s="110"/>
      <c r="AV173" s="110"/>
      <c r="AW173" s="110"/>
      <c r="AX173" s="114"/>
      <c r="AY173" s="114"/>
      <c r="AZ173" s="110"/>
      <c r="BA173" s="110"/>
    </row>
    <row r="174" spans="1:53" ht="14.25" customHeight="1" x14ac:dyDescent="0.25">
      <c r="A174" s="110"/>
      <c r="B174" s="110"/>
      <c r="C174" s="110"/>
      <c r="D174" s="110"/>
      <c r="E174" s="110"/>
      <c r="F174" s="110"/>
      <c r="G174" s="110"/>
      <c r="H174" s="110"/>
      <c r="I174" s="110"/>
      <c r="J174" s="114"/>
      <c r="K174" s="110"/>
      <c r="L174" s="114"/>
      <c r="M174" s="114"/>
      <c r="N174" s="110"/>
      <c r="O174" s="110"/>
      <c r="P174" s="114"/>
      <c r="Q174" s="114"/>
      <c r="R174" s="115"/>
      <c r="S174" s="114"/>
      <c r="T174" s="114"/>
      <c r="U174" s="114"/>
      <c r="V174" s="114"/>
      <c r="W174" s="114"/>
      <c r="X174" s="115"/>
      <c r="Y174" s="114"/>
      <c r="Z174" s="114"/>
      <c r="AA174" s="114"/>
      <c r="AB174" s="114"/>
      <c r="AC174" s="114"/>
      <c r="AD174" s="114"/>
      <c r="AE174" s="114"/>
      <c r="AF174" s="114"/>
      <c r="AG174" s="114"/>
      <c r="AH174" s="114"/>
      <c r="AI174" s="110"/>
      <c r="AJ174" s="114"/>
      <c r="AK174" s="114"/>
      <c r="AL174" s="114"/>
      <c r="AM174" s="114"/>
      <c r="AN174" s="114"/>
      <c r="AO174" s="114"/>
      <c r="AP174" s="114"/>
      <c r="AQ174" s="110"/>
      <c r="AR174" s="110"/>
      <c r="AS174" s="110"/>
      <c r="AT174" s="110"/>
      <c r="AU174" s="110"/>
      <c r="AV174" s="110"/>
      <c r="AW174" s="110"/>
      <c r="AX174" s="114"/>
      <c r="AY174" s="114"/>
      <c r="AZ174" s="110"/>
      <c r="BA174" s="110"/>
    </row>
    <row r="175" spans="1:53" ht="14.25" customHeight="1" x14ac:dyDescent="0.25">
      <c r="A175" s="110"/>
      <c r="B175" s="110"/>
      <c r="C175" s="110"/>
      <c r="D175" s="110"/>
      <c r="E175" s="110"/>
      <c r="F175" s="110"/>
      <c r="G175" s="110"/>
      <c r="H175" s="110"/>
      <c r="I175" s="110"/>
      <c r="J175" s="114"/>
      <c r="K175" s="110"/>
      <c r="L175" s="114"/>
      <c r="M175" s="114"/>
      <c r="N175" s="110"/>
      <c r="O175" s="110"/>
      <c r="P175" s="114"/>
      <c r="Q175" s="114"/>
      <c r="R175" s="115"/>
      <c r="S175" s="114"/>
      <c r="T175" s="114"/>
      <c r="U175" s="114"/>
      <c r="V175" s="114"/>
      <c r="W175" s="114"/>
      <c r="X175" s="115"/>
      <c r="Y175" s="114"/>
      <c r="Z175" s="114"/>
      <c r="AA175" s="114"/>
      <c r="AB175" s="114"/>
      <c r="AC175" s="114"/>
      <c r="AD175" s="114"/>
      <c r="AE175" s="114"/>
      <c r="AF175" s="114"/>
      <c r="AG175" s="114"/>
      <c r="AH175" s="114"/>
      <c r="AI175" s="110"/>
      <c r="AJ175" s="114"/>
      <c r="AK175" s="114"/>
      <c r="AL175" s="114"/>
      <c r="AM175" s="114"/>
      <c r="AN175" s="114"/>
      <c r="AO175" s="114"/>
      <c r="AP175" s="114"/>
      <c r="AQ175" s="110"/>
      <c r="AR175" s="110"/>
      <c r="AS175" s="110"/>
      <c r="AT175" s="110"/>
      <c r="AU175" s="110"/>
      <c r="AV175" s="110"/>
      <c r="AW175" s="110"/>
      <c r="AX175" s="114"/>
      <c r="AY175" s="114"/>
      <c r="AZ175" s="110"/>
      <c r="BA175" s="110"/>
    </row>
    <row r="176" spans="1:53" ht="14.25" customHeight="1" x14ac:dyDescent="0.25">
      <c r="A176" s="110"/>
      <c r="B176" s="110"/>
      <c r="C176" s="110"/>
      <c r="D176" s="110"/>
      <c r="E176" s="110"/>
      <c r="F176" s="110"/>
      <c r="G176" s="110"/>
      <c r="H176" s="110"/>
      <c r="I176" s="110"/>
      <c r="J176" s="114"/>
      <c r="K176" s="110"/>
      <c r="L176" s="114"/>
      <c r="M176" s="114"/>
      <c r="N176" s="110"/>
      <c r="O176" s="110"/>
      <c r="P176" s="114"/>
      <c r="Q176" s="114"/>
      <c r="R176" s="115"/>
      <c r="S176" s="114"/>
      <c r="T176" s="114"/>
      <c r="U176" s="114"/>
      <c r="V176" s="114"/>
      <c r="W176" s="114"/>
      <c r="X176" s="115"/>
      <c r="Y176" s="114"/>
      <c r="Z176" s="114"/>
      <c r="AA176" s="114"/>
      <c r="AB176" s="114"/>
      <c r="AC176" s="114"/>
      <c r="AD176" s="114"/>
      <c r="AE176" s="114"/>
      <c r="AF176" s="114"/>
      <c r="AG176" s="114"/>
      <c r="AH176" s="114"/>
      <c r="AI176" s="110"/>
      <c r="AJ176" s="114"/>
      <c r="AK176" s="114"/>
      <c r="AL176" s="114"/>
      <c r="AM176" s="114"/>
      <c r="AN176" s="114"/>
      <c r="AO176" s="114"/>
      <c r="AP176" s="114"/>
      <c r="AQ176" s="110"/>
      <c r="AR176" s="110"/>
      <c r="AS176" s="110"/>
      <c r="AT176" s="110"/>
      <c r="AU176" s="110"/>
      <c r="AV176" s="110"/>
      <c r="AW176" s="110"/>
      <c r="AX176" s="114"/>
      <c r="AY176" s="114"/>
      <c r="AZ176" s="110"/>
      <c r="BA176" s="110"/>
    </row>
    <row r="177" spans="1:53" ht="14.25" customHeight="1" x14ac:dyDescent="0.25">
      <c r="A177" s="110"/>
      <c r="B177" s="110"/>
      <c r="C177" s="110"/>
      <c r="D177" s="110"/>
      <c r="E177" s="110"/>
      <c r="F177" s="110"/>
      <c r="G177" s="110"/>
      <c r="H177" s="110"/>
      <c r="I177" s="110"/>
      <c r="J177" s="114"/>
      <c r="K177" s="110"/>
      <c r="L177" s="114"/>
      <c r="M177" s="114"/>
      <c r="N177" s="110"/>
      <c r="O177" s="110"/>
      <c r="P177" s="114"/>
      <c r="Q177" s="114"/>
      <c r="R177" s="115"/>
      <c r="S177" s="114"/>
      <c r="T177" s="114"/>
      <c r="U177" s="114"/>
      <c r="V177" s="114"/>
      <c r="W177" s="114"/>
      <c r="X177" s="115"/>
      <c r="Y177" s="114"/>
      <c r="Z177" s="114"/>
      <c r="AA177" s="114"/>
      <c r="AB177" s="114"/>
      <c r="AC177" s="114"/>
      <c r="AD177" s="114"/>
      <c r="AE177" s="114"/>
      <c r="AF177" s="114"/>
      <c r="AG177" s="114"/>
      <c r="AH177" s="114"/>
      <c r="AI177" s="110"/>
      <c r="AJ177" s="114"/>
      <c r="AK177" s="114"/>
      <c r="AL177" s="114"/>
      <c r="AM177" s="114"/>
      <c r="AN177" s="114"/>
      <c r="AO177" s="114"/>
      <c r="AP177" s="114"/>
      <c r="AQ177" s="110"/>
      <c r="AR177" s="110"/>
      <c r="AS177" s="110"/>
      <c r="AT177" s="110"/>
      <c r="AU177" s="110"/>
      <c r="AV177" s="110"/>
      <c r="AW177" s="110"/>
      <c r="AX177" s="114"/>
      <c r="AY177" s="114"/>
      <c r="AZ177" s="110"/>
      <c r="BA177" s="110"/>
    </row>
    <row r="178" spans="1:53" ht="14.25" customHeight="1" x14ac:dyDescent="0.25">
      <c r="A178" s="110"/>
      <c r="B178" s="110"/>
      <c r="C178" s="110"/>
      <c r="D178" s="110"/>
      <c r="E178" s="110"/>
      <c r="F178" s="110"/>
      <c r="G178" s="110"/>
      <c r="H178" s="110"/>
      <c r="I178" s="110"/>
      <c r="J178" s="114"/>
      <c r="K178" s="110"/>
      <c r="L178" s="114"/>
      <c r="M178" s="114"/>
      <c r="N178" s="110"/>
      <c r="O178" s="110"/>
      <c r="P178" s="114"/>
      <c r="Q178" s="114"/>
      <c r="R178" s="115"/>
      <c r="S178" s="114"/>
      <c r="T178" s="114"/>
      <c r="U178" s="114"/>
      <c r="V178" s="114"/>
      <c r="W178" s="114"/>
      <c r="X178" s="115"/>
      <c r="Y178" s="114"/>
      <c r="Z178" s="114"/>
      <c r="AA178" s="114"/>
      <c r="AB178" s="114"/>
      <c r="AC178" s="114"/>
      <c r="AD178" s="114"/>
      <c r="AE178" s="114"/>
      <c r="AF178" s="114"/>
      <c r="AG178" s="114"/>
      <c r="AH178" s="114"/>
      <c r="AI178" s="110"/>
      <c r="AJ178" s="114"/>
      <c r="AK178" s="114"/>
      <c r="AL178" s="114"/>
      <c r="AM178" s="114"/>
      <c r="AN178" s="114"/>
      <c r="AO178" s="114"/>
      <c r="AP178" s="114"/>
      <c r="AQ178" s="110"/>
      <c r="AR178" s="110"/>
      <c r="AS178" s="110"/>
      <c r="AT178" s="110"/>
      <c r="AU178" s="110"/>
      <c r="AV178" s="110"/>
      <c r="AW178" s="110"/>
      <c r="AX178" s="114"/>
      <c r="AY178" s="114"/>
      <c r="AZ178" s="110"/>
      <c r="BA178" s="110"/>
    </row>
    <row r="179" spans="1:53" ht="14.25" customHeight="1" x14ac:dyDescent="0.25">
      <c r="A179" s="110"/>
      <c r="B179" s="110"/>
      <c r="C179" s="110"/>
      <c r="D179" s="110"/>
      <c r="E179" s="110"/>
      <c r="F179" s="110"/>
      <c r="G179" s="110"/>
      <c r="H179" s="110"/>
      <c r="I179" s="110"/>
      <c r="J179" s="114"/>
      <c r="K179" s="110"/>
      <c r="L179" s="114"/>
      <c r="M179" s="114"/>
      <c r="N179" s="110"/>
      <c r="O179" s="110"/>
      <c r="P179" s="114"/>
      <c r="Q179" s="114"/>
      <c r="R179" s="115"/>
      <c r="S179" s="114"/>
      <c r="T179" s="114"/>
      <c r="U179" s="114"/>
      <c r="V179" s="114"/>
      <c r="W179" s="114"/>
      <c r="X179" s="115"/>
      <c r="Y179" s="114"/>
      <c r="Z179" s="114"/>
      <c r="AA179" s="114"/>
      <c r="AB179" s="114"/>
      <c r="AC179" s="114"/>
      <c r="AD179" s="114"/>
      <c r="AE179" s="114"/>
      <c r="AF179" s="114"/>
      <c r="AG179" s="114"/>
      <c r="AH179" s="114"/>
      <c r="AI179" s="110"/>
      <c r="AJ179" s="114"/>
      <c r="AK179" s="114"/>
      <c r="AL179" s="114"/>
      <c r="AM179" s="114"/>
      <c r="AN179" s="114"/>
      <c r="AO179" s="114"/>
      <c r="AP179" s="114"/>
      <c r="AQ179" s="110"/>
      <c r="AR179" s="110"/>
      <c r="AS179" s="110"/>
      <c r="AT179" s="110"/>
      <c r="AU179" s="110"/>
      <c r="AV179" s="110"/>
      <c r="AW179" s="110"/>
      <c r="AX179" s="114"/>
      <c r="AY179" s="114"/>
      <c r="AZ179" s="110"/>
      <c r="BA179" s="110"/>
    </row>
    <row r="180" spans="1:53" ht="14.25" customHeight="1" x14ac:dyDescent="0.25">
      <c r="A180" s="110"/>
      <c r="B180" s="110"/>
      <c r="C180" s="110"/>
      <c r="D180" s="110"/>
      <c r="E180" s="110"/>
      <c r="F180" s="110"/>
      <c r="G180" s="110"/>
      <c r="H180" s="110"/>
      <c r="I180" s="110"/>
      <c r="J180" s="114"/>
      <c r="K180" s="110"/>
      <c r="L180" s="114"/>
      <c r="M180" s="114"/>
      <c r="N180" s="110"/>
      <c r="O180" s="110"/>
      <c r="P180" s="114"/>
      <c r="Q180" s="114"/>
      <c r="R180" s="110"/>
      <c r="S180" s="110"/>
      <c r="T180" s="110"/>
      <c r="U180" s="110"/>
      <c r="V180" s="110"/>
      <c r="W180" s="110"/>
      <c r="X180" s="115"/>
      <c r="Y180" s="114"/>
      <c r="Z180" s="114"/>
      <c r="AA180" s="114"/>
      <c r="AB180" s="114"/>
      <c r="AC180" s="114"/>
      <c r="AD180" s="110"/>
      <c r="AE180" s="110"/>
      <c r="AF180" s="110"/>
      <c r="AG180" s="110"/>
      <c r="AH180" s="110"/>
      <c r="AI180" s="110"/>
      <c r="AJ180" s="110"/>
      <c r="AK180" s="110"/>
      <c r="AL180" s="114"/>
      <c r="AM180" s="114"/>
      <c r="AN180" s="114"/>
      <c r="AO180" s="114"/>
      <c r="AP180" s="114"/>
      <c r="AQ180" s="110"/>
      <c r="AR180" s="110"/>
      <c r="AS180" s="110"/>
      <c r="AT180" s="110"/>
      <c r="AU180" s="110"/>
      <c r="AV180" s="110"/>
      <c r="AW180" s="110"/>
      <c r="AX180" s="114"/>
      <c r="AY180" s="114"/>
      <c r="AZ180" s="110"/>
      <c r="BA180" s="110"/>
    </row>
    <row r="181" spans="1:53" ht="14.25" customHeight="1" x14ac:dyDescent="0.25">
      <c r="A181" s="110"/>
      <c r="B181" s="110"/>
      <c r="C181" s="110"/>
      <c r="D181" s="110"/>
      <c r="E181" s="110"/>
      <c r="F181" s="110"/>
      <c r="G181" s="110"/>
      <c r="H181" s="110"/>
      <c r="I181" s="110"/>
      <c r="J181" s="114"/>
      <c r="K181" s="110"/>
      <c r="L181" s="114"/>
      <c r="M181" s="114"/>
      <c r="N181" s="110"/>
      <c r="O181" s="110"/>
      <c r="P181" s="114"/>
      <c r="Q181" s="110"/>
      <c r="R181" s="115"/>
      <c r="S181" s="114"/>
      <c r="T181" s="114"/>
      <c r="U181" s="114"/>
      <c r="V181" s="114"/>
      <c r="W181" s="114"/>
      <c r="X181" s="110"/>
      <c r="Y181" s="110"/>
      <c r="Z181" s="110"/>
      <c r="AA181" s="110"/>
      <c r="AB181" s="110"/>
      <c r="AC181" s="110"/>
      <c r="AD181" s="110"/>
      <c r="AE181" s="110"/>
      <c r="AF181" s="110"/>
      <c r="AG181" s="110"/>
      <c r="AH181" s="110"/>
      <c r="AI181" s="110"/>
      <c r="AJ181" s="110"/>
      <c r="AK181" s="110"/>
      <c r="AL181" s="114"/>
      <c r="AM181" s="114"/>
      <c r="AN181" s="114"/>
      <c r="AO181" s="114"/>
      <c r="AP181" s="114"/>
      <c r="AQ181" s="110"/>
      <c r="AR181" s="110"/>
      <c r="AS181" s="110"/>
      <c r="AT181" s="110"/>
      <c r="AU181" s="110"/>
      <c r="AV181" s="110"/>
      <c r="AW181" s="110"/>
      <c r="AX181" s="114"/>
      <c r="AY181" s="114"/>
      <c r="AZ181" s="110"/>
      <c r="BA181" s="110"/>
    </row>
    <row r="182" spans="1:53" ht="14.25" customHeight="1" x14ac:dyDescent="0.25">
      <c r="A182" s="110"/>
      <c r="B182" s="110"/>
      <c r="C182" s="110"/>
      <c r="D182" s="110"/>
      <c r="E182" s="110"/>
      <c r="F182" s="110"/>
      <c r="G182" s="110"/>
      <c r="H182" s="110"/>
      <c r="I182" s="110"/>
      <c r="J182" s="114"/>
      <c r="K182" s="110"/>
      <c r="L182" s="114"/>
      <c r="M182" s="114"/>
      <c r="N182" s="110"/>
      <c r="O182" s="110"/>
      <c r="P182" s="114"/>
      <c r="Q182" s="114"/>
      <c r="R182" s="115"/>
      <c r="S182" s="114"/>
      <c r="T182" s="114"/>
      <c r="U182" s="114"/>
      <c r="V182" s="114"/>
      <c r="W182" s="114"/>
      <c r="X182" s="115"/>
      <c r="Y182" s="114"/>
      <c r="Z182" s="114"/>
      <c r="AA182" s="114"/>
      <c r="AB182" s="114"/>
      <c r="AC182" s="114"/>
      <c r="AD182" s="114"/>
      <c r="AE182" s="114"/>
      <c r="AF182" s="114"/>
      <c r="AG182" s="114"/>
      <c r="AH182" s="114"/>
      <c r="AI182" s="110"/>
      <c r="AJ182" s="114"/>
      <c r="AK182" s="114"/>
      <c r="AL182" s="114"/>
      <c r="AM182" s="114"/>
      <c r="AN182" s="114"/>
      <c r="AO182" s="114"/>
      <c r="AP182" s="114"/>
      <c r="AQ182" s="110"/>
      <c r="AR182" s="110"/>
      <c r="AS182" s="110"/>
      <c r="AT182" s="110"/>
      <c r="AU182" s="110"/>
      <c r="AV182" s="110"/>
      <c r="AW182" s="110"/>
      <c r="AX182" s="114"/>
      <c r="AY182" s="114"/>
      <c r="AZ182" s="110"/>
      <c r="BA182" s="110"/>
    </row>
    <row r="183" spans="1:53" ht="14.25" customHeight="1" x14ac:dyDescent="0.25">
      <c r="A183" s="110"/>
      <c r="B183" s="110"/>
      <c r="C183" s="110"/>
      <c r="D183" s="110"/>
      <c r="E183" s="110"/>
      <c r="F183" s="110"/>
      <c r="G183" s="110"/>
      <c r="H183" s="110"/>
      <c r="I183" s="110"/>
      <c r="J183" s="114"/>
      <c r="K183" s="110"/>
      <c r="L183" s="114"/>
      <c r="M183" s="114"/>
      <c r="N183" s="110"/>
      <c r="O183" s="110"/>
      <c r="P183" s="114"/>
      <c r="Q183" s="114"/>
      <c r="R183" s="115"/>
      <c r="S183" s="114"/>
      <c r="T183" s="114"/>
      <c r="U183" s="114"/>
      <c r="V183" s="114"/>
      <c r="W183" s="114"/>
      <c r="X183" s="115"/>
      <c r="Y183" s="114"/>
      <c r="Z183" s="114"/>
      <c r="AA183" s="114"/>
      <c r="AB183" s="114"/>
      <c r="AC183" s="114"/>
      <c r="AD183" s="114"/>
      <c r="AE183" s="114"/>
      <c r="AF183" s="114"/>
      <c r="AG183" s="114"/>
      <c r="AH183" s="114"/>
      <c r="AI183" s="110"/>
      <c r="AJ183" s="114"/>
      <c r="AK183" s="114"/>
      <c r="AL183" s="114"/>
      <c r="AM183" s="114"/>
      <c r="AN183" s="114"/>
      <c r="AO183" s="114"/>
      <c r="AP183" s="114"/>
      <c r="AQ183" s="110"/>
      <c r="AR183" s="110"/>
      <c r="AS183" s="110"/>
      <c r="AT183" s="110"/>
      <c r="AU183" s="110"/>
      <c r="AV183" s="110"/>
      <c r="AW183" s="110"/>
      <c r="AX183" s="114"/>
      <c r="AY183" s="114"/>
      <c r="AZ183" s="110"/>
      <c r="BA183" s="110"/>
    </row>
    <row r="184" spans="1:53" ht="14.25" customHeight="1" x14ac:dyDescent="0.25">
      <c r="A184" s="110"/>
      <c r="B184" s="110"/>
      <c r="C184" s="110"/>
      <c r="D184" s="110"/>
      <c r="E184" s="110"/>
      <c r="F184" s="110"/>
      <c r="G184" s="110"/>
      <c r="H184" s="110"/>
      <c r="I184" s="110"/>
      <c r="J184" s="114"/>
      <c r="K184" s="110"/>
      <c r="L184" s="114"/>
      <c r="M184" s="114"/>
      <c r="N184" s="110"/>
      <c r="O184" s="110"/>
      <c r="P184" s="114"/>
      <c r="Q184" s="114"/>
      <c r="R184" s="115"/>
      <c r="S184" s="114"/>
      <c r="T184" s="114"/>
      <c r="U184" s="114"/>
      <c r="V184" s="114"/>
      <c r="W184" s="114"/>
      <c r="X184" s="115"/>
      <c r="Y184" s="114"/>
      <c r="Z184" s="114"/>
      <c r="AA184" s="114"/>
      <c r="AB184" s="114"/>
      <c r="AC184" s="114"/>
      <c r="AD184" s="114"/>
      <c r="AE184" s="114"/>
      <c r="AF184" s="114"/>
      <c r="AG184" s="114"/>
      <c r="AH184" s="114"/>
      <c r="AI184" s="110"/>
      <c r="AJ184" s="114"/>
      <c r="AK184" s="114"/>
      <c r="AL184" s="114"/>
      <c r="AM184" s="114"/>
      <c r="AN184" s="114"/>
      <c r="AO184" s="114"/>
      <c r="AP184" s="114"/>
      <c r="AQ184" s="110"/>
      <c r="AR184" s="110"/>
      <c r="AS184" s="110"/>
      <c r="AT184" s="110"/>
      <c r="AU184" s="110"/>
      <c r="AV184" s="110"/>
      <c r="AW184" s="110"/>
      <c r="AX184" s="114"/>
      <c r="AY184" s="114"/>
      <c r="AZ184" s="110"/>
      <c r="BA184" s="110"/>
    </row>
    <row r="185" spans="1:53" ht="14.25" customHeight="1" x14ac:dyDescent="0.25">
      <c r="A185" s="110"/>
      <c r="B185" s="110"/>
      <c r="C185" s="110"/>
      <c r="D185" s="110"/>
      <c r="E185" s="110"/>
      <c r="F185" s="110"/>
      <c r="G185" s="110"/>
      <c r="H185" s="110"/>
      <c r="I185" s="110"/>
      <c r="J185" s="114"/>
      <c r="K185" s="110"/>
      <c r="L185" s="114"/>
      <c r="M185" s="114"/>
      <c r="N185" s="110"/>
      <c r="O185" s="110"/>
      <c r="P185" s="114"/>
      <c r="Q185" s="114"/>
      <c r="R185" s="110"/>
      <c r="S185" s="110"/>
      <c r="T185" s="110"/>
      <c r="U185" s="110"/>
      <c r="V185" s="110"/>
      <c r="W185" s="110"/>
      <c r="X185" s="115"/>
      <c r="Y185" s="114"/>
      <c r="Z185" s="114"/>
      <c r="AA185" s="114"/>
      <c r="AB185" s="114"/>
      <c r="AC185" s="114"/>
      <c r="AD185" s="110"/>
      <c r="AE185" s="110"/>
      <c r="AF185" s="110"/>
      <c r="AG185" s="110"/>
      <c r="AH185" s="110"/>
      <c r="AI185" s="110"/>
      <c r="AJ185" s="110"/>
      <c r="AK185" s="110"/>
      <c r="AL185" s="114"/>
      <c r="AM185" s="114"/>
      <c r="AN185" s="114"/>
      <c r="AO185" s="114"/>
      <c r="AP185" s="114"/>
      <c r="AQ185" s="110"/>
      <c r="AR185" s="110"/>
      <c r="AS185" s="110"/>
      <c r="AT185" s="110"/>
      <c r="AU185" s="110"/>
      <c r="AV185" s="110"/>
      <c r="AW185" s="110"/>
      <c r="AX185" s="114"/>
      <c r="AY185" s="114"/>
      <c r="AZ185" s="110"/>
      <c r="BA185" s="110"/>
    </row>
    <row r="186" spans="1:53" ht="14.25" customHeight="1" x14ac:dyDescent="0.25">
      <c r="A186" s="110"/>
      <c r="B186" s="110"/>
      <c r="C186" s="110"/>
      <c r="D186" s="110"/>
      <c r="E186" s="110"/>
      <c r="F186" s="110"/>
      <c r="G186" s="110"/>
      <c r="H186" s="110"/>
      <c r="I186" s="110"/>
      <c r="J186" s="114"/>
      <c r="K186" s="110"/>
      <c r="L186" s="114"/>
      <c r="M186" s="114"/>
      <c r="N186" s="110"/>
      <c r="O186" s="110"/>
      <c r="P186" s="114"/>
      <c r="Q186" s="114"/>
      <c r="R186" s="115"/>
      <c r="S186" s="114"/>
      <c r="T186" s="114"/>
      <c r="U186" s="114"/>
      <c r="V186" s="114"/>
      <c r="W186" s="114"/>
      <c r="X186" s="115"/>
      <c r="Y186" s="114"/>
      <c r="Z186" s="114"/>
      <c r="AA186" s="114"/>
      <c r="AB186" s="114"/>
      <c r="AC186" s="114"/>
      <c r="AD186" s="114"/>
      <c r="AE186" s="114"/>
      <c r="AF186" s="114"/>
      <c r="AG186" s="114"/>
      <c r="AH186" s="114"/>
      <c r="AI186" s="110"/>
      <c r="AJ186" s="114"/>
      <c r="AK186" s="114"/>
      <c r="AL186" s="114"/>
      <c r="AM186" s="114"/>
      <c r="AN186" s="114"/>
      <c r="AO186" s="114"/>
      <c r="AP186" s="114"/>
      <c r="AQ186" s="110"/>
      <c r="AR186" s="110"/>
      <c r="AS186" s="110"/>
      <c r="AT186" s="110"/>
      <c r="AU186" s="110"/>
      <c r="AV186" s="110"/>
      <c r="AW186" s="110"/>
      <c r="AX186" s="114"/>
      <c r="AY186" s="114"/>
      <c r="AZ186" s="110"/>
      <c r="BA186" s="110"/>
    </row>
    <row r="187" spans="1:53" ht="14.25" customHeight="1" x14ac:dyDescent="0.25">
      <c r="A187" s="110"/>
      <c r="B187" s="110"/>
      <c r="C187" s="110"/>
      <c r="D187" s="110"/>
      <c r="E187" s="110"/>
      <c r="F187" s="110"/>
      <c r="G187" s="110"/>
      <c r="H187" s="110"/>
      <c r="I187" s="110"/>
      <c r="J187" s="114"/>
      <c r="K187" s="110"/>
      <c r="L187" s="114"/>
      <c r="M187" s="114"/>
      <c r="N187" s="110"/>
      <c r="O187" s="110"/>
      <c r="P187" s="114"/>
      <c r="Q187" s="114"/>
      <c r="R187" s="115"/>
      <c r="S187" s="114"/>
      <c r="T187" s="114"/>
      <c r="U187" s="114"/>
      <c r="V187" s="114"/>
      <c r="W187" s="114"/>
      <c r="X187" s="115"/>
      <c r="Y187" s="114"/>
      <c r="Z187" s="114"/>
      <c r="AA187" s="114"/>
      <c r="AB187" s="114"/>
      <c r="AC187" s="114"/>
      <c r="AD187" s="114"/>
      <c r="AE187" s="114"/>
      <c r="AF187" s="114"/>
      <c r="AG187" s="114"/>
      <c r="AH187" s="114"/>
      <c r="AI187" s="110"/>
      <c r="AJ187" s="114"/>
      <c r="AK187" s="114"/>
      <c r="AL187" s="114"/>
      <c r="AM187" s="114"/>
      <c r="AN187" s="114"/>
      <c r="AO187" s="114"/>
      <c r="AP187" s="114"/>
      <c r="AQ187" s="110"/>
      <c r="AR187" s="110"/>
      <c r="AS187" s="110"/>
      <c r="AT187" s="110"/>
      <c r="AU187" s="110"/>
      <c r="AV187" s="110"/>
      <c r="AW187" s="110"/>
      <c r="AX187" s="114"/>
      <c r="AY187" s="114"/>
      <c r="AZ187" s="110"/>
      <c r="BA187" s="110"/>
    </row>
    <row r="188" spans="1:53" ht="14.25" customHeight="1" x14ac:dyDescent="0.25">
      <c r="A188" s="110"/>
      <c r="B188" s="110"/>
      <c r="C188" s="110"/>
      <c r="D188" s="110"/>
      <c r="E188" s="110"/>
      <c r="F188" s="110"/>
      <c r="G188" s="110"/>
      <c r="H188" s="110"/>
      <c r="I188" s="110"/>
      <c r="J188" s="114"/>
      <c r="K188" s="110"/>
      <c r="L188" s="114"/>
      <c r="M188" s="114"/>
      <c r="N188" s="110"/>
      <c r="O188" s="110"/>
      <c r="P188" s="114"/>
      <c r="Q188" s="114"/>
      <c r="R188" s="115"/>
      <c r="S188" s="114"/>
      <c r="T188" s="114"/>
      <c r="U188" s="114"/>
      <c r="V188" s="114"/>
      <c r="W188" s="114"/>
      <c r="X188" s="115"/>
      <c r="Y188" s="114"/>
      <c r="Z188" s="114"/>
      <c r="AA188" s="114"/>
      <c r="AB188" s="114"/>
      <c r="AC188" s="114"/>
      <c r="AD188" s="114"/>
      <c r="AE188" s="114"/>
      <c r="AF188" s="114"/>
      <c r="AG188" s="114"/>
      <c r="AH188" s="114"/>
      <c r="AI188" s="110"/>
      <c r="AJ188" s="114"/>
      <c r="AK188" s="114"/>
      <c r="AL188" s="114"/>
      <c r="AM188" s="114"/>
      <c r="AN188" s="114"/>
      <c r="AO188" s="114"/>
      <c r="AP188" s="114"/>
      <c r="AQ188" s="110"/>
      <c r="AR188" s="110"/>
      <c r="AS188" s="110"/>
      <c r="AT188" s="110"/>
      <c r="AU188" s="110"/>
      <c r="AV188" s="110"/>
      <c r="AW188" s="110"/>
      <c r="AX188" s="114"/>
      <c r="AY188" s="114"/>
      <c r="AZ188" s="110"/>
      <c r="BA188" s="110"/>
    </row>
    <row r="189" spans="1:53" ht="14.25" customHeight="1" x14ac:dyDescent="0.25">
      <c r="A189" s="110"/>
      <c r="B189" s="110"/>
      <c r="C189" s="110"/>
      <c r="D189" s="110"/>
      <c r="E189" s="110"/>
      <c r="F189" s="110"/>
      <c r="G189" s="110"/>
      <c r="H189" s="110"/>
      <c r="I189" s="110"/>
      <c r="J189" s="114"/>
      <c r="K189" s="110"/>
      <c r="L189" s="114"/>
      <c r="M189" s="114"/>
      <c r="N189" s="110"/>
      <c r="O189" s="110"/>
      <c r="P189" s="114"/>
      <c r="Q189" s="114"/>
      <c r="R189" s="115"/>
      <c r="S189" s="114"/>
      <c r="T189" s="114"/>
      <c r="U189" s="114"/>
      <c r="V189" s="114"/>
      <c r="W189" s="114"/>
      <c r="X189" s="115"/>
      <c r="Y189" s="114"/>
      <c r="Z189" s="114"/>
      <c r="AA189" s="114"/>
      <c r="AB189" s="114"/>
      <c r="AC189" s="114"/>
      <c r="AD189" s="114"/>
      <c r="AE189" s="114"/>
      <c r="AF189" s="114"/>
      <c r="AG189" s="114"/>
      <c r="AH189" s="114"/>
      <c r="AI189" s="110"/>
      <c r="AJ189" s="114"/>
      <c r="AK189" s="114"/>
      <c r="AL189" s="114"/>
      <c r="AM189" s="114"/>
      <c r="AN189" s="114"/>
      <c r="AO189" s="114"/>
      <c r="AP189" s="114"/>
      <c r="AQ189" s="110"/>
      <c r="AR189" s="110"/>
      <c r="AS189" s="110"/>
      <c r="AT189" s="110"/>
      <c r="AU189" s="110"/>
      <c r="AV189" s="110"/>
      <c r="AW189" s="110"/>
      <c r="AX189" s="114"/>
      <c r="AY189" s="114"/>
      <c r="AZ189" s="110"/>
      <c r="BA189" s="110"/>
    </row>
    <row r="190" spans="1:53" ht="14.25" customHeight="1" x14ac:dyDescent="0.25">
      <c r="A190" s="110"/>
      <c r="B190" s="110"/>
      <c r="C190" s="110"/>
      <c r="D190" s="110"/>
      <c r="E190" s="110"/>
      <c r="F190" s="110"/>
      <c r="G190" s="110"/>
      <c r="H190" s="110"/>
      <c r="I190" s="110"/>
      <c r="J190" s="114"/>
      <c r="K190" s="110"/>
      <c r="L190" s="114"/>
      <c r="M190" s="114"/>
      <c r="N190" s="110"/>
      <c r="O190" s="110"/>
      <c r="P190" s="114"/>
      <c r="Q190" s="114"/>
      <c r="R190" s="110"/>
      <c r="S190" s="110"/>
      <c r="T190" s="110"/>
      <c r="U190" s="110"/>
      <c r="V190" s="110"/>
      <c r="W190" s="110"/>
      <c r="X190" s="115"/>
      <c r="Y190" s="114"/>
      <c r="Z190" s="114"/>
      <c r="AA190" s="114"/>
      <c r="AB190" s="114"/>
      <c r="AC190" s="114"/>
      <c r="AD190" s="110"/>
      <c r="AE190" s="110"/>
      <c r="AF190" s="110"/>
      <c r="AG190" s="110"/>
      <c r="AH190" s="110"/>
      <c r="AI190" s="110"/>
      <c r="AJ190" s="110"/>
      <c r="AK190" s="110"/>
      <c r="AL190" s="114"/>
      <c r="AM190" s="114"/>
      <c r="AN190" s="114"/>
      <c r="AO190" s="114"/>
      <c r="AP190" s="114"/>
      <c r="AQ190" s="110"/>
      <c r="AR190" s="110"/>
      <c r="AS190" s="110"/>
      <c r="AT190" s="110"/>
      <c r="AU190" s="110"/>
      <c r="AV190" s="110"/>
      <c r="AW190" s="110"/>
      <c r="AX190" s="114"/>
      <c r="AY190" s="114"/>
      <c r="AZ190" s="110"/>
      <c r="BA190" s="110"/>
    </row>
    <row r="191" spans="1:53" ht="14.25" customHeight="1" x14ac:dyDescent="0.25">
      <c r="A191" s="110"/>
      <c r="B191" s="110"/>
      <c r="C191" s="110"/>
      <c r="D191" s="110"/>
      <c r="E191" s="110"/>
      <c r="F191" s="110"/>
      <c r="G191" s="110"/>
      <c r="H191" s="110"/>
      <c r="I191" s="110"/>
      <c r="J191" s="114"/>
      <c r="K191" s="110"/>
      <c r="L191" s="114"/>
      <c r="M191" s="114"/>
      <c r="N191" s="110"/>
      <c r="O191" s="110"/>
      <c r="P191" s="114"/>
      <c r="Q191" s="114"/>
      <c r="R191" s="115"/>
      <c r="S191" s="114"/>
      <c r="T191" s="114"/>
      <c r="U191" s="114"/>
      <c r="V191" s="114"/>
      <c r="W191" s="114"/>
      <c r="X191" s="115"/>
      <c r="Y191" s="114"/>
      <c r="Z191" s="114"/>
      <c r="AA191" s="114"/>
      <c r="AB191" s="114"/>
      <c r="AC191" s="114"/>
      <c r="AD191" s="114"/>
      <c r="AE191" s="114"/>
      <c r="AF191" s="114"/>
      <c r="AG191" s="114"/>
      <c r="AH191" s="114"/>
      <c r="AI191" s="110"/>
      <c r="AJ191" s="114"/>
      <c r="AK191" s="114"/>
      <c r="AL191" s="114"/>
      <c r="AM191" s="114"/>
      <c r="AN191" s="114"/>
      <c r="AO191" s="114"/>
      <c r="AP191" s="114"/>
      <c r="AQ191" s="110"/>
      <c r="AR191" s="110"/>
      <c r="AS191" s="110"/>
      <c r="AT191" s="110"/>
      <c r="AU191" s="110"/>
      <c r="AV191" s="110"/>
      <c r="AW191" s="110"/>
      <c r="AX191" s="114"/>
      <c r="AY191" s="114"/>
      <c r="AZ191" s="110"/>
      <c r="BA191" s="110"/>
    </row>
    <row r="192" spans="1:53" ht="14.25" customHeight="1" x14ac:dyDescent="0.25">
      <c r="A192" s="110"/>
      <c r="B192" s="110"/>
      <c r="C192" s="110"/>
      <c r="D192" s="110"/>
      <c r="E192" s="110"/>
      <c r="F192" s="110"/>
      <c r="G192" s="110"/>
      <c r="H192" s="110"/>
      <c r="I192" s="110"/>
      <c r="J192" s="114"/>
      <c r="K192" s="110"/>
      <c r="L192" s="114"/>
      <c r="M192" s="114"/>
      <c r="N192" s="110"/>
      <c r="O192" s="110"/>
      <c r="P192" s="114"/>
      <c r="Q192" s="114"/>
      <c r="R192" s="110"/>
      <c r="S192" s="110"/>
      <c r="T192" s="110"/>
      <c r="U192" s="110"/>
      <c r="V192" s="110"/>
      <c r="W192" s="110"/>
      <c r="X192" s="115"/>
      <c r="Y192" s="114"/>
      <c r="Z192" s="114"/>
      <c r="AA192" s="114"/>
      <c r="AB192" s="114"/>
      <c r="AC192" s="114"/>
      <c r="AD192" s="110"/>
      <c r="AE192" s="110"/>
      <c r="AF192" s="110"/>
      <c r="AG192" s="110"/>
      <c r="AH192" s="110"/>
      <c r="AI192" s="110"/>
      <c r="AJ192" s="110"/>
      <c r="AK192" s="110"/>
      <c r="AL192" s="114"/>
      <c r="AM192" s="114"/>
      <c r="AN192" s="114"/>
      <c r="AO192" s="114"/>
      <c r="AP192" s="114"/>
      <c r="AQ192" s="110"/>
      <c r="AR192" s="110"/>
      <c r="AS192" s="110"/>
      <c r="AT192" s="110"/>
      <c r="AU192" s="110"/>
      <c r="AV192" s="110"/>
      <c r="AW192" s="110"/>
      <c r="AX192" s="114"/>
      <c r="AY192" s="114"/>
      <c r="AZ192" s="110"/>
      <c r="BA192" s="110"/>
    </row>
    <row r="193" spans="1:53" ht="14.25" customHeight="1" x14ac:dyDescent="0.25">
      <c r="A193" s="110"/>
      <c r="B193" s="110"/>
      <c r="C193" s="110"/>
      <c r="D193" s="110"/>
      <c r="E193" s="110"/>
      <c r="F193" s="110"/>
      <c r="G193" s="110"/>
      <c r="H193" s="110"/>
      <c r="I193" s="110"/>
      <c r="J193" s="114"/>
      <c r="K193" s="110"/>
      <c r="L193" s="114"/>
      <c r="M193" s="114"/>
      <c r="N193" s="110"/>
      <c r="O193" s="110"/>
      <c r="P193" s="114"/>
      <c r="Q193" s="114"/>
      <c r="R193" s="115"/>
      <c r="S193" s="114"/>
      <c r="T193" s="114"/>
      <c r="U193" s="114"/>
      <c r="V193" s="114"/>
      <c r="W193" s="114"/>
      <c r="X193" s="115"/>
      <c r="Y193" s="114"/>
      <c r="Z193" s="114"/>
      <c r="AA193" s="114"/>
      <c r="AB193" s="114"/>
      <c r="AC193" s="114"/>
      <c r="AD193" s="114"/>
      <c r="AE193" s="114"/>
      <c r="AF193" s="114"/>
      <c r="AG193" s="114"/>
      <c r="AH193" s="114"/>
      <c r="AI193" s="110"/>
      <c r="AJ193" s="114"/>
      <c r="AK193" s="114"/>
      <c r="AL193" s="114"/>
      <c r="AM193" s="114"/>
      <c r="AN193" s="114"/>
      <c r="AO193" s="114"/>
      <c r="AP193" s="114"/>
      <c r="AQ193" s="110"/>
      <c r="AR193" s="110"/>
      <c r="AS193" s="110"/>
      <c r="AT193" s="110"/>
      <c r="AU193" s="110"/>
      <c r="AV193" s="110"/>
      <c r="AW193" s="110"/>
      <c r="AX193" s="114"/>
      <c r="AY193" s="114"/>
      <c r="AZ193" s="110"/>
      <c r="BA193" s="110"/>
    </row>
    <row r="194" spans="1:53" ht="14.25" customHeight="1" x14ac:dyDescent="0.25">
      <c r="A194" s="110"/>
      <c r="B194" s="110"/>
      <c r="C194" s="110"/>
      <c r="D194" s="110"/>
      <c r="E194" s="110"/>
      <c r="F194" s="110"/>
      <c r="G194" s="110"/>
      <c r="H194" s="110"/>
      <c r="I194" s="110"/>
      <c r="J194" s="114"/>
      <c r="K194" s="110"/>
      <c r="L194" s="114"/>
      <c r="M194" s="114"/>
      <c r="N194" s="110"/>
      <c r="O194" s="110"/>
      <c r="P194" s="114"/>
      <c r="Q194" s="114"/>
      <c r="R194" s="115"/>
      <c r="S194" s="114"/>
      <c r="T194" s="114"/>
      <c r="U194" s="114"/>
      <c r="V194" s="114"/>
      <c r="W194" s="114"/>
      <c r="X194" s="115"/>
      <c r="Y194" s="114"/>
      <c r="Z194" s="114"/>
      <c r="AA194" s="114"/>
      <c r="AB194" s="114"/>
      <c r="AC194" s="114"/>
      <c r="AD194" s="114"/>
      <c r="AE194" s="114"/>
      <c r="AF194" s="114"/>
      <c r="AG194" s="114"/>
      <c r="AH194" s="114"/>
      <c r="AI194" s="110"/>
      <c r="AJ194" s="114"/>
      <c r="AK194" s="114"/>
      <c r="AL194" s="114"/>
      <c r="AM194" s="114"/>
      <c r="AN194" s="114"/>
      <c r="AO194" s="114"/>
      <c r="AP194" s="114"/>
      <c r="AQ194" s="110"/>
      <c r="AR194" s="110"/>
      <c r="AS194" s="110"/>
      <c r="AT194" s="110"/>
      <c r="AU194" s="110"/>
      <c r="AV194" s="110"/>
      <c r="AW194" s="110"/>
      <c r="AX194" s="114"/>
      <c r="AY194" s="114"/>
      <c r="AZ194" s="110"/>
      <c r="BA194" s="110"/>
    </row>
    <row r="195" spans="1:53" ht="14.25" customHeight="1" x14ac:dyDescent="0.25">
      <c r="A195" s="110"/>
      <c r="B195" s="110"/>
      <c r="C195" s="110"/>
      <c r="D195" s="110"/>
      <c r="E195" s="110"/>
      <c r="F195" s="110"/>
      <c r="G195" s="110"/>
      <c r="H195" s="110"/>
      <c r="I195" s="110"/>
      <c r="J195" s="114"/>
      <c r="K195" s="110"/>
      <c r="L195" s="114"/>
      <c r="M195" s="114"/>
      <c r="N195" s="110"/>
      <c r="O195" s="110"/>
      <c r="P195" s="114"/>
      <c r="Q195" s="114"/>
      <c r="R195" s="115"/>
      <c r="S195" s="114"/>
      <c r="T195" s="114"/>
      <c r="U195" s="114"/>
      <c r="V195" s="114"/>
      <c r="W195" s="114"/>
      <c r="X195" s="115"/>
      <c r="Y195" s="114"/>
      <c r="Z195" s="114"/>
      <c r="AA195" s="114"/>
      <c r="AB195" s="114"/>
      <c r="AC195" s="114"/>
      <c r="AD195" s="114"/>
      <c r="AE195" s="114"/>
      <c r="AF195" s="114"/>
      <c r="AG195" s="114"/>
      <c r="AH195" s="114"/>
      <c r="AI195" s="110"/>
      <c r="AJ195" s="114"/>
      <c r="AK195" s="114"/>
      <c r="AL195" s="114"/>
      <c r="AM195" s="114"/>
      <c r="AN195" s="114"/>
      <c r="AO195" s="114"/>
      <c r="AP195" s="114"/>
      <c r="AQ195" s="110"/>
      <c r="AR195" s="110"/>
      <c r="AS195" s="110"/>
      <c r="AT195" s="110"/>
      <c r="AU195" s="110"/>
      <c r="AV195" s="110"/>
      <c r="AW195" s="110"/>
      <c r="AX195" s="114"/>
      <c r="AY195" s="114"/>
      <c r="AZ195" s="110"/>
      <c r="BA195" s="110"/>
    </row>
    <row r="196" spans="1:53" ht="14.25" customHeight="1" x14ac:dyDescent="0.25">
      <c r="A196" s="110"/>
      <c r="B196" s="110"/>
      <c r="C196" s="110"/>
      <c r="D196" s="110"/>
      <c r="E196" s="110"/>
      <c r="F196" s="110"/>
      <c r="G196" s="110"/>
      <c r="H196" s="110"/>
      <c r="I196" s="110"/>
      <c r="J196" s="114"/>
      <c r="K196" s="110"/>
      <c r="L196" s="114"/>
      <c r="M196" s="114"/>
      <c r="N196" s="110"/>
      <c r="O196" s="110"/>
      <c r="P196" s="114"/>
      <c r="Q196" s="114"/>
      <c r="R196" s="115"/>
      <c r="S196" s="114"/>
      <c r="T196" s="114"/>
      <c r="U196" s="114"/>
      <c r="V196" s="114"/>
      <c r="W196" s="114"/>
      <c r="X196" s="115"/>
      <c r="Y196" s="114"/>
      <c r="Z196" s="114"/>
      <c r="AA196" s="114"/>
      <c r="AB196" s="114"/>
      <c r="AC196" s="114"/>
      <c r="AD196" s="114"/>
      <c r="AE196" s="114"/>
      <c r="AF196" s="114"/>
      <c r="AG196" s="114"/>
      <c r="AH196" s="114"/>
      <c r="AI196" s="110"/>
      <c r="AJ196" s="114"/>
      <c r="AK196" s="114"/>
      <c r="AL196" s="114"/>
      <c r="AM196" s="114"/>
      <c r="AN196" s="114"/>
      <c r="AO196" s="114"/>
      <c r="AP196" s="114"/>
      <c r="AQ196" s="110"/>
      <c r="AR196" s="110"/>
      <c r="AS196" s="110"/>
      <c r="AT196" s="110"/>
      <c r="AU196" s="110"/>
      <c r="AV196" s="110"/>
      <c r="AW196" s="110"/>
      <c r="AX196" s="114"/>
      <c r="AY196" s="114"/>
      <c r="AZ196" s="110"/>
      <c r="BA196" s="110"/>
    </row>
    <row r="197" spans="1:53" ht="14.25" customHeight="1" x14ac:dyDescent="0.25">
      <c r="A197" s="110"/>
      <c r="B197" s="110"/>
      <c r="C197" s="110"/>
      <c r="D197" s="110"/>
      <c r="E197" s="110"/>
      <c r="F197" s="110"/>
      <c r="G197" s="110"/>
      <c r="H197" s="110"/>
      <c r="I197" s="110"/>
      <c r="J197" s="114"/>
      <c r="K197" s="110"/>
      <c r="L197" s="114"/>
      <c r="M197" s="114"/>
      <c r="N197" s="110"/>
      <c r="O197" s="110"/>
      <c r="P197" s="114"/>
      <c r="Q197" s="114"/>
      <c r="R197" s="115"/>
      <c r="S197" s="114"/>
      <c r="T197" s="114"/>
      <c r="U197" s="114"/>
      <c r="V197" s="114"/>
      <c r="W197" s="114"/>
      <c r="X197" s="115"/>
      <c r="Y197" s="114"/>
      <c r="Z197" s="114"/>
      <c r="AA197" s="114"/>
      <c r="AB197" s="114"/>
      <c r="AC197" s="114"/>
      <c r="AD197" s="114"/>
      <c r="AE197" s="114"/>
      <c r="AF197" s="114"/>
      <c r="AG197" s="114"/>
      <c r="AH197" s="114"/>
      <c r="AI197" s="110"/>
      <c r="AJ197" s="114"/>
      <c r="AK197" s="114"/>
      <c r="AL197" s="114"/>
      <c r="AM197" s="114"/>
      <c r="AN197" s="114"/>
      <c r="AO197" s="114"/>
      <c r="AP197" s="114"/>
      <c r="AQ197" s="110"/>
      <c r="AR197" s="110"/>
      <c r="AS197" s="110"/>
      <c r="AT197" s="110"/>
      <c r="AU197" s="110"/>
      <c r="AV197" s="110"/>
      <c r="AW197" s="110"/>
      <c r="AX197" s="114"/>
      <c r="AY197" s="114"/>
      <c r="AZ197" s="110"/>
      <c r="BA197" s="110"/>
    </row>
    <row r="198" spans="1:53" ht="14.25" customHeight="1" x14ac:dyDescent="0.25">
      <c r="A198" s="110"/>
      <c r="B198" s="110"/>
      <c r="C198" s="110"/>
      <c r="D198" s="110"/>
      <c r="E198" s="110"/>
      <c r="F198" s="110"/>
      <c r="G198" s="110"/>
      <c r="H198" s="110"/>
      <c r="I198" s="110"/>
      <c r="J198" s="114"/>
      <c r="K198" s="110"/>
      <c r="L198" s="114"/>
      <c r="M198" s="114"/>
      <c r="N198" s="110"/>
      <c r="O198" s="110"/>
      <c r="P198" s="114"/>
      <c r="Q198" s="114"/>
      <c r="R198" s="110"/>
      <c r="S198" s="110"/>
      <c r="T198" s="110"/>
      <c r="U198" s="110"/>
      <c r="V198" s="110"/>
      <c r="W198" s="110"/>
      <c r="X198" s="115"/>
      <c r="Y198" s="114"/>
      <c r="Z198" s="114"/>
      <c r="AA198" s="114"/>
      <c r="AB198" s="114"/>
      <c r="AC198" s="114"/>
      <c r="AD198" s="110"/>
      <c r="AE198" s="110"/>
      <c r="AF198" s="110"/>
      <c r="AG198" s="110"/>
      <c r="AH198" s="110"/>
      <c r="AI198" s="110"/>
      <c r="AJ198" s="110"/>
      <c r="AK198" s="110"/>
      <c r="AL198" s="114"/>
      <c r="AM198" s="114"/>
      <c r="AN198" s="114"/>
      <c r="AO198" s="114"/>
      <c r="AP198" s="114"/>
      <c r="AQ198" s="110"/>
      <c r="AR198" s="110"/>
      <c r="AS198" s="110"/>
      <c r="AT198" s="110"/>
      <c r="AU198" s="110"/>
      <c r="AV198" s="110"/>
      <c r="AW198" s="110"/>
      <c r="AX198" s="114"/>
      <c r="AY198" s="114"/>
      <c r="AZ198" s="110"/>
      <c r="BA198" s="110"/>
    </row>
    <row r="199" spans="1:53" ht="14.25" customHeight="1" x14ac:dyDescent="0.25">
      <c r="A199" s="110"/>
      <c r="B199" s="110"/>
      <c r="C199" s="110"/>
      <c r="D199" s="110"/>
      <c r="E199" s="110"/>
      <c r="F199" s="110"/>
      <c r="G199" s="110"/>
      <c r="H199" s="110"/>
      <c r="I199" s="110"/>
      <c r="J199" s="114"/>
      <c r="K199" s="110"/>
      <c r="L199" s="114"/>
      <c r="M199" s="114"/>
      <c r="N199" s="110"/>
      <c r="O199" s="110"/>
      <c r="P199" s="114"/>
      <c r="Q199" s="114"/>
      <c r="R199" s="115"/>
      <c r="S199" s="114"/>
      <c r="T199" s="114"/>
      <c r="U199" s="114"/>
      <c r="V199" s="114"/>
      <c r="W199" s="114"/>
      <c r="X199" s="115"/>
      <c r="Y199" s="114"/>
      <c r="Z199" s="114"/>
      <c r="AA199" s="114"/>
      <c r="AB199" s="114"/>
      <c r="AC199" s="114"/>
      <c r="AD199" s="114"/>
      <c r="AE199" s="114"/>
      <c r="AF199" s="114"/>
      <c r="AG199" s="114"/>
      <c r="AH199" s="114"/>
      <c r="AI199" s="110"/>
      <c r="AJ199" s="114"/>
      <c r="AK199" s="114"/>
      <c r="AL199" s="114"/>
      <c r="AM199" s="114"/>
      <c r="AN199" s="114"/>
      <c r="AO199" s="114"/>
      <c r="AP199" s="114"/>
      <c r="AQ199" s="110"/>
      <c r="AR199" s="110"/>
      <c r="AS199" s="110"/>
      <c r="AT199" s="110"/>
      <c r="AU199" s="110"/>
      <c r="AV199" s="110"/>
      <c r="AW199" s="110"/>
      <c r="AX199" s="114"/>
      <c r="AY199" s="114"/>
      <c r="AZ199" s="110"/>
      <c r="BA199" s="110"/>
    </row>
    <row r="200" spans="1:53" ht="14.25" customHeight="1" x14ac:dyDescent="0.25">
      <c r="A200" s="110"/>
      <c r="B200" s="110"/>
      <c r="C200" s="110"/>
      <c r="D200" s="110"/>
      <c r="E200" s="110"/>
      <c r="F200" s="110"/>
      <c r="G200" s="110"/>
      <c r="H200" s="110"/>
      <c r="I200" s="110"/>
      <c r="J200" s="114"/>
      <c r="K200" s="110"/>
      <c r="L200" s="114"/>
      <c r="M200" s="114"/>
      <c r="N200" s="110"/>
      <c r="O200" s="110"/>
      <c r="P200" s="114"/>
      <c r="Q200" s="114"/>
      <c r="R200" s="115"/>
      <c r="S200" s="114"/>
      <c r="T200" s="114"/>
      <c r="U200" s="114"/>
      <c r="V200" s="110"/>
      <c r="W200" s="114"/>
      <c r="X200" s="115"/>
      <c r="Y200" s="114"/>
      <c r="Z200" s="114"/>
      <c r="AA200" s="114"/>
      <c r="AB200" s="114"/>
      <c r="AC200" s="114"/>
      <c r="AD200" s="114"/>
      <c r="AE200" s="114"/>
      <c r="AF200" s="114"/>
      <c r="AG200" s="114"/>
      <c r="AH200" s="114"/>
      <c r="AI200" s="110"/>
      <c r="AJ200" s="114"/>
      <c r="AK200" s="114"/>
      <c r="AL200" s="114"/>
      <c r="AM200" s="114"/>
      <c r="AN200" s="114"/>
      <c r="AO200" s="114"/>
      <c r="AP200" s="114"/>
      <c r="AQ200" s="110"/>
      <c r="AR200" s="110"/>
      <c r="AS200" s="110"/>
      <c r="AT200" s="110"/>
      <c r="AU200" s="110"/>
      <c r="AV200" s="110"/>
      <c r="AW200" s="110"/>
      <c r="AX200" s="114"/>
      <c r="AY200" s="114"/>
      <c r="AZ200" s="110"/>
      <c r="BA200" s="110"/>
    </row>
    <row r="201" spans="1:53" ht="14.25" customHeight="1" x14ac:dyDescent="0.25">
      <c r="A201" s="110"/>
      <c r="B201" s="110"/>
      <c r="C201" s="110"/>
      <c r="D201" s="110"/>
      <c r="E201" s="110"/>
      <c r="F201" s="110"/>
      <c r="G201" s="110"/>
      <c r="H201" s="110"/>
      <c r="I201" s="110"/>
      <c r="J201" s="114"/>
      <c r="K201" s="110"/>
      <c r="L201" s="114"/>
      <c r="M201" s="114"/>
      <c r="N201" s="110"/>
      <c r="O201" s="110"/>
      <c r="P201" s="114"/>
      <c r="Q201" s="114"/>
      <c r="R201" s="115"/>
      <c r="S201" s="114"/>
      <c r="T201" s="114"/>
      <c r="U201" s="114"/>
      <c r="V201" s="114"/>
      <c r="W201" s="114"/>
      <c r="X201" s="115"/>
      <c r="Y201" s="114"/>
      <c r="Z201" s="114"/>
      <c r="AA201" s="114"/>
      <c r="AB201" s="114"/>
      <c r="AC201" s="114"/>
      <c r="AD201" s="114"/>
      <c r="AE201" s="114"/>
      <c r="AF201" s="114"/>
      <c r="AG201" s="114"/>
      <c r="AH201" s="114"/>
      <c r="AI201" s="110"/>
      <c r="AJ201" s="114"/>
      <c r="AK201" s="114"/>
      <c r="AL201" s="114"/>
      <c r="AM201" s="114"/>
      <c r="AN201" s="114"/>
      <c r="AO201" s="114"/>
      <c r="AP201" s="114"/>
      <c r="AQ201" s="110"/>
      <c r="AR201" s="110"/>
      <c r="AS201" s="110"/>
      <c r="AT201" s="110"/>
      <c r="AU201" s="110"/>
      <c r="AV201" s="110"/>
      <c r="AW201" s="110"/>
      <c r="AX201" s="114"/>
      <c r="AY201" s="114"/>
      <c r="AZ201" s="110"/>
      <c r="BA201" s="110"/>
    </row>
    <row r="202" spans="1:53" ht="14.25" customHeight="1" x14ac:dyDescent="0.25">
      <c r="A202" s="110"/>
      <c r="B202" s="110"/>
      <c r="C202" s="110"/>
      <c r="D202" s="110"/>
      <c r="E202" s="110"/>
      <c r="F202" s="110"/>
      <c r="G202" s="110"/>
      <c r="H202" s="110"/>
      <c r="I202" s="110"/>
      <c r="J202" s="114"/>
      <c r="K202" s="110"/>
      <c r="L202" s="114"/>
      <c r="M202" s="114"/>
      <c r="N202" s="110"/>
      <c r="O202" s="110"/>
      <c r="P202" s="114"/>
      <c r="Q202" s="114"/>
      <c r="R202" s="115"/>
      <c r="S202" s="114"/>
      <c r="T202" s="114"/>
      <c r="U202" s="114"/>
      <c r="V202" s="114"/>
      <c r="W202" s="114"/>
      <c r="X202" s="115"/>
      <c r="Y202" s="114"/>
      <c r="Z202" s="114"/>
      <c r="AA202" s="114"/>
      <c r="AB202" s="114"/>
      <c r="AC202" s="114"/>
      <c r="AD202" s="114"/>
      <c r="AE202" s="114"/>
      <c r="AF202" s="114"/>
      <c r="AG202" s="114"/>
      <c r="AH202" s="114"/>
      <c r="AI202" s="110"/>
      <c r="AJ202" s="114"/>
      <c r="AK202" s="114"/>
      <c r="AL202" s="114"/>
      <c r="AM202" s="114"/>
      <c r="AN202" s="114"/>
      <c r="AO202" s="114"/>
      <c r="AP202" s="114"/>
      <c r="AQ202" s="110"/>
      <c r="AR202" s="110"/>
      <c r="AS202" s="110"/>
      <c r="AT202" s="110"/>
      <c r="AU202" s="110"/>
      <c r="AV202" s="110"/>
      <c r="AW202" s="110"/>
      <c r="AX202" s="114"/>
      <c r="AY202" s="114"/>
      <c r="AZ202" s="110"/>
      <c r="BA202" s="110"/>
    </row>
    <row r="203" spans="1:53" ht="14.25" customHeight="1" x14ac:dyDescent="0.25">
      <c r="A203" s="110"/>
      <c r="B203" s="110"/>
      <c r="C203" s="110"/>
      <c r="D203" s="110"/>
      <c r="E203" s="110"/>
      <c r="F203" s="110"/>
      <c r="G203" s="110"/>
      <c r="H203" s="110"/>
      <c r="I203" s="110"/>
      <c r="J203" s="114"/>
      <c r="K203" s="110"/>
      <c r="L203" s="114"/>
      <c r="M203" s="114"/>
      <c r="N203" s="110"/>
      <c r="O203" s="110"/>
      <c r="P203" s="114"/>
      <c r="Q203" s="114"/>
      <c r="R203" s="115"/>
      <c r="S203" s="114"/>
      <c r="T203" s="114"/>
      <c r="U203" s="114"/>
      <c r="V203" s="114"/>
      <c r="W203" s="114"/>
      <c r="X203" s="115"/>
      <c r="Y203" s="114"/>
      <c r="Z203" s="114"/>
      <c r="AA203" s="114"/>
      <c r="AB203" s="114"/>
      <c r="AC203" s="114"/>
      <c r="AD203" s="114"/>
      <c r="AE203" s="114"/>
      <c r="AF203" s="114"/>
      <c r="AG203" s="114"/>
      <c r="AH203" s="114"/>
      <c r="AI203" s="110"/>
      <c r="AJ203" s="114"/>
      <c r="AK203" s="114"/>
      <c r="AL203" s="114"/>
      <c r="AM203" s="114"/>
      <c r="AN203" s="114"/>
      <c r="AO203" s="114"/>
      <c r="AP203" s="114"/>
      <c r="AQ203" s="110"/>
      <c r="AR203" s="110"/>
      <c r="AS203" s="110"/>
      <c r="AT203" s="110"/>
      <c r="AU203" s="110"/>
      <c r="AV203" s="110"/>
      <c r="AW203" s="110"/>
      <c r="AX203" s="114"/>
      <c r="AY203" s="114"/>
      <c r="AZ203" s="110"/>
      <c r="BA203" s="110"/>
    </row>
    <row r="204" spans="1:53" ht="14.25" customHeight="1" x14ac:dyDescent="0.25">
      <c r="A204" s="110"/>
      <c r="B204" s="110"/>
      <c r="C204" s="110"/>
      <c r="D204" s="110"/>
      <c r="E204" s="110"/>
      <c r="F204" s="110"/>
      <c r="G204" s="110"/>
      <c r="H204" s="110"/>
      <c r="I204" s="110"/>
      <c r="J204" s="114"/>
      <c r="K204" s="110"/>
      <c r="L204" s="114"/>
      <c r="M204" s="114"/>
      <c r="N204" s="110"/>
      <c r="O204" s="110"/>
      <c r="P204" s="114"/>
      <c r="Q204" s="114"/>
      <c r="R204" s="115"/>
      <c r="S204" s="114"/>
      <c r="T204" s="114"/>
      <c r="U204" s="114"/>
      <c r="V204" s="114"/>
      <c r="W204" s="114"/>
      <c r="X204" s="115"/>
      <c r="Y204" s="114"/>
      <c r="Z204" s="114"/>
      <c r="AA204" s="114"/>
      <c r="AB204" s="114"/>
      <c r="AC204" s="114"/>
      <c r="AD204" s="114"/>
      <c r="AE204" s="114"/>
      <c r="AF204" s="114"/>
      <c r="AG204" s="114"/>
      <c r="AH204" s="114"/>
      <c r="AI204" s="110"/>
      <c r="AJ204" s="114"/>
      <c r="AK204" s="114"/>
      <c r="AL204" s="114"/>
      <c r="AM204" s="114"/>
      <c r="AN204" s="114"/>
      <c r="AO204" s="114"/>
      <c r="AP204" s="114"/>
      <c r="AQ204" s="110"/>
      <c r="AR204" s="110"/>
      <c r="AS204" s="110"/>
      <c r="AT204" s="110"/>
      <c r="AU204" s="110"/>
      <c r="AV204" s="110"/>
      <c r="AW204" s="110"/>
      <c r="AX204" s="114"/>
      <c r="AY204" s="114"/>
      <c r="AZ204" s="110"/>
      <c r="BA204" s="110"/>
    </row>
    <row r="205" spans="1:53" ht="14.25" customHeight="1" x14ac:dyDescent="0.25">
      <c r="A205" s="110"/>
      <c r="B205" s="110"/>
      <c r="C205" s="110"/>
      <c r="D205" s="110"/>
      <c r="E205" s="110"/>
      <c r="F205" s="110"/>
      <c r="G205" s="110"/>
      <c r="H205" s="110"/>
      <c r="I205" s="110"/>
      <c r="J205" s="114"/>
      <c r="K205" s="110"/>
      <c r="L205" s="114"/>
      <c r="M205" s="114"/>
      <c r="N205" s="110"/>
      <c r="O205" s="110"/>
      <c r="P205" s="114"/>
      <c r="Q205" s="114"/>
      <c r="R205" s="115"/>
      <c r="S205" s="114"/>
      <c r="T205" s="114"/>
      <c r="U205" s="114"/>
      <c r="V205" s="114"/>
      <c r="W205" s="114"/>
      <c r="X205" s="115"/>
      <c r="Y205" s="114"/>
      <c r="Z205" s="114"/>
      <c r="AA205" s="114"/>
      <c r="AB205" s="114"/>
      <c r="AC205" s="114"/>
      <c r="AD205" s="114"/>
      <c r="AE205" s="114"/>
      <c r="AF205" s="114"/>
      <c r="AG205" s="114"/>
      <c r="AH205" s="114"/>
      <c r="AI205" s="110"/>
      <c r="AJ205" s="114"/>
      <c r="AK205" s="114"/>
      <c r="AL205" s="114"/>
      <c r="AM205" s="114"/>
      <c r="AN205" s="114"/>
      <c r="AO205" s="114"/>
      <c r="AP205" s="114"/>
      <c r="AQ205" s="110"/>
      <c r="AR205" s="110"/>
      <c r="AS205" s="110"/>
      <c r="AT205" s="110"/>
      <c r="AU205" s="110"/>
      <c r="AV205" s="110"/>
      <c r="AW205" s="110"/>
      <c r="AX205" s="114"/>
      <c r="AY205" s="114"/>
      <c r="AZ205" s="110"/>
      <c r="BA205" s="110"/>
    </row>
    <row r="206" spans="1:53" ht="14.25" customHeight="1" x14ac:dyDescent="0.25">
      <c r="A206" s="110"/>
      <c r="B206" s="110"/>
      <c r="C206" s="110"/>
      <c r="D206" s="110"/>
      <c r="E206" s="110"/>
      <c r="F206" s="110"/>
      <c r="G206" s="110"/>
      <c r="H206" s="110"/>
      <c r="I206" s="110"/>
      <c r="J206" s="114"/>
      <c r="K206" s="110"/>
      <c r="L206" s="114"/>
      <c r="M206" s="114"/>
      <c r="N206" s="110"/>
      <c r="O206" s="110"/>
      <c r="P206" s="114"/>
      <c r="Q206" s="114"/>
      <c r="R206" s="115"/>
      <c r="S206" s="114"/>
      <c r="T206" s="114"/>
      <c r="U206" s="114"/>
      <c r="V206" s="114"/>
      <c r="W206" s="114"/>
      <c r="X206" s="115"/>
      <c r="Y206" s="114"/>
      <c r="Z206" s="114"/>
      <c r="AA206" s="114"/>
      <c r="AB206" s="114"/>
      <c r="AC206" s="114"/>
      <c r="AD206" s="114"/>
      <c r="AE206" s="114"/>
      <c r="AF206" s="114"/>
      <c r="AG206" s="114"/>
      <c r="AH206" s="114"/>
      <c r="AI206" s="110"/>
      <c r="AJ206" s="114"/>
      <c r="AK206" s="114"/>
      <c r="AL206" s="114"/>
      <c r="AM206" s="114"/>
      <c r="AN206" s="114"/>
      <c r="AO206" s="114"/>
      <c r="AP206" s="114"/>
      <c r="AQ206" s="110"/>
      <c r="AR206" s="110"/>
      <c r="AS206" s="110"/>
      <c r="AT206" s="110"/>
      <c r="AU206" s="110"/>
      <c r="AV206" s="110"/>
      <c r="AW206" s="110"/>
      <c r="AX206" s="114"/>
      <c r="AY206" s="114"/>
      <c r="AZ206" s="110"/>
      <c r="BA206" s="110"/>
    </row>
    <row r="207" spans="1:53" ht="14.25" customHeight="1" x14ac:dyDescent="0.25">
      <c r="A207" s="110"/>
      <c r="B207" s="110"/>
      <c r="C207" s="110"/>
      <c r="D207" s="110"/>
      <c r="E207" s="110"/>
      <c r="F207" s="110"/>
      <c r="G207" s="110"/>
      <c r="H207" s="110"/>
      <c r="I207" s="110"/>
      <c r="J207" s="114"/>
      <c r="K207" s="110"/>
      <c r="L207" s="114"/>
      <c r="M207" s="114"/>
      <c r="N207" s="110"/>
      <c r="O207" s="110"/>
      <c r="P207" s="114"/>
      <c r="Q207" s="114"/>
      <c r="R207" s="110"/>
      <c r="S207" s="110"/>
      <c r="T207" s="110"/>
      <c r="U207" s="110"/>
      <c r="V207" s="110"/>
      <c r="W207" s="110"/>
      <c r="X207" s="115"/>
      <c r="Y207" s="114"/>
      <c r="Z207" s="114"/>
      <c r="AA207" s="114"/>
      <c r="AB207" s="114"/>
      <c r="AC207" s="114"/>
      <c r="AD207" s="110"/>
      <c r="AE207" s="110"/>
      <c r="AF207" s="110"/>
      <c r="AG207" s="110"/>
      <c r="AH207" s="110"/>
      <c r="AI207" s="110"/>
      <c r="AJ207" s="110"/>
      <c r="AK207" s="110"/>
      <c r="AL207" s="114"/>
      <c r="AM207" s="114"/>
      <c r="AN207" s="114"/>
      <c r="AO207" s="114"/>
      <c r="AP207" s="114"/>
      <c r="AQ207" s="110"/>
      <c r="AR207" s="110"/>
      <c r="AS207" s="110"/>
      <c r="AT207" s="110"/>
      <c r="AU207" s="110"/>
      <c r="AV207" s="110"/>
      <c r="AW207" s="110"/>
      <c r="AX207" s="114"/>
      <c r="AY207" s="114"/>
      <c r="AZ207" s="110"/>
      <c r="BA207" s="110"/>
    </row>
    <row r="208" spans="1:53" ht="14.25" customHeight="1" x14ac:dyDescent="0.25">
      <c r="A208" s="110"/>
      <c r="B208" s="110"/>
      <c r="C208" s="110"/>
      <c r="D208" s="110"/>
      <c r="E208" s="110"/>
      <c r="F208" s="110"/>
      <c r="G208" s="110"/>
      <c r="H208" s="110"/>
      <c r="I208" s="110"/>
      <c r="J208" s="114"/>
      <c r="K208" s="110"/>
      <c r="L208" s="114"/>
      <c r="M208" s="114"/>
      <c r="N208" s="110"/>
      <c r="O208" s="110"/>
      <c r="P208" s="114"/>
      <c r="Q208" s="114"/>
      <c r="R208" s="115"/>
      <c r="S208" s="114"/>
      <c r="T208" s="114"/>
      <c r="U208" s="114"/>
      <c r="V208" s="114"/>
      <c r="W208" s="114"/>
      <c r="X208" s="115"/>
      <c r="Y208" s="114"/>
      <c r="Z208" s="114"/>
      <c r="AA208" s="114"/>
      <c r="AB208" s="114"/>
      <c r="AC208" s="114"/>
      <c r="AD208" s="114"/>
      <c r="AE208" s="114"/>
      <c r="AF208" s="114"/>
      <c r="AG208" s="114"/>
      <c r="AH208" s="114"/>
      <c r="AI208" s="110"/>
      <c r="AJ208" s="114"/>
      <c r="AK208" s="114"/>
      <c r="AL208" s="114"/>
      <c r="AM208" s="114"/>
      <c r="AN208" s="114"/>
      <c r="AO208" s="114"/>
      <c r="AP208" s="114"/>
      <c r="AQ208" s="110"/>
      <c r="AR208" s="110"/>
      <c r="AS208" s="110"/>
      <c r="AT208" s="110"/>
      <c r="AU208" s="110"/>
      <c r="AV208" s="110"/>
      <c r="AW208" s="110"/>
      <c r="AX208" s="114"/>
      <c r="AY208" s="114"/>
      <c r="AZ208" s="110"/>
      <c r="BA208" s="110"/>
    </row>
    <row r="209" spans="1:53" ht="14.25" customHeight="1" x14ac:dyDescent="0.25">
      <c r="A209" s="110"/>
      <c r="B209" s="110"/>
      <c r="C209" s="110"/>
      <c r="D209" s="110"/>
      <c r="E209" s="110"/>
      <c r="F209" s="110"/>
      <c r="G209" s="110"/>
      <c r="H209" s="110"/>
      <c r="I209" s="110"/>
      <c r="J209" s="114"/>
      <c r="K209" s="110"/>
      <c r="L209" s="114"/>
      <c r="M209" s="114"/>
      <c r="N209" s="110"/>
      <c r="O209" s="110"/>
      <c r="P209" s="114"/>
      <c r="Q209" s="114"/>
      <c r="R209" s="110"/>
      <c r="S209" s="110"/>
      <c r="T209" s="110"/>
      <c r="U209" s="110"/>
      <c r="V209" s="110"/>
      <c r="W209" s="110"/>
      <c r="X209" s="115"/>
      <c r="Y209" s="114"/>
      <c r="Z209" s="114"/>
      <c r="AA209" s="114"/>
      <c r="AB209" s="114"/>
      <c r="AC209" s="114"/>
      <c r="AD209" s="110"/>
      <c r="AE209" s="110"/>
      <c r="AF209" s="110"/>
      <c r="AG209" s="110"/>
      <c r="AH209" s="110"/>
      <c r="AI209" s="110"/>
      <c r="AJ209" s="110"/>
      <c r="AK209" s="110"/>
      <c r="AL209" s="114"/>
      <c r="AM209" s="114"/>
      <c r="AN209" s="114"/>
      <c r="AO209" s="114"/>
      <c r="AP209" s="114"/>
      <c r="AQ209" s="110"/>
      <c r="AR209" s="110"/>
      <c r="AS209" s="110"/>
      <c r="AT209" s="110"/>
      <c r="AU209" s="110"/>
      <c r="AV209" s="110"/>
      <c r="AW209" s="110"/>
      <c r="AX209" s="114"/>
      <c r="AY209" s="114"/>
      <c r="AZ209" s="110"/>
      <c r="BA209" s="110"/>
    </row>
    <row r="210" spans="1:53" ht="14.25" customHeight="1" x14ac:dyDescent="0.25">
      <c r="A210" s="110"/>
      <c r="B210" s="110"/>
      <c r="C210" s="110"/>
      <c r="D210" s="110"/>
      <c r="E210" s="110"/>
      <c r="F210" s="110"/>
      <c r="G210" s="110"/>
      <c r="H210" s="110"/>
      <c r="I210" s="110"/>
      <c r="J210" s="114"/>
      <c r="K210" s="110"/>
      <c r="L210" s="114"/>
      <c r="M210" s="114"/>
      <c r="N210" s="110"/>
      <c r="O210" s="110"/>
      <c r="P210" s="114"/>
      <c r="Q210" s="114"/>
      <c r="R210" s="115"/>
      <c r="S210" s="114"/>
      <c r="T210" s="114"/>
      <c r="U210" s="114"/>
      <c r="V210" s="114"/>
      <c r="W210" s="114"/>
      <c r="X210" s="115"/>
      <c r="Y210" s="114"/>
      <c r="Z210" s="114"/>
      <c r="AA210" s="114"/>
      <c r="AB210" s="114"/>
      <c r="AC210" s="114"/>
      <c r="AD210" s="114"/>
      <c r="AE210" s="114"/>
      <c r="AF210" s="114"/>
      <c r="AG210" s="114"/>
      <c r="AH210" s="114"/>
      <c r="AI210" s="110"/>
      <c r="AJ210" s="114"/>
      <c r="AK210" s="114"/>
      <c r="AL210" s="114"/>
      <c r="AM210" s="114"/>
      <c r="AN210" s="114"/>
      <c r="AO210" s="114"/>
      <c r="AP210" s="114"/>
      <c r="AQ210" s="110"/>
      <c r="AR210" s="110"/>
      <c r="AS210" s="110"/>
      <c r="AT210" s="110"/>
      <c r="AU210" s="110"/>
      <c r="AV210" s="110"/>
      <c r="AW210" s="110"/>
      <c r="AX210" s="114"/>
      <c r="AY210" s="114"/>
      <c r="AZ210" s="110"/>
      <c r="BA210" s="110"/>
    </row>
    <row r="211" spans="1:53" ht="14.25" customHeight="1" x14ac:dyDescent="0.25">
      <c r="A211" s="110"/>
      <c r="B211" s="110"/>
      <c r="C211" s="110"/>
      <c r="D211" s="110"/>
      <c r="E211" s="110"/>
      <c r="F211" s="110"/>
      <c r="G211" s="110"/>
      <c r="H211" s="110"/>
      <c r="I211" s="110"/>
      <c r="J211" s="114"/>
      <c r="K211" s="110"/>
      <c r="L211" s="114"/>
      <c r="M211" s="114"/>
      <c r="N211" s="110"/>
      <c r="O211" s="110"/>
      <c r="P211" s="114"/>
      <c r="Q211" s="114"/>
      <c r="R211" s="115"/>
      <c r="S211" s="114"/>
      <c r="T211" s="114"/>
      <c r="U211" s="114"/>
      <c r="V211" s="114"/>
      <c r="W211" s="114"/>
      <c r="X211" s="115"/>
      <c r="Y211" s="114"/>
      <c r="Z211" s="114"/>
      <c r="AA211" s="114"/>
      <c r="AB211" s="114"/>
      <c r="AC211" s="114"/>
      <c r="AD211" s="114"/>
      <c r="AE211" s="114"/>
      <c r="AF211" s="114"/>
      <c r="AG211" s="114"/>
      <c r="AH211" s="114"/>
      <c r="AI211" s="110"/>
      <c r="AJ211" s="114"/>
      <c r="AK211" s="114"/>
      <c r="AL211" s="114"/>
      <c r="AM211" s="114"/>
      <c r="AN211" s="114"/>
      <c r="AO211" s="114"/>
      <c r="AP211" s="114"/>
      <c r="AQ211" s="110"/>
      <c r="AR211" s="110"/>
      <c r="AS211" s="110"/>
      <c r="AT211" s="110"/>
      <c r="AU211" s="110"/>
      <c r="AV211" s="110"/>
      <c r="AW211" s="110"/>
      <c r="AX211" s="114"/>
      <c r="AY211" s="114"/>
      <c r="AZ211" s="110"/>
      <c r="BA211" s="110"/>
    </row>
    <row r="212" spans="1:53" ht="14.25" customHeight="1" x14ac:dyDescent="0.25">
      <c r="A212" s="110"/>
      <c r="B212" s="110"/>
      <c r="C212" s="110"/>
      <c r="D212" s="110"/>
      <c r="E212" s="110"/>
      <c r="F212" s="110"/>
      <c r="G212" s="110"/>
      <c r="H212" s="110"/>
      <c r="I212" s="110"/>
      <c r="J212" s="114"/>
      <c r="K212" s="110"/>
      <c r="L212" s="114"/>
      <c r="M212" s="114"/>
      <c r="N212" s="110"/>
      <c r="O212" s="110"/>
      <c r="P212" s="114"/>
      <c r="Q212" s="114"/>
      <c r="R212" s="115"/>
      <c r="S212" s="114"/>
      <c r="T212" s="114"/>
      <c r="U212" s="114"/>
      <c r="V212" s="114"/>
      <c r="W212" s="114"/>
      <c r="X212" s="115"/>
      <c r="Y212" s="114"/>
      <c r="Z212" s="114"/>
      <c r="AA212" s="114"/>
      <c r="AB212" s="114"/>
      <c r="AC212" s="114"/>
      <c r="AD212" s="114"/>
      <c r="AE212" s="114"/>
      <c r="AF212" s="114"/>
      <c r="AG212" s="114"/>
      <c r="AH212" s="114"/>
      <c r="AI212" s="110"/>
      <c r="AJ212" s="114"/>
      <c r="AK212" s="114"/>
      <c r="AL212" s="114"/>
      <c r="AM212" s="114"/>
      <c r="AN212" s="114"/>
      <c r="AO212" s="114"/>
      <c r="AP212" s="114"/>
      <c r="AQ212" s="110"/>
      <c r="AR212" s="110"/>
      <c r="AS212" s="110"/>
      <c r="AT212" s="110"/>
      <c r="AU212" s="110"/>
      <c r="AV212" s="110"/>
      <c r="AW212" s="110"/>
      <c r="AX212" s="114"/>
      <c r="AY212" s="114"/>
      <c r="AZ212" s="110"/>
      <c r="BA212" s="110"/>
    </row>
    <row r="213" spans="1:53" ht="14.25" customHeight="1" x14ac:dyDescent="0.25">
      <c r="A213" s="110"/>
      <c r="B213" s="110"/>
      <c r="C213" s="110"/>
      <c r="D213" s="110"/>
      <c r="E213" s="110"/>
      <c r="F213" s="110"/>
      <c r="G213" s="110"/>
      <c r="H213" s="110"/>
      <c r="I213" s="110"/>
      <c r="J213" s="114"/>
      <c r="K213" s="110"/>
      <c r="L213" s="114"/>
      <c r="M213" s="114"/>
      <c r="N213" s="110"/>
      <c r="O213" s="110"/>
      <c r="P213" s="114"/>
      <c r="Q213" s="114"/>
      <c r="R213" s="115"/>
      <c r="S213" s="114"/>
      <c r="T213" s="114"/>
      <c r="U213" s="114"/>
      <c r="V213" s="114"/>
      <c r="W213" s="114"/>
      <c r="X213" s="115"/>
      <c r="Y213" s="114"/>
      <c r="Z213" s="114"/>
      <c r="AA213" s="114"/>
      <c r="AB213" s="114"/>
      <c r="AC213" s="114"/>
      <c r="AD213" s="114"/>
      <c r="AE213" s="114"/>
      <c r="AF213" s="114"/>
      <c r="AG213" s="114"/>
      <c r="AH213" s="114"/>
      <c r="AI213" s="110"/>
      <c r="AJ213" s="114"/>
      <c r="AK213" s="114"/>
      <c r="AL213" s="114"/>
      <c r="AM213" s="114"/>
      <c r="AN213" s="114"/>
      <c r="AO213" s="114"/>
      <c r="AP213" s="114"/>
      <c r="AQ213" s="110"/>
      <c r="AR213" s="110"/>
      <c r="AS213" s="110"/>
      <c r="AT213" s="110"/>
      <c r="AU213" s="110"/>
      <c r="AV213" s="110"/>
      <c r="AW213" s="110"/>
      <c r="AX213" s="114"/>
      <c r="AY213" s="114"/>
      <c r="AZ213" s="110"/>
      <c r="BA213" s="110"/>
    </row>
    <row r="214" spans="1:53" ht="14.25" customHeight="1" x14ac:dyDescent="0.25">
      <c r="A214" s="110"/>
      <c r="B214" s="110"/>
      <c r="C214" s="110"/>
      <c r="D214" s="110"/>
      <c r="E214" s="110"/>
      <c r="F214" s="110"/>
      <c r="G214" s="110"/>
      <c r="H214" s="110"/>
      <c r="I214" s="110"/>
      <c r="J214" s="114"/>
      <c r="K214" s="110"/>
      <c r="L214" s="114"/>
      <c r="M214" s="114"/>
      <c r="N214" s="110"/>
      <c r="O214" s="110"/>
      <c r="P214" s="114"/>
      <c r="Q214" s="114"/>
      <c r="R214" s="110"/>
      <c r="S214" s="110"/>
      <c r="T214" s="110"/>
      <c r="U214" s="110"/>
      <c r="V214" s="110"/>
      <c r="W214" s="110"/>
      <c r="X214" s="115"/>
      <c r="Y214" s="114"/>
      <c r="Z214" s="114"/>
      <c r="AA214" s="114"/>
      <c r="AB214" s="114"/>
      <c r="AC214" s="114"/>
      <c r="AD214" s="110"/>
      <c r="AE214" s="110"/>
      <c r="AF214" s="110"/>
      <c r="AG214" s="110"/>
      <c r="AH214" s="110"/>
      <c r="AI214" s="110"/>
      <c r="AJ214" s="110"/>
      <c r="AK214" s="110"/>
      <c r="AL214" s="114"/>
      <c r="AM214" s="114"/>
      <c r="AN214" s="114"/>
      <c r="AO214" s="114"/>
      <c r="AP214" s="114"/>
      <c r="AQ214" s="110"/>
      <c r="AR214" s="110"/>
      <c r="AS214" s="110"/>
      <c r="AT214" s="110"/>
      <c r="AU214" s="110"/>
      <c r="AV214" s="110"/>
      <c r="AW214" s="110"/>
      <c r="AX214" s="114"/>
      <c r="AY214" s="114"/>
      <c r="AZ214" s="110"/>
      <c r="BA214" s="110"/>
    </row>
    <row r="215" spans="1:53" ht="14.25" customHeight="1" x14ac:dyDescent="0.25">
      <c r="A215" s="110"/>
      <c r="B215" s="110"/>
      <c r="C215" s="110"/>
      <c r="D215" s="110"/>
      <c r="E215" s="110"/>
      <c r="F215" s="110"/>
      <c r="G215" s="110"/>
      <c r="H215" s="110"/>
      <c r="I215" s="110"/>
      <c r="J215" s="114"/>
      <c r="K215" s="110"/>
      <c r="L215" s="114"/>
      <c r="M215" s="114"/>
      <c r="N215" s="110"/>
      <c r="O215" s="110"/>
      <c r="P215" s="114"/>
      <c r="Q215" s="114"/>
      <c r="R215" s="115"/>
      <c r="S215" s="114"/>
      <c r="T215" s="114"/>
      <c r="U215" s="114"/>
      <c r="V215" s="114"/>
      <c r="W215" s="114"/>
      <c r="X215" s="115"/>
      <c r="Y215" s="114"/>
      <c r="Z215" s="114"/>
      <c r="AA215" s="114"/>
      <c r="AB215" s="114"/>
      <c r="AC215" s="114"/>
      <c r="AD215" s="114"/>
      <c r="AE215" s="114"/>
      <c r="AF215" s="114"/>
      <c r="AG215" s="114"/>
      <c r="AH215" s="114"/>
      <c r="AI215" s="110"/>
      <c r="AJ215" s="114"/>
      <c r="AK215" s="114"/>
      <c r="AL215" s="114"/>
      <c r="AM215" s="114"/>
      <c r="AN215" s="114"/>
      <c r="AO215" s="114"/>
      <c r="AP215" s="114"/>
      <c r="AQ215" s="110"/>
      <c r="AR215" s="110"/>
      <c r="AS215" s="110"/>
      <c r="AT215" s="110"/>
      <c r="AU215" s="110"/>
      <c r="AV215" s="110"/>
      <c r="AW215" s="110"/>
      <c r="AX215" s="114"/>
      <c r="AY215" s="114"/>
      <c r="AZ215" s="110"/>
      <c r="BA215" s="110"/>
    </row>
    <row r="216" spans="1:53" ht="14.25" customHeight="1" x14ac:dyDescent="0.25">
      <c r="A216" s="110"/>
      <c r="B216" s="110"/>
      <c r="C216" s="110"/>
      <c r="D216" s="110"/>
      <c r="E216" s="110"/>
      <c r="F216" s="110"/>
      <c r="G216" s="110"/>
      <c r="H216" s="110"/>
      <c r="I216" s="110"/>
      <c r="J216" s="114"/>
      <c r="K216" s="110"/>
      <c r="L216" s="114"/>
      <c r="M216" s="114"/>
      <c r="N216" s="110"/>
      <c r="O216" s="110"/>
      <c r="P216" s="114"/>
      <c r="Q216" s="114"/>
      <c r="R216" s="110"/>
      <c r="S216" s="110"/>
      <c r="T216" s="110"/>
      <c r="U216" s="110"/>
      <c r="V216" s="110"/>
      <c r="W216" s="110"/>
      <c r="X216" s="115"/>
      <c r="Y216" s="114"/>
      <c r="Z216" s="114"/>
      <c r="AA216" s="114"/>
      <c r="AB216" s="114"/>
      <c r="AC216" s="114"/>
      <c r="AD216" s="110"/>
      <c r="AE216" s="110"/>
      <c r="AF216" s="110"/>
      <c r="AG216" s="110"/>
      <c r="AH216" s="110"/>
      <c r="AI216" s="110"/>
      <c r="AJ216" s="110"/>
      <c r="AK216" s="110"/>
      <c r="AL216" s="114"/>
      <c r="AM216" s="114"/>
      <c r="AN216" s="114"/>
      <c r="AO216" s="114"/>
      <c r="AP216" s="114"/>
      <c r="AQ216" s="110"/>
      <c r="AR216" s="110"/>
      <c r="AS216" s="110"/>
      <c r="AT216" s="110"/>
      <c r="AU216" s="110"/>
      <c r="AV216" s="110"/>
      <c r="AW216" s="110"/>
      <c r="AX216" s="114"/>
      <c r="AY216" s="114"/>
      <c r="AZ216" s="110"/>
      <c r="BA216" s="110"/>
    </row>
    <row r="217" spans="1:53" ht="14.25" customHeight="1" x14ac:dyDescent="0.25">
      <c r="A217" s="110"/>
      <c r="B217" s="110"/>
      <c r="C217" s="110"/>
      <c r="D217" s="110"/>
      <c r="E217" s="110"/>
      <c r="F217" s="110"/>
      <c r="G217" s="110"/>
      <c r="H217" s="110"/>
      <c r="I217" s="110"/>
      <c r="J217" s="114"/>
      <c r="K217" s="110"/>
      <c r="L217" s="114"/>
      <c r="M217" s="114"/>
      <c r="N217" s="110"/>
      <c r="O217" s="110"/>
      <c r="P217" s="114"/>
      <c r="Q217" s="114"/>
      <c r="R217" s="115"/>
      <c r="S217" s="114"/>
      <c r="T217" s="114"/>
      <c r="U217" s="114"/>
      <c r="V217" s="114"/>
      <c r="W217" s="114"/>
      <c r="X217" s="115"/>
      <c r="Y217" s="114"/>
      <c r="Z217" s="114"/>
      <c r="AA217" s="114"/>
      <c r="AB217" s="114"/>
      <c r="AC217" s="114"/>
      <c r="AD217" s="114"/>
      <c r="AE217" s="114"/>
      <c r="AF217" s="114"/>
      <c r="AG217" s="114"/>
      <c r="AH217" s="114"/>
      <c r="AI217" s="110"/>
      <c r="AJ217" s="114"/>
      <c r="AK217" s="114"/>
      <c r="AL217" s="114"/>
      <c r="AM217" s="114"/>
      <c r="AN217" s="114"/>
      <c r="AO217" s="114"/>
      <c r="AP217" s="114"/>
      <c r="AQ217" s="110"/>
      <c r="AR217" s="110"/>
      <c r="AS217" s="110"/>
      <c r="AT217" s="110"/>
      <c r="AU217" s="110"/>
      <c r="AV217" s="110"/>
      <c r="AW217" s="110"/>
      <c r="AX217" s="114"/>
      <c r="AY217" s="114"/>
      <c r="AZ217" s="110"/>
      <c r="BA217" s="110"/>
    </row>
    <row r="218" spans="1:53" ht="14.25" customHeight="1" x14ac:dyDescent="0.25">
      <c r="A218" s="110"/>
      <c r="B218" s="110"/>
      <c r="C218" s="110"/>
      <c r="D218" s="110"/>
      <c r="E218" s="110"/>
      <c r="F218" s="110"/>
      <c r="G218" s="110"/>
      <c r="H218" s="110"/>
      <c r="I218" s="110"/>
      <c r="J218" s="114"/>
      <c r="K218" s="110"/>
      <c r="L218" s="114"/>
      <c r="M218" s="114"/>
      <c r="N218" s="110"/>
      <c r="O218" s="110"/>
      <c r="P218" s="114"/>
      <c r="Q218" s="114"/>
      <c r="R218" s="115"/>
      <c r="S218" s="114"/>
      <c r="T218" s="114"/>
      <c r="U218" s="114"/>
      <c r="V218" s="114"/>
      <c r="W218" s="114"/>
      <c r="X218" s="115"/>
      <c r="Y218" s="114"/>
      <c r="Z218" s="114"/>
      <c r="AA218" s="114"/>
      <c r="AB218" s="114"/>
      <c r="AC218" s="114"/>
      <c r="AD218" s="114"/>
      <c r="AE218" s="114"/>
      <c r="AF218" s="114"/>
      <c r="AG218" s="114"/>
      <c r="AH218" s="114"/>
      <c r="AI218" s="110"/>
      <c r="AJ218" s="114"/>
      <c r="AK218" s="114"/>
      <c r="AL218" s="114"/>
      <c r="AM218" s="114"/>
      <c r="AN218" s="114"/>
      <c r="AO218" s="114"/>
      <c r="AP218" s="114"/>
      <c r="AQ218" s="110"/>
      <c r="AR218" s="110"/>
      <c r="AS218" s="110"/>
      <c r="AT218" s="110"/>
      <c r="AU218" s="110"/>
      <c r="AV218" s="110"/>
      <c r="AW218" s="110"/>
      <c r="AX218" s="114"/>
      <c r="AY218" s="114"/>
      <c r="AZ218" s="110"/>
      <c r="BA218" s="110"/>
    </row>
    <row r="219" spans="1:53" ht="14.25" customHeight="1" x14ac:dyDescent="0.25">
      <c r="A219" s="110"/>
      <c r="B219" s="110"/>
      <c r="C219" s="110"/>
      <c r="D219" s="110"/>
      <c r="E219" s="110"/>
      <c r="F219" s="110"/>
      <c r="G219" s="110"/>
      <c r="H219" s="110"/>
      <c r="I219" s="110"/>
      <c r="J219" s="114"/>
      <c r="K219" s="110"/>
      <c r="L219" s="114"/>
      <c r="M219" s="114"/>
      <c r="N219" s="110"/>
      <c r="O219" s="110"/>
      <c r="P219" s="114"/>
      <c r="Q219" s="114"/>
      <c r="R219" s="115"/>
      <c r="S219" s="114"/>
      <c r="T219" s="114"/>
      <c r="U219" s="114"/>
      <c r="V219" s="114"/>
      <c r="W219" s="114"/>
      <c r="X219" s="115"/>
      <c r="Y219" s="114"/>
      <c r="Z219" s="114"/>
      <c r="AA219" s="114"/>
      <c r="AB219" s="114"/>
      <c r="AC219" s="114"/>
      <c r="AD219" s="114"/>
      <c r="AE219" s="114"/>
      <c r="AF219" s="114"/>
      <c r="AG219" s="114"/>
      <c r="AH219" s="114"/>
      <c r="AI219" s="110"/>
      <c r="AJ219" s="114"/>
      <c r="AK219" s="114"/>
      <c r="AL219" s="114"/>
      <c r="AM219" s="114"/>
      <c r="AN219" s="114"/>
      <c r="AO219" s="114"/>
      <c r="AP219" s="114"/>
      <c r="AQ219" s="110"/>
      <c r="AR219" s="110"/>
      <c r="AS219" s="110"/>
      <c r="AT219" s="110"/>
      <c r="AU219" s="110"/>
      <c r="AV219" s="110"/>
      <c r="AW219" s="110"/>
      <c r="AX219" s="114"/>
      <c r="AY219" s="114"/>
      <c r="AZ219" s="110"/>
      <c r="BA219" s="110"/>
    </row>
    <row r="220" spans="1:53" ht="14.25" customHeight="1" x14ac:dyDescent="0.25">
      <c r="A220" s="110"/>
      <c r="B220" s="110"/>
      <c r="C220" s="110"/>
      <c r="D220" s="110"/>
      <c r="E220" s="110"/>
      <c r="F220" s="110"/>
      <c r="G220" s="110"/>
      <c r="H220" s="110"/>
      <c r="I220" s="110"/>
      <c r="J220" s="114"/>
      <c r="K220" s="110"/>
      <c r="L220" s="114"/>
      <c r="M220" s="114"/>
      <c r="N220" s="110"/>
      <c r="O220" s="110"/>
      <c r="P220" s="114"/>
      <c r="Q220" s="114"/>
      <c r="R220" s="115"/>
      <c r="S220" s="114"/>
      <c r="T220" s="114"/>
      <c r="U220" s="114"/>
      <c r="V220" s="114"/>
      <c r="W220" s="114"/>
      <c r="X220" s="115"/>
      <c r="Y220" s="114"/>
      <c r="Z220" s="114"/>
      <c r="AA220" s="114"/>
      <c r="AB220" s="114"/>
      <c r="AC220" s="114"/>
      <c r="AD220" s="114"/>
      <c r="AE220" s="114"/>
      <c r="AF220" s="114"/>
      <c r="AG220" s="114"/>
      <c r="AH220" s="114"/>
      <c r="AI220" s="110"/>
      <c r="AJ220" s="114"/>
      <c r="AK220" s="114"/>
      <c r="AL220" s="114"/>
      <c r="AM220" s="114"/>
      <c r="AN220" s="114"/>
      <c r="AO220" s="114"/>
      <c r="AP220" s="114"/>
      <c r="AQ220" s="110"/>
      <c r="AR220" s="110"/>
      <c r="AS220" s="110"/>
      <c r="AT220" s="110"/>
      <c r="AU220" s="110"/>
      <c r="AV220" s="110"/>
      <c r="AW220" s="110"/>
      <c r="AX220" s="114"/>
      <c r="AY220" s="114"/>
      <c r="AZ220" s="110"/>
      <c r="BA220" s="110"/>
    </row>
    <row r="221" spans="1:53" ht="14.25" customHeight="1" x14ac:dyDescent="0.25">
      <c r="A221" s="110"/>
      <c r="B221" s="110"/>
      <c r="C221" s="110"/>
      <c r="D221" s="110"/>
      <c r="E221" s="110"/>
      <c r="F221" s="110"/>
      <c r="G221" s="110"/>
      <c r="H221" s="110"/>
      <c r="I221" s="110"/>
      <c r="J221" s="114"/>
      <c r="K221" s="110"/>
      <c r="L221" s="114"/>
      <c r="M221" s="114"/>
      <c r="N221" s="110"/>
      <c r="O221" s="110"/>
      <c r="P221" s="114"/>
      <c r="Q221" s="114"/>
      <c r="R221" s="115"/>
      <c r="S221" s="114"/>
      <c r="T221" s="114"/>
      <c r="U221" s="114"/>
      <c r="V221" s="114"/>
      <c r="W221" s="114"/>
      <c r="X221" s="115"/>
      <c r="Y221" s="114"/>
      <c r="Z221" s="114"/>
      <c r="AA221" s="114"/>
      <c r="AB221" s="114"/>
      <c r="AC221" s="114"/>
      <c r="AD221" s="114"/>
      <c r="AE221" s="114"/>
      <c r="AF221" s="114"/>
      <c r="AG221" s="114"/>
      <c r="AH221" s="114"/>
      <c r="AI221" s="110"/>
      <c r="AJ221" s="114"/>
      <c r="AK221" s="114"/>
      <c r="AL221" s="114"/>
      <c r="AM221" s="114"/>
      <c r="AN221" s="114"/>
      <c r="AO221" s="114"/>
      <c r="AP221" s="114"/>
      <c r="AQ221" s="110"/>
      <c r="AR221" s="110"/>
      <c r="AS221" s="110"/>
      <c r="AT221" s="110"/>
      <c r="AU221" s="110"/>
      <c r="AV221" s="110"/>
      <c r="AW221" s="110"/>
      <c r="AX221" s="114"/>
      <c r="AY221" s="114"/>
      <c r="AZ221" s="110"/>
      <c r="BA221" s="110"/>
    </row>
    <row r="222" spans="1:53" ht="14.25" customHeight="1" x14ac:dyDescent="0.25">
      <c r="A222" s="110"/>
      <c r="B222" s="110"/>
      <c r="C222" s="110"/>
      <c r="D222" s="110"/>
      <c r="E222" s="110"/>
      <c r="F222" s="110"/>
      <c r="G222" s="110"/>
      <c r="H222" s="110"/>
      <c r="I222" s="110"/>
      <c r="J222" s="114"/>
      <c r="K222" s="110"/>
      <c r="L222" s="114"/>
      <c r="M222" s="114"/>
      <c r="N222" s="110"/>
      <c r="O222" s="110"/>
      <c r="P222" s="114"/>
      <c r="Q222" s="114"/>
      <c r="R222" s="115"/>
      <c r="S222" s="114"/>
      <c r="T222" s="114"/>
      <c r="U222" s="114"/>
      <c r="V222" s="114"/>
      <c r="W222" s="114"/>
      <c r="X222" s="115"/>
      <c r="Y222" s="114"/>
      <c r="Z222" s="114"/>
      <c r="AA222" s="114"/>
      <c r="AB222" s="114"/>
      <c r="AC222" s="114"/>
      <c r="AD222" s="114"/>
      <c r="AE222" s="114"/>
      <c r="AF222" s="114"/>
      <c r="AG222" s="114"/>
      <c r="AH222" s="114"/>
      <c r="AI222" s="110"/>
      <c r="AJ222" s="114"/>
      <c r="AK222" s="114"/>
      <c r="AL222" s="114"/>
      <c r="AM222" s="114"/>
      <c r="AN222" s="114"/>
      <c r="AO222" s="114"/>
      <c r="AP222" s="114"/>
      <c r="AQ222" s="110"/>
      <c r="AR222" s="110"/>
      <c r="AS222" s="110"/>
      <c r="AT222" s="110"/>
      <c r="AU222" s="110"/>
      <c r="AV222" s="110"/>
      <c r="AW222" s="110"/>
      <c r="AX222" s="114"/>
      <c r="AY222" s="114"/>
      <c r="AZ222" s="110"/>
      <c r="BA222" s="110"/>
    </row>
    <row r="223" spans="1:53" ht="14.25" customHeight="1" x14ac:dyDescent="0.25">
      <c r="A223" s="110"/>
      <c r="B223" s="110"/>
      <c r="C223" s="110"/>
      <c r="D223" s="110"/>
      <c r="E223" s="110"/>
      <c r="F223" s="110"/>
      <c r="G223" s="110"/>
      <c r="H223" s="110"/>
      <c r="I223" s="110"/>
      <c r="J223" s="114"/>
      <c r="K223" s="110"/>
      <c r="L223" s="114"/>
      <c r="M223" s="114"/>
      <c r="N223" s="110"/>
      <c r="O223" s="110"/>
      <c r="P223" s="114"/>
      <c r="Q223" s="110"/>
      <c r="R223" s="115"/>
      <c r="S223" s="114"/>
      <c r="T223" s="114"/>
      <c r="U223" s="114"/>
      <c r="V223" s="114"/>
      <c r="W223" s="114"/>
      <c r="X223" s="110"/>
      <c r="Y223" s="110"/>
      <c r="Z223" s="110"/>
      <c r="AA223" s="110"/>
      <c r="AB223" s="110"/>
      <c r="AC223" s="110"/>
      <c r="AD223" s="110"/>
      <c r="AE223" s="110"/>
      <c r="AF223" s="110"/>
      <c r="AG223" s="110"/>
      <c r="AH223" s="110"/>
      <c r="AI223" s="110"/>
      <c r="AJ223" s="110"/>
      <c r="AK223" s="110"/>
      <c r="AL223" s="114"/>
      <c r="AM223" s="114"/>
      <c r="AN223" s="114"/>
      <c r="AO223" s="114"/>
      <c r="AP223" s="114"/>
      <c r="AQ223" s="110"/>
      <c r="AR223" s="110"/>
      <c r="AS223" s="110"/>
      <c r="AT223" s="110"/>
      <c r="AU223" s="110"/>
      <c r="AV223" s="110"/>
      <c r="AW223" s="110"/>
      <c r="AX223" s="114"/>
      <c r="AY223" s="114"/>
      <c r="AZ223" s="110"/>
      <c r="BA223" s="110"/>
    </row>
    <row r="224" spans="1:53" ht="14.25" customHeight="1" x14ac:dyDescent="0.25">
      <c r="A224" s="110"/>
      <c r="B224" s="110"/>
      <c r="C224" s="110"/>
      <c r="D224" s="110"/>
      <c r="E224" s="110"/>
      <c r="F224" s="110"/>
      <c r="G224" s="110"/>
      <c r="H224" s="110"/>
      <c r="I224" s="110"/>
      <c r="J224" s="114"/>
      <c r="K224" s="110"/>
      <c r="L224" s="114"/>
      <c r="M224" s="114"/>
      <c r="N224" s="110"/>
      <c r="O224" s="110"/>
      <c r="P224" s="114"/>
      <c r="Q224" s="114"/>
      <c r="R224" s="115"/>
      <c r="S224" s="114"/>
      <c r="T224" s="114"/>
      <c r="U224" s="114"/>
      <c r="V224" s="114"/>
      <c r="W224" s="114"/>
      <c r="X224" s="115"/>
      <c r="Y224" s="114"/>
      <c r="Z224" s="114"/>
      <c r="AA224" s="114"/>
      <c r="AB224" s="114"/>
      <c r="AC224" s="114"/>
      <c r="AD224" s="114"/>
      <c r="AE224" s="114"/>
      <c r="AF224" s="114"/>
      <c r="AG224" s="114"/>
      <c r="AH224" s="114"/>
      <c r="AI224" s="110"/>
      <c r="AJ224" s="114"/>
      <c r="AK224" s="114"/>
      <c r="AL224" s="114"/>
      <c r="AM224" s="114"/>
      <c r="AN224" s="114"/>
      <c r="AO224" s="114"/>
      <c r="AP224" s="114"/>
      <c r="AQ224" s="110"/>
      <c r="AR224" s="110"/>
      <c r="AS224" s="110"/>
      <c r="AT224" s="110"/>
      <c r="AU224" s="110"/>
      <c r="AV224" s="110"/>
      <c r="AW224" s="110"/>
      <c r="AX224" s="114"/>
      <c r="AY224" s="114"/>
      <c r="AZ224" s="110"/>
      <c r="BA224" s="110"/>
    </row>
    <row r="225" spans="1:53" ht="14.25" customHeight="1" x14ac:dyDescent="0.25">
      <c r="A225" s="110"/>
      <c r="B225" s="110"/>
      <c r="C225" s="110"/>
      <c r="D225" s="110"/>
      <c r="E225" s="110"/>
      <c r="F225" s="110"/>
      <c r="G225" s="110"/>
      <c r="H225" s="110"/>
      <c r="I225" s="110"/>
      <c r="J225" s="114"/>
      <c r="K225" s="110"/>
      <c r="L225" s="114"/>
      <c r="M225" s="114"/>
      <c r="N225" s="110"/>
      <c r="O225" s="110"/>
      <c r="P225" s="114"/>
      <c r="Q225" s="114"/>
      <c r="R225" s="115"/>
      <c r="S225" s="114"/>
      <c r="T225" s="114"/>
      <c r="U225" s="114"/>
      <c r="V225" s="114"/>
      <c r="W225" s="114"/>
      <c r="X225" s="115"/>
      <c r="Y225" s="114"/>
      <c r="Z225" s="114"/>
      <c r="AA225" s="114"/>
      <c r="AB225" s="114"/>
      <c r="AC225" s="114"/>
      <c r="AD225" s="114"/>
      <c r="AE225" s="114"/>
      <c r="AF225" s="114"/>
      <c r="AG225" s="114"/>
      <c r="AH225" s="114"/>
      <c r="AI225" s="110"/>
      <c r="AJ225" s="114"/>
      <c r="AK225" s="114"/>
      <c r="AL225" s="114"/>
      <c r="AM225" s="114"/>
      <c r="AN225" s="114"/>
      <c r="AO225" s="114"/>
      <c r="AP225" s="114"/>
      <c r="AQ225" s="110"/>
      <c r="AR225" s="110"/>
      <c r="AS225" s="110"/>
      <c r="AT225" s="110"/>
      <c r="AU225" s="110"/>
      <c r="AV225" s="110"/>
      <c r="AW225" s="110"/>
      <c r="AX225" s="114"/>
      <c r="AY225" s="114"/>
      <c r="AZ225" s="110"/>
      <c r="BA225" s="110"/>
    </row>
    <row r="226" spans="1:53" ht="14.25" customHeight="1" x14ac:dyDescent="0.25">
      <c r="A226" s="110"/>
      <c r="B226" s="110"/>
      <c r="C226" s="110"/>
      <c r="D226" s="110"/>
      <c r="E226" s="110"/>
      <c r="F226" s="110"/>
      <c r="G226" s="110"/>
      <c r="H226" s="110"/>
      <c r="I226" s="110"/>
      <c r="J226" s="114"/>
      <c r="K226" s="110"/>
      <c r="L226" s="114"/>
      <c r="M226" s="114"/>
      <c r="N226" s="110"/>
      <c r="O226" s="110"/>
      <c r="P226" s="114"/>
      <c r="Q226" s="114"/>
      <c r="R226" s="115"/>
      <c r="S226" s="114"/>
      <c r="T226" s="114"/>
      <c r="U226" s="114"/>
      <c r="V226" s="114"/>
      <c r="W226" s="114"/>
      <c r="X226" s="115"/>
      <c r="Y226" s="114"/>
      <c r="Z226" s="114"/>
      <c r="AA226" s="114"/>
      <c r="AB226" s="114"/>
      <c r="AC226" s="114"/>
      <c r="AD226" s="114"/>
      <c r="AE226" s="114"/>
      <c r="AF226" s="114"/>
      <c r="AG226" s="114"/>
      <c r="AH226" s="114"/>
      <c r="AI226" s="110"/>
      <c r="AJ226" s="114"/>
      <c r="AK226" s="114"/>
      <c r="AL226" s="114"/>
      <c r="AM226" s="114"/>
      <c r="AN226" s="114"/>
      <c r="AO226" s="114"/>
      <c r="AP226" s="114"/>
      <c r="AQ226" s="110"/>
      <c r="AR226" s="110"/>
      <c r="AS226" s="110"/>
      <c r="AT226" s="110"/>
      <c r="AU226" s="110"/>
      <c r="AV226" s="110"/>
      <c r="AW226" s="110"/>
      <c r="AX226" s="114"/>
      <c r="AY226" s="114"/>
      <c r="AZ226" s="110"/>
      <c r="BA226" s="110"/>
    </row>
    <row r="227" spans="1:53" ht="14.25" customHeight="1" x14ac:dyDescent="0.25">
      <c r="A227" s="110"/>
      <c r="B227" s="110"/>
      <c r="C227" s="110"/>
      <c r="D227" s="110"/>
      <c r="E227" s="110"/>
      <c r="F227" s="110"/>
      <c r="G227" s="110"/>
      <c r="H227" s="110"/>
      <c r="I227" s="110"/>
      <c r="J227" s="114"/>
      <c r="K227" s="110"/>
      <c r="L227" s="114"/>
      <c r="M227" s="114"/>
      <c r="N227" s="110"/>
      <c r="O227" s="110"/>
      <c r="P227" s="114"/>
      <c r="Q227" s="114"/>
      <c r="R227" s="115"/>
      <c r="S227" s="114"/>
      <c r="T227" s="114"/>
      <c r="U227" s="114"/>
      <c r="V227" s="114"/>
      <c r="W227" s="114"/>
      <c r="X227" s="115"/>
      <c r="Y227" s="114"/>
      <c r="Z227" s="114"/>
      <c r="AA227" s="114"/>
      <c r="AB227" s="114"/>
      <c r="AC227" s="114"/>
      <c r="AD227" s="114"/>
      <c r="AE227" s="114"/>
      <c r="AF227" s="114"/>
      <c r="AG227" s="114"/>
      <c r="AH227" s="114"/>
      <c r="AI227" s="110"/>
      <c r="AJ227" s="114"/>
      <c r="AK227" s="114"/>
      <c r="AL227" s="114"/>
      <c r="AM227" s="114"/>
      <c r="AN227" s="114"/>
      <c r="AO227" s="114"/>
      <c r="AP227" s="114"/>
      <c r="AQ227" s="110"/>
      <c r="AR227" s="110"/>
      <c r="AS227" s="110"/>
      <c r="AT227" s="110"/>
      <c r="AU227" s="110"/>
      <c r="AV227" s="110"/>
      <c r="AW227" s="110"/>
      <c r="AX227" s="114"/>
      <c r="AY227" s="114"/>
      <c r="AZ227" s="110"/>
      <c r="BA227" s="110"/>
    </row>
    <row r="228" spans="1:53" ht="14.25" customHeight="1" x14ac:dyDescent="0.25">
      <c r="A228" s="110"/>
      <c r="B228" s="110"/>
      <c r="C228" s="110"/>
      <c r="D228" s="110"/>
      <c r="E228" s="110"/>
      <c r="F228" s="110"/>
      <c r="G228" s="110"/>
      <c r="H228" s="110"/>
      <c r="I228" s="110"/>
      <c r="J228" s="114"/>
      <c r="K228" s="110"/>
      <c r="L228" s="114"/>
      <c r="M228" s="114"/>
      <c r="N228" s="110"/>
      <c r="O228" s="110"/>
      <c r="P228" s="114"/>
      <c r="Q228" s="114"/>
      <c r="R228" s="115"/>
      <c r="S228" s="114"/>
      <c r="T228" s="114"/>
      <c r="U228" s="114"/>
      <c r="V228" s="114"/>
      <c r="W228" s="114"/>
      <c r="X228" s="115"/>
      <c r="Y228" s="114"/>
      <c r="Z228" s="114"/>
      <c r="AA228" s="114"/>
      <c r="AB228" s="114"/>
      <c r="AC228" s="114"/>
      <c r="AD228" s="114"/>
      <c r="AE228" s="114"/>
      <c r="AF228" s="114"/>
      <c r="AG228" s="114"/>
      <c r="AH228" s="114"/>
      <c r="AI228" s="110"/>
      <c r="AJ228" s="114"/>
      <c r="AK228" s="114"/>
      <c r="AL228" s="114"/>
      <c r="AM228" s="114"/>
      <c r="AN228" s="114"/>
      <c r="AO228" s="114"/>
      <c r="AP228" s="114"/>
      <c r="AQ228" s="110"/>
      <c r="AR228" s="110"/>
      <c r="AS228" s="110"/>
      <c r="AT228" s="110"/>
      <c r="AU228" s="110"/>
      <c r="AV228" s="110"/>
      <c r="AW228" s="110"/>
      <c r="AX228" s="114"/>
      <c r="AY228" s="114"/>
      <c r="AZ228" s="110"/>
      <c r="BA228" s="110"/>
    </row>
    <row r="229" spans="1:53" ht="14.25" customHeight="1" x14ac:dyDescent="0.25">
      <c r="A229" s="110"/>
      <c r="B229" s="110"/>
      <c r="C229" s="110"/>
      <c r="D229" s="110"/>
      <c r="E229" s="110"/>
      <c r="F229" s="110"/>
      <c r="G229" s="110"/>
      <c r="H229" s="110"/>
      <c r="I229" s="110"/>
      <c r="J229" s="114"/>
      <c r="K229" s="110"/>
      <c r="L229" s="114"/>
      <c r="M229" s="114"/>
      <c r="N229" s="110"/>
      <c r="O229" s="110"/>
      <c r="P229" s="114"/>
      <c r="Q229" s="114"/>
      <c r="R229" s="115"/>
      <c r="S229" s="114"/>
      <c r="T229" s="114"/>
      <c r="U229" s="114"/>
      <c r="V229" s="114"/>
      <c r="W229" s="114"/>
      <c r="X229" s="115"/>
      <c r="Y229" s="114"/>
      <c r="Z229" s="114"/>
      <c r="AA229" s="114"/>
      <c r="AB229" s="114"/>
      <c r="AC229" s="114"/>
      <c r="AD229" s="114"/>
      <c r="AE229" s="114"/>
      <c r="AF229" s="114"/>
      <c r="AG229" s="114"/>
      <c r="AH229" s="114"/>
      <c r="AI229" s="110"/>
      <c r="AJ229" s="114"/>
      <c r="AK229" s="114"/>
      <c r="AL229" s="114"/>
      <c r="AM229" s="114"/>
      <c r="AN229" s="114"/>
      <c r="AO229" s="114"/>
      <c r="AP229" s="114"/>
      <c r="AQ229" s="110"/>
      <c r="AR229" s="110"/>
      <c r="AS229" s="110"/>
      <c r="AT229" s="110"/>
      <c r="AU229" s="110"/>
      <c r="AV229" s="110"/>
      <c r="AW229" s="110"/>
      <c r="AX229" s="114"/>
      <c r="AY229" s="114"/>
      <c r="AZ229" s="110"/>
      <c r="BA229" s="110"/>
    </row>
    <row r="230" spans="1:53" ht="14.25" customHeight="1" x14ac:dyDescent="0.25">
      <c r="A230" s="110"/>
      <c r="B230" s="110"/>
      <c r="C230" s="110"/>
      <c r="D230" s="110"/>
      <c r="E230" s="110"/>
      <c r="F230" s="110"/>
      <c r="G230" s="110"/>
      <c r="H230" s="110"/>
      <c r="I230" s="110"/>
      <c r="J230" s="114"/>
      <c r="K230" s="110"/>
      <c r="L230" s="114"/>
      <c r="M230" s="114"/>
      <c r="N230" s="110"/>
      <c r="O230" s="110"/>
      <c r="P230" s="114"/>
      <c r="Q230" s="114"/>
      <c r="R230" s="115"/>
      <c r="S230" s="114"/>
      <c r="T230" s="114"/>
      <c r="U230" s="114"/>
      <c r="V230" s="114"/>
      <c r="W230" s="114"/>
      <c r="X230" s="115"/>
      <c r="Y230" s="114"/>
      <c r="Z230" s="114"/>
      <c r="AA230" s="114"/>
      <c r="AB230" s="114"/>
      <c r="AC230" s="114"/>
      <c r="AD230" s="114"/>
      <c r="AE230" s="114"/>
      <c r="AF230" s="114"/>
      <c r="AG230" s="114"/>
      <c r="AH230" s="114"/>
      <c r="AI230" s="110"/>
      <c r="AJ230" s="114"/>
      <c r="AK230" s="114"/>
      <c r="AL230" s="114"/>
      <c r="AM230" s="114"/>
      <c r="AN230" s="114"/>
      <c r="AO230" s="114"/>
      <c r="AP230" s="114"/>
      <c r="AQ230" s="110"/>
      <c r="AR230" s="110"/>
      <c r="AS230" s="110"/>
      <c r="AT230" s="110"/>
      <c r="AU230" s="110"/>
      <c r="AV230" s="110"/>
      <c r="AW230" s="110"/>
      <c r="AX230" s="114"/>
      <c r="AY230" s="114"/>
      <c r="AZ230" s="110"/>
      <c r="BA230" s="110"/>
    </row>
    <row r="231" spans="1:53" ht="14.25" customHeight="1" x14ac:dyDescent="0.25">
      <c r="A231" s="110"/>
      <c r="B231" s="110"/>
      <c r="C231" s="110"/>
      <c r="D231" s="110"/>
      <c r="E231" s="110"/>
      <c r="F231" s="110"/>
      <c r="G231" s="110"/>
      <c r="H231" s="110"/>
      <c r="I231" s="110"/>
      <c r="J231" s="114"/>
      <c r="K231" s="110"/>
      <c r="L231" s="114"/>
      <c r="M231" s="114"/>
      <c r="N231" s="110"/>
      <c r="O231" s="110"/>
      <c r="P231" s="114"/>
      <c r="Q231" s="114"/>
      <c r="R231" s="115"/>
      <c r="S231" s="114"/>
      <c r="T231" s="114"/>
      <c r="U231" s="114"/>
      <c r="V231" s="114"/>
      <c r="W231" s="114"/>
      <c r="X231" s="115"/>
      <c r="Y231" s="114"/>
      <c r="Z231" s="114"/>
      <c r="AA231" s="114"/>
      <c r="AB231" s="114"/>
      <c r="AC231" s="114"/>
      <c r="AD231" s="114"/>
      <c r="AE231" s="114"/>
      <c r="AF231" s="114"/>
      <c r="AG231" s="114"/>
      <c r="AH231" s="114"/>
      <c r="AI231" s="110"/>
      <c r="AJ231" s="114"/>
      <c r="AK231" s="114"/>
      <c r="AL231" s="114"/>
      <c r="AM231" s="114"/>
      <c r="AN231" s="114"/>
      <c r="AO231" s="114"/>
      <c r="AP231" s="114"/>
      <c r="AQ231" s="110"/>
      <c r="AR231" s="110"/>
      <c r="AS231" s="110"/>
      <c r="AT231" s="110"/>
      <c r="AU231" s="110"/>
      <c r="AV231" s="110"/>
      <c r="AW231" s="110"/>
      <c r="AX231" s="114"/>
      <c r="AY231" s="114"/>
      <c r="AZ231" s="110"/>
      <c r="BA231" s="110"/>
    </row>
    <row r="232" spans="1:53" ht="14.25" customHeight="1" x14ac:dyDescent="0.25">
      <c r="A232" s="110"/>
      <c r="B232" s="110"/>
      <c r="C232" s="110"/>
      <c r="D232" s="110"/>
      <c r="E232" s="110"/>
      <c r="F232" s="110"/>
      <c r="G232" s="110"/>
      <c r="H232" s="110"/>
      <c r="I232" s="110"/>
      <c r="J232" s="114"/>
      <c r="K232" s="110"/>
      <c r="L232" s="114"/>
      <c r="M232" s="114"/>
      <c r="N232" s="110"/>
      <c r="O232" s="110"/>
      <c r="P232" s="114"/>
      <c r="Q232" s="114"/>
      <c r="R232" s="115"/>
      <c r="S232" s="114"/>
      <c r="T232" s="114"/>
      <c r="U232" s="114"/>
      <c r="V232" s="114"/>
      <c r="W232" s="114"/>
      <c r="X232" s="115"/>
      <c r="Y232" s="114"/>
      <c r="Z232" s="114"/>
      <c r="AA232" s="114"/>
      <c r="AB232" s="114"/>
      <c r="AC232" s="114"/>
      <c r="AD232" s="114"/>
      <c r="AE232" s="114"/>
      <c r="AF232" s="114"/>
      <c r="AG232" s="114"/>
      <c r="AH232" s="114"/>
      <c r="AI232" s="110"/>
      <c r="AJ232" s="114"/>
      <c r="AK232" s="114"/>
      <c r="AL232" s="114"/>
      <c r="AM232" s="114"/>
      <c r="AN232" s="114"/>
      <c r="AO232" s="114"/>
      <c r="AP232" s="114"/>
      <c r="AQ232" s="110"/>
      <c r="AR232" s="110"/>
      <c r="AS232" s="110"/>
      <c r="AT232" s="110"/>
      <c r="AU232" s="110"/>
      <c r="AV232" s="110"/>
      <c r="AW232" s="110"/>
      <c r="AX232" s="114"/>
      <c r="AY232" s="114"/>
      <c r="AZ232" s="110"/>
      <c r="BA232" s="110"/>
    </row>
    <row r="233" spans="1:53" ht="14.25" customHeight="1" x14ac:dyDescent="0.25">
      <c r="A233" s="110"/>
      <c r="B233" s="110"/>
      <c r="C233" s="110"/>
      <c r="D233" s="110"/>
      <c r="E233" s="110"/>
      <c r="F233" s="110"/>
      <c r="G233" s="110"/>
      <c r="H233" s="110"/>
      <c r="I233" s="110"/>
      <c r="J233" s="114"/>
      <c r="K233" s="110"/>
      <c r="L233" s="114"/>
      <c r="M233" s="114"/>
      <c r="N233" s="110"/>
      <c r="O233" s="110"/>
      <c r="P233" s="114"/>
      <c r="Q233" s="114"/>
      <c r="R233" s="115"/>
      <c r="S233" s="114"/>
      <c r="T233" s="114"/>
      <c r="U233" s="114"/>
      <c r="V233" s="114"/>
      <c r="W233" s="114"/>
      <c r="X233" s="115"/>
      <c r="Y233" s="114"/>
      <c r="Z233" s="114"/>
      <c r="AA233" s="114"/>
      <c r="AB233" s="114"/>
      <c r="AC233" s="114"/>
      <c r="AD233" s="114"/>
      <c r="AE233" s="114"/>
      <c r="AF233" s="114"/>
      <c r="AG233" s="114"/>
      <c r="AH233" s="114"/>
      <c r="AI233" s="110"/>
      <c r="AJ233" s="114"/>
      <c r="AK233" s="114"/>
      <c r="AL233" s="114"/>
      <c r="AM233" s="114"/>
      <c r="AN233" s="114"/>
      <c r="AO233" s="114"/>
      <c r="AP233" s="114"/>
      <c r="AQ233" s="110"/>
      <c r="AR233" s="110"/>
      <c r="AS233" s="110"/>
      <c r="AT233" s="110"/>
      <c r="AU233" s="110"/>
      <c r="AV233" s="110"/>
      <c r="AW233" s="110"/>
      <c r="AX233" s="114"/>
      <c r="AY233" s="114"/>
      <c r="AZ233" s="110"/>
      <c r="BA233" s="110"/>
    </row>
    <row r="234" spans="1:53" ht="14.25" customHeight="1" x14ac:dyDescent="0.25">
      <c r="A234" s="110"/>
      <c r="B234" s="110"/>
      <c r="C234" s="110"/>
      <c r="D234" s="110"/>
      <c r="E234" s="110"/>
      <c r="F234" s="110"/>
      <c r="G234" s="110"/>
      <c r="H234" s="110"/>
      <c r="I234" s="110"/>
      <c r="J234" s="114"/>
      <c r="K234" s="110"/>
      <c r="L234" s="114"/>
      <c r="M234" s="114"/>
      <c r="N234" s="110"/>
      <c r="O234" s="110"/>
      <c r="P234" s="114"/>
      <c r="Q234" s="114"/>
      <c r="R234" s="115"/>
      <c r="S234" s="114"/>
      <c r="T234" s="114"/>
      <c r="U234" s="114"/>
      <c r="V234" s="114"/>
      <c r="W234" s="114"/>
      <c r="X234" s="115"/>
      <c r="Y234" s="114"/>
      <c r="Z234" s="114"/>
      <c r="AA234" s="114"/>
      <c r="AB234" s="114"/>
      <c r="AC234" s="114"/>
      <c r="AD234" s="114"/>
      <c r="AE234" s="114"/>
      <c r="AF234" s="114"/>
      <c r="AG234" s="114"/>
      <c r="AH234" s="114"/>
      <c r="AI234" s="110"/>
      <c r="AJ234" s="114"/>
      <c r="AK234" s="114"/>
      <c r="AL234" s="114"/>
      <c r="AM234" s="114"/>
      <c r="AN234" s="114"/>
      <c r="AO234" s="114"/>
      <c r="AP234" s="114"/>
      <c r="AQ234" s="110"/>
      <c r="AR234" s="110"/>
      <c r="AS234" s="110"/>
      <c r="AT234" s="110"/>
      <c r="AU234" s="110"/>
      <c r="AV234" s="110"/>
      <c r="AW234" s="110"/>
      <c r="AX234" s="114"/>
      <c r="AY234" s="114"/>
      <c r="AZ234" s="110"/>
      <c r="BA234" s="110"/>
    </row>
    <row r="235" spans="1:53" ht="14.25" customHeight="1" x14ac:dyDescent="0.25">
      <c r="A235" s="110"/>
      <c r="B235" s="110"/>
      <c r="C235" s="110"/>
      <c r="D235" s="110"/>
      <c r="E235" s="110"/>
      <c r="F235" s="110"/>
      <c r="G235" s="110"/>
      <c r="H235" s="110"/>
      <c r="I235" s="110"/>
      <c r="J235" s="114"/>
      <c r="K235" s="110"/>
      <c r="L235" s="114"/>
      <c r="M235" s="114"/>
      <c r="N235" s="110"/>
      <c r="O235" s="110"/>
      <c r="P235" s="114"/>
      <c r="Q235" s="110"/>
      <c r="R235" s="115"/>
      <c r="S235" s="114"/>
      <c r="T235" s="114"/>
      <c r="U235" s="114"/>
      <c r="V235" s="114"/>
      <c r="W235" s="114"/>
      <c r="X235" s="110"/>
      <c r="Y235" s="110"/>
      <c r="Z235" s="110"/>
      <c r="AA235" s="110"/>
      <c r="AB235" s="110"/>
      <c r="AC235" s="110"/>
      <c r="AD235" s="110"/>
      <c r="AE235" s="110"/>
      <c r="AF235" s="110"/>
      <c r="AG235" s="110"/>
      <c r="AH235" s="110"/>
      <c r="AI235" s="110"/>
      <c r="AJ235" s="110"/>
      <c r="AK235" s="110"/>
      <c r="AL235" s="114"/>
      <c r="AM235" s="114"/>
      <c r="AN235" s="114"/>
      <c r="AO235" s="114"/>
      <c r="AP235" s="114"/>
      <c r="AQ235" s="110"/>
      <c r="AR235" s="110"/>
      <c r="AS235" s="110"/>
      <c r="AT235" s="110"/>
      <c r="AU235" s="110"/>
      <c r="AV235" s="110"/>
      <c r="AW235" s="110"/>
      <c r="AX235" s="114"/>
      <c r="AY235" s="114"/>
      <c r="AZ235" s="110"/>
      <c r="BA235" s="110"/>
    </row>
    <row r="236" spans="1:53" ht="14.25" customHeight="1" x14ac:dyDescent="0.25">
      <c r="A236" s="110"/>
      <c r="B236" s="110"/>
      <c r="C236" s="110"/>
      <c r="D236" s="110"/>
      <c r="E236" s="110"/>
      <c r="F236" s="110"/>
      <c r="G236" s="110"/>
      <c r="H236" s="110"/>
      <c r="I236" s="110"/>
      <c r="J236" s="114"/>
      <c r="K236" s="110"/>
      <c r="L236" s="114"/>
      <c r="M236" s="114"/>
      <c r="N236" s="110"/>
      <c r="O236" s="110"/>
      <c r="P236" s="114"/>
      <c r="Q236" s="114"/>
      <c r="R236" s="115"/>
      <c r="S236" s="114"/>
      <c r="T236" s="114"/>
      <c r="U236" s="114"/>
      <c r="V236" s="114"/>
      <c r="W236" s="114"/>
      <c r="X236" s="115"/>
      <c r="Y236" s="114"/>
      <c r="Z236" s="114"/>
      <c r="AA236" s="114"/>
      <c r="AB236" s="114"/>
      <c r="AC236" s="114"/>
      <c r="AD236" s="114"/>
      <c r="AE236" s="114"/>
      <c r="AF236" s="114"/>
      <c r="AG236" s="114"/>
      <c r="AH236" s="114"/>
      <c r="AI236" s="110"/>
      <c r="AJ236" s="114"/>
      <c r="AK236" s="114"/>
      <c r="AL236" s="114"/>
      <c r="AM236" s="114"/>
      <c r="AN236" s="114"/>
      <c r="AO236" s="114"/>
      <c r="AP236" s="114"/>
      <c r="AQ236" s="110"/>
      <c r="AR236" s="110"/>
      <c r="AS236" s="110"/>
      <c r="AT236" s="110"/>
      <c r="AU236" s="110"/>
      <c r="AV236" s="110"/>
      <c r="AW236" s="110"/>
      <c r="AX236" s="114"/>
      <c r="AY236" s="114"/>
      <c r="AZ236" s="110"/>
      <c r="BA236" s="110"/>
    </row>
    <row r="237" spans="1:53" ht="14.25" customHeight="1" x14ac:dyDescent="0.25">
      <c r="A237" s="110"/>
      <c r="B237" s="110"/>
      <c r="C237" s="110"/>
      <c r="D237" s="110"/>
      <c r="E237" s="110"/>
      <c r="F237" s="110"/>
      <c r="G237" s="110"/>
      <c r="H237" s="110"/>
      <c r="I237" s="110"/>
      <c r="J237" s="114"/>
      <c r="K237" s="110"/>
      <c r="L237" s="114"/>
      <c r="M237" s="114"/>
      <c r="N237" s="110"/>
      <c r="O237" s="110"/>
      <c r="P237" s="114"/>
      <c r="Q237" s="114"/>
      <c r="R237" s="115"/>
      <c r="S237" s="114"/>
      <c r="T237" s="114"/>
      <c r="U237" s="114"/>
      <c r="V237" s="114"/>
      <c r="W237" s="114"/>
      <c r="X237" s="115"/>
      <c r="Y237" s="114"/>
      <c r="Z237" s="114"/>
      <c r="AA237" s="114"/>
      <c r="AB237" s="114"/>
      <c r="AC237" s="114"/>
      <c r="AD237" s="114"/>
      <c r="AE237" s="114"/>
      <c r="AF237" s="114"/>
      <c r="AG237" s="114"/>
      <c r="AH237" s="114"/>
      <c r="AI237" s="110"/>
      <c r="AJ237" s="114"/>
      <c r="AK237" s="114"/>
      <c r="AL237" s="114"/>
      <c r="AM237" s="114"/>
      <c r="AN237" s="114"/>
      <c r="AO237" s="114"/>
      <c r="AP237" s="114"/>
      <c r="AQ237" s="110"/>
      <c r="AR237" s="110"/>
      <c r="AS237" s="110"/>
      <c r="AT237" s="110"/>
      <c r="AU237" s="110"/>
      <c r="AV237" s="110"/>
      <c r="AW237" s="110"/>
      <c r="AX237" s="114"/>
      <c r="AY237" s="114"/>
      <c r="AZ237" s="110"/>
      <c r="BA237" s="110"/>
    </row>
    <row r="238" spans="1:53" ht="14.25" customHeight="1" x14ac:dyDescent="0.25">
      <c r="A238" s="110"/>
      <c r="B238" s="110"/>
      <c r="C238" s="110"/>
      <c r="D238" s="110"/>
      <c r="E238" s="110"/>
      <c r="F238" s="110"/>
      <c r="G238" s="110"/>
      <c r="H238" s="110"/>
      <c r="I238" s="110"/>
      <c r="J238" s="114"/>
      <c r="K238" s="110"/>
      <c r="L238" s="114"/>
      <c r="M238" s="114"/>
      <c r="N238" s="110"/>
      <c r="O238" s="110"/>
      <c r="P238" s="114"/>
      <c r="Q238" s="114"/>
      <c r="R238" s="115"/>
      <c r="S238" s="114"/>
      <c r="T238" s="114"/>
      <c r="U238" s="114"/>
      <c r="V238" s="114"/>
      <c r="W238" s="114"/>
      <c r="X238" s="115"/>
      <c r="Y238" s="114"/>
      <c r="Z238" s="114"/>
      <c r="AA238" s="114"/>
      <c r="AB238" s="114"/>
      <c r="AC238" s="114"/>
      <c r="AD238" s="114"/>
      <c r="AE238" s="114"/>
      <c r="AF238" s="114"/>
      <c r="AG238" s="114"/>
      <c r="AH238" s="114"/>
      <c r="AI238" s="110"/>
      <c r="AJ238" s="114"/>
      <c r="AK238" s="114"/>
      <c r="AL238" s="114"/>
      <c r="AM238" s="114"/>
      <c r="AN238" s="114"/>
      <c r="AO238" s="114"/>
      <c r="AP238" s="114"/>
      <c r="AQ238" s="110"/>
      <c r="AR238" s="110"/>
      <c r="AS238" s="110"/>
      <c r="AT238" s="110"/>
      <c r="AU238" s="110"/>
      <c r="AV238" s="110"/>
      <c r="AW238" s="110"/>
      <c r="AX238" s="114"/>
      <c r="AY238" s="114"/>
      <c r="AZ238" s="110"/>
      <c r="BA238" s="110"/>
    </row>
    <row r="239" spans="1:53" ht="14.25" customHeight="1" x14ac:dyDescent="0.25">
      <c r="A239" s="110"/>
      <c r="B239" s="110"/>
      <c r="C239" s="110"/>
      <c r="D239" s="110"/>
      <c r="E239" s="110"/>
      <c r="F239" s="110"/>
      <c r="G239" s="110"/>
      <c r="H239" s="110"/>
      <c r="I239" s="110"/>
      <c r="J239" s="114"/>
      <c r="K239" s="110"/>
      <c r="L239" s="114"/>
      <c r="M239" s="114"/>
      <c r="N239" s="110"/>
      <c r="O239" s="110"/>
      <c r="P239" s="114"/>
      <c r="Q239" s="114"/>
      <c r="R239" s="115"/>
      <c r="S239" s="114"/>
      <c r="T239" s="114"/>
      <c r="U239" s="114"/>
      <c r="V239" s="114"/>
      <c r="W239" s="114"/>
      <c r="X239" s="115"/>
      <c r="Y239" s="114"/>
      <c r="Z239" s="114"/>
      <c r="AA239" s="114"/>
      <c r="AB239" s="114"/>
      <c r="AC239" s="114"/>
      <c r="AD239" s="114"/>
      <c r="AE239" s="114"/>
      <c r="AF239" s="114"/>
      <c r="AG239" s="114"/>
      <c r="AH239" s="114"/>
      <c r="AI239" s="110"/>
      <c r="AJ239" s="114"/>
      <c r="AK239" s="114"/>
      <c r="AL239" s="114"/>
      <c r="AM239" s="114"/>
      <c r="AN239" s="114"/>
      <c r="AO239" s="114"/>
      <c r="AP239" s="114"/>
      <c r="AQ239" s="110"/>
      <c r="AR239" s="110"/>
      <c r="AS239" s="110"/>
      <c r="AT239" s="110"/>
      <c r="AU239" s="110"/>
      <c r="AV239" s="110"/>
      <c r="AW239" s="110"/>
      <c r="AX239" s="114"/>
      <c r="AY239" s="114"/>
      <c r="AZ239" s="110"/>
      <c r="BA239" s="110"/>
    </row>
    <row r="240" spans="1:53" ht="14.25" customHeight="1" x14ac:dyDescent="0.25">
      <c r="A240" s="110"/>
      <c r="B240" s="110"/>
      <c r="C240" s="110"/>
      <c r="D240" s="110"/>
      <c r="E240" s="110"/>
      <c r="F240" s="110"/>
      <c r="G240" s="110"/>
      <c r="H240" s="110"/>
      <c r="I240" s="110"/>
      <c r="J240" s="114"/>
      <c r="K240" s="110"/>
      <c r="L240" s="114"/>
      <c r="M240" s="114"/>
      <c r="N240" s="110"/>
      <c r="O240" s="110"/>
      <c r="P240" s="114"/>
      <c r="Q240" s="114"/>
      <c r="R240" s="115"/>
      <c r="S240" s="114"/>
      <c r="T240" s="114"/>
      <c r="U240" s="114"/>
      <c r="V240" s="114"/>
      <c r="W240" s="114"/>
      <c r="X240" s="115"/>
      <c r="Y240" s="114"/>
      <c r="Z240" s="114"/>
      <c r="AA240" s="114"/>
      <c r="AB240" s="114"/>
      <c r="AC240" s="114"/>
      <c r="AD240" s="114"/>
      <c r="AE240" s="114"/>
      <c r="AF240" s="114"/>
      <c r="AG240" s="114"/>
      <c r="AH240" s="114"/>
      <c r="AI240" s="110"/>
      <c r="AJ240" s="114"/>
      <c r="AK240" s="114"/>
      <c r="AL240" s="114"/>
      <c r="AM240" s="114"/>
      <c r="AN240" s="114"/>
      <c r="AO240" s="114"/>
      <c r="AP240" s="114"/>
      <c r="AQ240" s="110"/>
      <c r="AR240" s="110"/>
      <c r="AS240" s="110"/>
      <c r="AT240" s="110"/>
      <c r="AU240" s="110"/>
      <c r="AV240" s="110"/>
      <c r="AW240" s="110"/>
      <c r="AX240" s="114"/>
      <c r="AY240" s="114"/>
      <c r="AZ240" s="110"/>
      <c r="BA240" s="110"/>
    </row>
    <row r="241" spans="1:53" ht="14.25" customHeight="1" x14ac:dyDescent="0.25">
      <c r="A241" s="110"/>
      <c r="B241" s="110"/>
      <c r="C241" s="110"/>
      <c r="D241" s="110"/>
      <c r="E241" s="110"/>
      <c r="F241" s="110"/>
      <c r="G241" s="110"/>
      <c r="H241" s="110"/>
      <c r="I241" s="110"/>
      <c r="J241" s="114"/>
      <c r="K241" s="110"/>
      <c r="L241" s="114"/>
      <c r="M241" s="114"/>
      <c r="N241" s="110"/>
      <c r="O241" s="110"/>
      <c r="P241" s="114"/>
      <c r="Q241" s="114"/>
      <c r="R241" s="115"/>
      <c r="S241" s="114"/>
      <c r="T241" s="114"/>
      <c r="U241" s="114"/>
      <c r="V241" s="114"/>
      <c r="W241" s="114"/>
      <c r="X241" s="115"/>
      <c r="Y241" s="114"/>
      <c r="Z241" s="114"/>
      <c r="AA241" s="114"/>
      <c r="AB241" s="114"/>
      <c r="AC241" s="114"/>
      <c r="AD241" s="114"/>
      <c r="AE241" s="114"/>
      <c r="AF241" s="114"/>
      <c r="AG241" s="114"/>
      <c r="AH241" s="114"/>
      <c r="AI241" s="110"/>
      <c r="AJ241" s="114"/>
      <c r="AK241" s="114"/>
      <c r="AL241" s="114"/>
      <c r="AM241" s="114"/>
      <c r="AN241" s="114"/>
      <c r="AO241" s="114"/>
      <c r="AP241" s="114"/>
      <c r="AQ241" s="110"/>
      <c r="AR241" s="110"/>
      <c r="AS241" s="110"/>
      <c r="AT241" s="110"/>
      <c r="AU241" s="110"/>
      <c r="AV241" s="110"/>
      <c r="AW241" s="110"/>
      <c r="AX241" s="114"/>
      <c r="AY241" s="114"/>
      <c r="AZ241" s="110"/>
      <c r="BA241" s="110"/>
    </row>
    <row r="242" spans="1:53" ht="14.25" customHeight="1" x14ac:dyDescent="0.25">
      <c r="A242" s="110"/>
      <c r="B242" s="110"/>
      <c r="C242" s="110"/>
      <c r="D242" s="110"/>
      <c r="E242" s="110"/>
      <c r="F242" s="110"/>
      <c r="G242" s="110"/>
      <c r="H242" s="110"/>
      <c r="I242" s="110"/>
      <c r="J242" s="114"/>
      <c r="K242" s="110"/>
      <c r="L242" s="114"/>
      <c r="M242" s="114"/>
      <c r="N242" s="110"/>
      <c r="O242" s="110"/>
      <c r="P242" s="114"/>
      <c r="Q242" s="114"/>
      <c r="R242" s="115"/>
      <c r="S242" s="114"/>
      <c r="T242" s="114"/>
      <c r="U242" s="114"/>
      <c r="V242" s="114"/>
      <c r="W242" s="114"/>
      <c r="X242" s="115"/>
      <c r="Y242" s="114"/>
      <c r="Z242" s="114"/>
      <c r="AA242" s="114"/>
      <c r="AB242" s="114"/>
      <c r="AC242" s="114"/>
      <c r="AD242" s="114"/>
      <c r="AE242" s="114"/>
      <c r="AF242" s="114"/>
      <c r="AG242" s="114"/>
      <c r="AH242" s="114"/>
      <c r="AI242" s="110"/>
      <c r="AJ242" s="114"/>
      <c r="AK242" s="114"/>
      <c r="AL242" s="114"/>
      <c r="AM242" s="114"/>
      <c r="AN242" s="114"/>
      <c r="AO242" s="114"/>
      <c r="AP242" s="114"/>
      <c r="AQ242" s="110"/>
      <c r="AR242" s="110"/>
      <c r="AS242" s="110"/>
      <c r="AT242" s="110"/>
      <c r="AU242" s="110"/>
      <c r="AV242" s="110"/>
      <c r="AW242" s="110"/>
      <c r="AX242" s="114"/>
      <c r="AY242" s="114"/>
      <c r="AZ242" s="110"/>
      <c r="BA242" s="110"/>
    </row>
    <row r="243" spans="1:53" ht="14.25" customHeight="1" x14ac:dyDescent="0.25">
      <c r="A243" s="110"/>
      <c r="B243" s="110"/>
      <c r="C243" s="110"/>
      <c r="D243" s="110"/>
      <c r="E243" s="110"/>
      <c r="F243" s="110"/>
      <c r="G243" s="110"/>
      <c r="H243" s="110"/>
      <c r="I243" s="110"/>
      <c r="J243" s="114"/>
      <c r="K243" s="110"/>
      <c r="L243" s="114"/>
      <c r="M243" s="114"/>
      <c r="N243" s="110"/>
      <c r="O243" s="110"/>
      <c r="P243" s="114"/>
      <c r="Q243" s="114"/>
      <c r="R243" s="115"/>
      <c r="S243" s="114"/>
      <c r="T243" s="114"/>
      <c r="U243" s="114"/>
      <c r="V243" s="114"/>
      <c r="W243" s="114"/>
      <c r="X243" s="115"/>
      <c r="Y243" s="114"/>
      <c r="Z243" s="114"/>
      <c r="AA243" s="114"/>
      <c r="AB243" s="114"/>
      <c r="AC243" s="114"/>
      <c r="AD243" s="114"/>
      <c r="AE243" s="114"/>
      <c r="AF243" s="114"/>
      <c r="AG243" s="114"/>
      <c r="AH243" s="114"/>
      <c r="AI243" s="110"/>
      <c r="AJ243" s="114"/>
      <c r="AK243" s="114"/>
      <c r="AL243" s="114"/>
      <c r="AM243" s="114"/>
      <c r="AN243" s="114"/>
      <c r="AO243" s="114"/>
      <c r="AP243" s="114"/>
      <c r="AQ243" s="110"/>
      <c r="AR243" s="110"/>
      <c r="AS243" s="110"/>
      <c r="AT243" s="110"/>
      <c r="AU243" s="110"/>
      <c r="AV243" s="110"/>
      <c r="AW243" s="110"/>
      <c r="AX243" s="114"/>
      <c r="AY243" s="114"/>
      <c r="AZ243" s="110"/>
      <c r="BA243" s="110"/>
    </row>
    <row r="244" spans="1:53" ht="14.25" customHeight="1" x14ac:dyDescent="0.25">
      <c r="A244" s="110"/>
      <c r="B244" s="110"/>
      <c r="C244" s="110"/>
      <c r="D244" s="110"/>
      <c r="E244" s="110"/>
      <c r="F244" s="110"/>
      <c r="G244" s="110"/>
      <c r="H244" s="110"/>
      <c r="I244" s="110"/>
      <c r="J244" s="114"/>
      <c r="K244" s="110"/>
      <c r="L244" s="114"/>
      <c r="M244" s="114"/>
      <c r="N244" s="110"/>
      <c r="O244" s="110"/>
      <c r="P244" s="114"/>
      <c r="Q244" s="110"/>
      <c r="R244" s="115"/>
      <c r="S244" s="114"/>
      <c r="T244" s="114"/>
      <c r="U244" s="114"/>
      <c r="V244" s="114"/>
      <c r="W244" s="114"/>
      <c r="X244" s="110"/>
      <c r="Y244" s="110"/>
      <c r="Z244" s="110"/>
      <c r="AA244" s="110"/>
      <c r="AB244" s="110"/>
      <c r="AC244" s="110"/>
      <c r="AD244" s="110"/>
      <c r="AE244" s="110"/>
      <c r="AF244" s="110"/>
      <c r="AG244" s="110"/>
      <c r="AH244" s="110"/>
      <c r="AI244" s="110"/>
      <c r="AJ244" s="110"/>
      <c r="AK244" s="110"/>
      <c r="AL244" s="114"/>
      <c r="AM244" s="114"/>
      <c r="AN244" s="114"/>
      <c r="AO244" s="114"/>
      <c r="AP244" s="114"/>
      <c r="AQ244" s="110"/>
      <c r="AR244" s="110"/>
      <c r="AS244" s="110"/>
      <c r="AT244" s="110"/>
      <c r="AU244" s="110"/>
      <c r="AV244" s="110"/>
      <c r="AW244" s="110"/>
      <c r="AX244" s="114"/>
      <c r="AY244" s="114"/>
      <c r="AZ244" s="110"/>
      <c r="BA244" s="110"/>
    </row>
    <row r="245" spans="1:53" ht="14.25" customHeight="1" x14ac:dyDescent="0.25">
      <c r="A245" s="110"/>
      <c r="B245" s="110"/>
      <c r="C245" s="110"/>
      <c r="D245" s="110"/>
      <c r="E245" s="110"/>
      <c r="F245" s="110"/>
      <c r="G245" s="110"/>
      <c r="H245" s="110"/>
      <c r="I245" s="110"/>
      <c r="J245" s="114"/>
      <c r="K245" s="110"/>
      <c r="L245" s="114"/>
      <c r="M245" s="114"/>
      <c r="N245" s="110"/>
      <c r="O245" s="110"/>
      <c r="P245" s="114"/>
      <c r="Q245" s="114"/>
      <c r="R245" s="115"/>
      <c r="S245" s="114"/>
      <c r="T245" s="114"/>
      <c r="U245" s="114"/>
      <c r="V245" s="114"/>
      <c r="W245" s="114"/>
      <c r="X245" s="115"/>
      <c r="Y245" s="114"/>
      <c r="Z245" s="114"/>
      <c r="AA245" s="114"/>
      <c r="AB245" s="114"/>
      <c r="AC245" s="114"/>
      <c r="AD245" s="114"/>
      <c r="AE245" s="114"/>
      <c r="AF245" s="114"/>
      <c r="AG245" s="114"/>
      <c r="AH245" s="114"/>
      <c r="AI245" s="110"/>
      <c r="AJ245" s="114"/>
      <c r="AK245" s="114"/>
      <c r="AL245" s="114"/>
      <c r="AM245" s="114"/>
      <c r="AN245" s="114"/>
      <c r="AO245" s="114"/>
      <c r="AP245" s="114"/>
      <c r="AQ245" s="110"/>
      <c r="AR245" s="110"/>
      <c r="AS245" s="110"/>
      <c r="AT245" s="110"/>
      <c r="AU245" s="110"/>
      <c r="AV245" s="110"/>
      <c r="AW245" s="110"/>
      <c r="AX245" s="114"/>
      <c r="AY245" s="114"/>
      <c r="AZ245" s="110"/>
      <c r="BA245" s="110"/>
    </row>
    <row r="246" spans="1:53" ht="14.25" customHeight="1" x14ac:dyDescent="0.25">
      <c r="A246" s="110"/>
      <c r="B246" s="110"/>
      <c r="C246" s="110"/>
      <c r="D246" s="110"/>
      <c r="E246" s="110"/>
      <c r="F246" s="110"/>
      <c r="G246" s="110"/>
      <c r="H246" s="110"/>
      <c r="I246" s="110"/>
      <c r="J246" s="114"/>
      <c r="K246" s="110"/>
      <c r="L246" s="114"/>
      <c r="M246" s="114"/>
      <c r="N246" s="110"/>
      <c r="O246" s="110"/>
      <c r="P246" s="114"/>
      <c r="Q246" s="114"/>
      <c r="R246" s="115"/>
      <c r="S246" s="114"/>
      <c r="T246" s="114"/>
      <c r="U246" s="114"/>
      <c r="V246" s="114"/>
      <c r="W246" s="114"/>
      <c r="X246" s="115"/>
      <c r="Y246" s="114"/>
      <c r="Z246" s="114"/>
      <c r="AA246" s="114"/>
      <c r="AB246" s="114"/>
      <c r="AC246" s="114"/>
      <c r="AD246" s="114"/>
      <c r="AE246" s="114"/>
      <c r="AF246" s="114"/>
      <c r="AG246" s="114"/>
      <c r="AH246" s="114"/>
      <c r="AI246" s="110"/>
      <c r="AJ246" s="114"/>
      <c r="AK246" s="114"/>
      <c r="AL246" s="114"/>
      <c r="AM246" s="114"/>
      <c r="AN246" s="114"/>
      <c r="AO246" s="114"/>
      <c r="AP246" s="114"/>
      <c r="AQ246" s="110"/>
      <c r="AR246" s="110"/>
      <c r="AS246" s="110"/>
      <c r="AT246" s="110"/>
      <c r="AU246" s="110"/>
      <c r="AV246" s="110"/>
      <c r="AW246" s="110"/>
      <c r="AX246" s="114"/>
      <c r="AY246" s="114"/>
      <c r="AZ246" s="110"/>
      <c r="BA246" s="110"/>
    </row>
    <row r="247" spans="1:53" ht="14.25" customHeight="1" x14ac:dyDescent="0.25">
      <c r="A247" s="110"/>
      <c r="B247" s="110"/>
      <c r="C247" s="110"/>
      <c r="D247" s="110"/>
      <c r="E247" s="110"/>
      <c r="F247" s="110"/>
      <c r="G247" s="110"/>
      <c r="H247" s="110"/>
      <c r="I247" s="110"/>
      <c r="J247" s="114"/>
      <c r="K247" s="110"/>
      <c r="L247" s="114"/>
      <c r="M247" s="114"/>
      <c r="N247" s="110"/>
      <c r="O247" s="110"/>
      <c r="P247" s="114"/>
      <c r="Q247" s="114"/>
      <c r="R247" s="115"/>
      <c r="S247" s="114"/>
      <c r="T247" s="114"/>
      <c r="U247" s="114"/>
      <c r="V247" s="114"/>
      <c r="W247" s="114"/>
      <c r="X247" s="115"/>
      <c r="Y247" s="114"/>
      <c r="Z247" s="114"/>
      <c r="AA247" s="114"/>
      <c r="AB247" s="114"/>
      <c r="AC247" s="114"/>
      <c r="AD247" s="114"/>
      <c r="AE247" s="114"/>
      <c r="AF247" s="114"/>
      <c r="AG247" s="114"/>
      <c r="AH247" s="114"/>
      <c r="AI247" s="110"/>
      <c r="AJ247" s="114"/>
      <c r="AK247" s="114"/>
      <c r="AL247" s="114"/>
      <c r="AM247" s="114"/>
      <c r="AN247" s="114"/>
      <c r="AO247" s="114"/>
      <c r="AP247" s="114"/>
      <c r="AQ247" s="110"/>
      <c r="AR247" s="110"/>
      <c r="AS247" s="110"/>
      <c r="AT247" s="110"/>
      <c r="AU247" s="110"/>
      <c r="AV247" s="110"/>
      <c r="AW247" s="110"/>
      <c r="AX247" s="114"/>
      <c r="AY247" s="114"/>
      <c r="AZ247" s="110"/>
      <c r="BA247" s="110"/>
    </row>
    <row r="248" spans="1:53" ht="14.25" customHeight="1" x14ac:dyDescent="0.25">
      <c r="A248" s="110"/>
      <c r="B248" s="110"/>
      <c r="C248" s="110"/>
      <c r="D248" s="110"/>
      <c r="E248" s="110"/>
      <c r="F248" s="110"/>
      <c r="G248" s="110"/>
      <c r="H248" s="110"/>
      <c r="I248" s="110"/>
      <c r="J248" s="114"/>
      <c r="K248" s="110"/>
      <c r="L248" s="114"/>
      <c r="M248" s="114"/>
      <c r="N248" s="110"/>
      <c r="O248" s="110"/>
      <c r="P248" s="114"/>
      <c r="Q248" s="114"/>
      <c r="R248" s="115"/>
      <c r="S248" s="114"/>
      <c r="T248" s="114"/>
      <c r="U248" s="114"/>
      <c r="V248" s="114"/>
      <c r="W248" s="114"/>
      <c r="X248" s="115"/>
      <c r="Y248" s="114"/>
      <c r="Z248" s="114"/>
      <c r="AA248" s="114"/>
      <c r="AB248" s="114"/>
      <c r="AC248" s="114"/>
      <c r="AD248" s="114"/>
      <c r="AE248" s="114"/>
      <c r="AF248" s="114"/>
      <c r="AG248" s="114"/>
      <c r="AH248" s="114"/>
      <c r="AI248" s="110"/>
      <c r="AJ248" s="114"/>
      <c r="AK248" s="114"/>
      <c r="AL248" s="114"/>
      <c r="AM248" s="114"/>
      <c r="AN248" s="114"/>
      <c r="AO248" s="114"/>
      <c r="AP248" s="114"/>
      <c r="AQ248" s="110"/>
      <c r="AR248" s="110"/>
      <c r="AS248" s="110"/>
      <c r="AT248" s="110"/>
      <c r="AU248" s="110"/>
      <c r="AV248" s="110"/>
      <c r="AW248" s="110"/>
      <c r="AX248" s="114"/>
      <c r="AY248" s="114"/>
      <c r="AZ248" s="110"/>
      <c r="BA248" s="110"/>
    </row>
    <row r="249" spans="1:53" ht="14.25" customHeight="1" x14ac:dyDescent="0.25">
      <c r="A249" s="110"/>
      <c r="B249" s="110"/>
      <c r="C249" s="110"/>
      <c r="D249" s="110"/>
      <c r="E249" s="110"/>
      <c r="F249" s="110"/>
      <c r="G249" s="110"/>
      <c r="H249" s="110"/>
      <c r="I249" s="110"/>
      <c r="J249" s="114"/>
      <c r="K249" s="110"/>
      <c r="L249" s="114"/>
      <c r="M249" s="114"/>
      <c r="N249" s="110"/>
      <c r="O249" s="110"/>
      <c r="P249" s="114"/>
      <c r="Q249" s="114"/>
      <c r="R249" s="115"/>
      <c r="S249" s="114"/>
      <c r="T249" s="114"/>
      <c r="U249" s="114"/>
      <c r="V249" s="114"/>
      <c r="W249" s="114"/>
      <c r="X249" s="115"/>
      <c r="Y249" s="114"/>
      <c r="Z249" s="114"/>
      <c r="AA249" s="114"/>
      <c r="AB249" s="114"/>
      <c r="AC249" s="114"/>
      <c r="AD249" s="114"/>
      <c r="AE249" s="114"/>
      <c r="AF249" s="114"/>
      <c r="AG249" s="114"/>
      <c r="AH249" s="114"/>
      <c r="AI249" s="110"/>
      <c r="AJ249" s="114"/>
      <c r="AK249" s="114"/>
      <c r="AL249" s="114"/>
      <c r="AM249" s="114"/>
      <c r="AN249" s="114"/>
      <c r="AO249" s="114"/>
      <c r="AP249" s="114"/>
      <c r="AQ249" s="110"/>
      <c r="AR249" s="110"/>
      <c r="AS249" s="110"/>
      <c r="AT249" s="110"/>
      <c r="AU249" s="110"/>
      <c r="AV249" s="110"/>
      <c r="AW249" s="110"/>
      <c r="AX249" s="114"/>
      <c r="AY249" s="114"/>
      <c r="AZ249" s="110"/>
      <c r="BA249" s="110"/>
    </row>
    <row r="250" spans="1:53" ht="14.25" customHeight="1" x14ac:dyDescent="0.25">
      <c r="A250" s="110"/>
      <c r="B250" s="110"/>
      <c r="C250" s="110"/>
      <c r="D250" s="110"/>
      <c r="E250" s="110"/>
      <c r="F250" s="110"/>
      <c r="G250" s="110"/>
      <c r="H250" s="110"/>
      <c r="I250" s="110"/>
      <c r="J250" s="114"/>
      <c r="K250" s="110"/>
      <c r="L250" s="114"/>
      <c r="M250" s="114"/>
      <c r="N250" s="110"/>
      <c r="O250" s="110"/>
      <c r="P250" s="114"/>
      <c r="Q250" s="114"/>
      <c r="R250" s="115"/>
      <c r="S250" s="114"/>
      <c r="T250" s="114"/>
      <c r="U250" s="114"/>
      <c r="V250" s="114"/>
      <c r="W250" s="114"/>
      <c r="X250" s="115"/>
      <c r="Y250" s="114"/>
      <c r="Z250" s="114"/>
      <c r="AA250" s="114"/>
      <c r="AB250" s="114"/>
      <c r="AC250" s="114"/>
      <c r="AD250" s="114"/>
      <c r="AE250" s="114"/>
      <c r="AF250" s="114"/>
      <c r="AG250" s="114"/>
      <c r="AH250" s="114"/>
      <c r="AI250" s="110"/>
      <c r="AJ250" s="114"/>
      <c r="AK250" s="114"/>
      <c r="AL250" s="114"/>
      <c r="AM250" s="114"/>
      <c r="AN250" s="114"/>
      <c r="AO250" s="114"/>
      <c r="AP250" s="114"/>
      <c r="AQ250" s="110"/>
      <c r="AR250" s="110"/>
      <c r="AS250" s="110"/>
      <c r="AT250" s="110"/>
      <c r="AU250" s="110"/>
      <c r="AV250" s="110"/>
      <c r="AW250" s="110"/>
      <c r="AX250" s="114"/>
      <c r="AY250" s="114"/>
      <c r="AZ250" s="110"/>
      <c r="BA250" s="110"/>
    </row>
    <row r="251" spans="1:53" ht="14.25" customHeight="1" x14ac:dyDescent="0.25">
      <c r="A251" s="110"/>
      <c r="B251" s="110"/>
      <c r="C251" s="110"/>
      <c r="D251" s="110"/>
      <c r="E251" s="110"/>
      <c r="F251" s="110"/>
      <c r="G251" s="110"/>
      <c r="H251" s="110"/>
      <c r="I251" s="110"/>
      <c r="J251" s="114"/>
      <c r="K251" s="110"/>
      <c r="L251" s="114"/>
      <c r="M251" s="114"/>
      <c r="N251" s="110"/>
      <c r="O251" s="110"/>
      <c r="P251" s="114"/>
      <c r="Q251" s="114"/>
      <c r="R251" s="115"/>
      <c r="S251" s="114"/>
      <c r="T251" s="114"/>
      <c r="U251" s="114"/>
      <c r="V251" s="114"/>
      <c r="W251" s="114"/>
      <c r="X251" s="115"/>
      <c r="Y251" s="114"/>
      <c r="Z251" s="114"/>
      <c r="AA251" s="114"/>
      <c r="AB251" s="114"/>
      <c r="AC251" s="114"/>
      <c r="AD251" s="114"/>
      <c r="AE251" s="114"/>
      <c r="AF251" s="114"/>
      <c r="AG251" s="114"/>
      <c r="AH251" s="114"/>
      <c r="AI251" s="110"/>
      <c r="AJ251" s="114"/>
      <c r="AK251" s="114"/>
      <c r="AL251" s="114"/>
      <c r="AM251" s="114"/>
      <c r="AN251" s="114"/>
      <c r="AO251" s="114"/>
      <c r="AP251" s="114"/>
      <c r="AQ251" s="110"/>
      <c r="AR251" s="110"/>
      <c r="AS251" s="110"/>
      <c r="AT251" s="110"/>
      <c r="AU251" s="110"/>
      <c r="AV251" s="110"/>
      <c r="AW251" s="110"/>
      <c r="AX251" s="114"/>
      <c r="AY251" s="114"/>
      <c r="AZ251" s="110"/>
      <c r="BA251" s="110"/>
    </row>
    <row r="252" spans="1:53" ht="14.25" customHeight="1" x14ac:dyDescent="0.25">
      <c r="A252" s="110"/>
      <c r="B252" s="110"/>
      <c r="C252" s="110"/>
      <c r="D252" s="110"/>
      <c r="E252" s="110"/>
      <c r="F252" s="110"/>
      <c r="G252" s="110"/>
      <c r="H252" s="110"/>
      <c r="I252" s="110"/>
      <c r="J252" s="114"/>
      <c r="K252" s="110"/>
      <c r="L252" s="114"/>
      <c r="M252" s="114"/>
      <c r="N252" s="110"/>
      <c r="O252" s="110"/>
      <c r="P252" s="114"/>
      <c r="Q252" s="114"/>
      <c r="R252" s="115"/>
      <c r="S252" s="114"/>
      <c r="T252" s="114"/>
      <c r="U252" s="114"/>
      <c r="V252" s="114"/>
      <c r="W252" s="114"/>
      <c r="X252" s="115"/>
      <c r="Y252" s="114"/>
      <c r="Z252" s="114"/>
      <c r="AA252" s="114"/>
      <c r="AB252" s="114"/>
      <c r="AC252" s="114"/>
      <c r="AD252" s="114"/>
      <c r="AE252" s="114"/>
      <c r="AF252" s="114"/>
      <c r="AG252" s="114"/>
      <c r="AH252" s="114"/>
      <c r="AI252" s="110"/>
      <c r="AJ252" s="114"/>
      <c r="AK252" s="114"/>
      <c r="AL252" s="114"/>
      <c r="AM252" s="114"/>
      <c r="AN252" s="114"/>
      <c r="AO252" s="114"/>
      <c r="AP252" s="114"/>
      <c r="AQ252" s="110"/>
      <c r="AR252" s="110"/>
      <c r="AS252" s="110"/>
      <c r="AT252" s="110"/>
      <c r="AU252" s="110"/>
      <c r="AV252" s="110"/>
      <c r="AW252" s="110"/>
      <c r="AX252" s="114"/>
      <c r="AY252" s="114"/>
      <c r="AZ252" s="110"/>
      <c r="BA252" s="110"/>
    </row>
    <row r="253" spans="1:53" ht="14.25" customHeight="1" x14ac:dyDescent="0.25">
      <c r="A253" s="110"/>
      <c r="B253" s="110"/>
      <c r="C253" s="110"/>
      <c r="D253" s="110"/>
      <c r="E253" s="110"/>
      <c r="F253" s="110"/>
      <c r="G253" s="110"/>
      <c r="H253" s="110"/>
      <c r="I253" s="110"/>
      <c r="J253" s="114"/>
      <c r="K253" s="110"/>
      <c r="L253" s="114"/>
      <c r="M253" s="114"/>
      <c r="N253" s="110"/>
      <c r="O253" s="110"/>
      <c r="P253" s="114"/>
      <c r="Q253" s="114"/>
      <c r="R253" s="115"/>
      <c r="S253" s="114"/>
      <c r="T253" s="114"/>
      <c r="U253" s="114"/>
      <c r="V253" s="114"/>
      <c r="W253" s="114"/>
      <c r="X253" s="115"/>
      <c r="Y253" s="114"/>
      <c r="Z253" s="114"/>
      <c r="AA253" s="114"/>
      <c r="AB253" s="114"/>
      <c r="AC253" s="114"/>
      <c r="AD253" s="114"/>
      <c r="AE253" s="114"/>
      <c r="AF253" s="114"/>
      <c r="AG253" s="114"/>
      <c r="AH253" s="114"/>
      <c r="AI253" s="110"/>
      <c r="AJ253" s="114"/>
      <c r="AK253" s="114"/>
      <c r="AL253" s="114"/>
      <c r="AM253" s="114"/>
      <c r="AN253" s="114"/>
      <c r="AO253" s="114"/>
      <c r="AP253" s="114"/>
      <c r="AQ253" s="110"/>
      <c r="AR253" s="110"/>
      <c r="AS253" s="110"/>
      <c r="AT253" s="110"/>
      <c r="AU253" s="110"/>
      <c r="AV253" s="110"/>
      <c r="AW253" s="110"/>
      <c r="AX253" s="114"/>
      <c r="AY253" s="114"/>
      <c r="AZ253" s="110"/>
      <c r="BA253" s="110"/>
    </row>
    <row r="254" spans="1:53" ht="14.25" customHeight="1" x14ac:dyDescent="0.25">
      <c r="A254" s="110"/>
      <c r="B254" s="110"/>
      <c r="C254" s="110"/>
      <c r="D254" s="110"/>
      <c r="E254" s="110"/>
      <c r="F254" s="110"/>
      <c r="G254" s="110"/>
      <c r="H254" s="110"/>
      <c r="I254" s="110"/>
      <c r="J254" s="114"/>
      <c r="K254" s="110"/>
      <c r="L254" s="114"/>
      <c r="M254" s="114"/>
      <c r="N254" s="110"/>
      <c r="O254" s="110"/>
      <c r="P254" s="114"/>
      <c r="Q254" s="114"/>
      <c r="R254" s="110"/>
      <c r="S254" s="110"/>
      <c r="T254" s="110"/>
      <c r="U254" s="110"/>
      <c r="V254" s="110"/>
      <c r="W254" s="110"/>
      <c r="X254" s="115"/>
      <c r="Y254" s="114"/>
      <c r="Z254" s="114"/>
      <c r="AA254" s="114"/>
      <c r="AB254" s="114"/>
      <c r="AC254" s="114"/>
      <c r="AD254" s="110"/>
      <c r="AE254" s="110"/>
      <c r="AF254" s="110"/>
      <c r="AG254" s="110"/>
      <c r="AH254" s="110"/>
      <c r="AI254" s="110"/>
      <c r="AJ254" s="110"/>
      <c r="AK254" s="110"/>
      <c r="AL254" s="114"/>
      <c r="AM254" s="114"/>
      <c r="AN254" s="114"/>
      <c r="AO254" s="114"/>
      <c r="AP254" s="114"/>
      <c r="AQ254" s="110"/>
      <c r="AR254" s="110"/>
      <c r="AS254" s="110"/>
      <c r="AT254" s="110"/>
      <c r="AU254" s="110"/>
      <c r="AV254" s="110"/>
      <c r="AW254" s="110"/>
      <c r="AX254" s="114"/>
      <c r="AY254" s="114"/>
      <c r="AZ254" s="110"/>
      <c r="BA254" s="110"/>
    </row>
    <row r="255" spans="1:53" ht="14.25" customHeight="1" x14ac:dyDescent="0.25">
      <c r="A255" s="110"/>
      <c r="B255" s="110"/>
      <c r="C255" s="110"/>
      <c r="D255" s="110"/>
      <c r="E255" s="110"/>
      <c r="F255" s="110"/>
      <c r="G255" s="110"/>
      <c r="H255" s="110"/>
      <c r="I255" s="110"/>
      <c r="J255" s="114"/>
      <c r="K255" s="110"/>
      <c r="L255" s="114"/>
      <c r="M255" s="114"/>
      <c r="N255" s="110"/>
      <c r="O255" s="110"/>
      <c r="P255" s="114"/>
      <c r="Q255" s="114"/>
      <c r="R255" s="115"/>
      <c r="S255" s="114"/>
      <c r="T255" s="114"/>
      <c r="U255" s="114"/>
      <c r="V255" s="114"/>
      <c r="W255" s="114"/>
      <c r="X255" s="115"/>
      <c r="Y255" s="114"/>
      <c r="Z255" s="114"/>
      <c r="AA255" s="114"/>
      <c r="AB255" s="114"/>
      <c r="AC255" s="114"/>
      <c r="AD255" s="114"/>
      <c r="AE255" s="114"/>
      <c r="AF255" s="114"/>
      <c r="AG255" s="114"/>
      <c r="AH255" s="114"/>
      <c r="AI255" s="110"/>
      <c r="AJ255" s="114"/>
      <c r="AK255" s="114"/>
      <c r="AL255" s="114"/>
      <c r="AM255" s="114"/>
      <c r="AN255" s="114"/>
      <c r="AO255" s="114"/>
      <c r="AP255" s="114"/>
      <c r="AQ255" s="110"/>
      <c r="AR255" s="110"/>
      <c r="AS255" s="110"/>
      <c r="AT255" s="110"/>
      <c r="AU255" s="110"/>
      <c r="AV255" s="110"/>
      <c r="AW255" s="110"/>
      <c r="AX255" s="114"/>
      <c r="AY255" s="114"/>
      <c r="AZ255" s="110"/>
      <c r="BA255" s="110"/>
    </row>
    <row r="256" spans="1:53" ht="14.25" customHeight="1" x14ac:dyDescent="0.25">
      <c r="A256" s="110"/>
      <c r="B256" s="110"/>
      <c r="C256" s="110"/>
      <c r="D256" s="110"/>
      <c r="E256" s="110"/>
      <c r="F256" s="110"/>
      <c r="G256" s="110"/>
      <c r="H256" s="110"/>
      <c r="I256" s="110"/>
      <c r="J256" s="114"/>
      <c r="K256" s="110"/>
      <c r="L256" s="114"/>
      <c r="M256" s="114"/>
      <c r="N256" s="110"/>
      <c r="O256" s="110"/>
      <c r="P256" s="114"/>
      <c r="Q256" s="114"/>
      <c r="R256" s="115"/>
      <c r="S256" s="114"/>
      <c r="T256" s="114"/>
      <c r="U256" s="114"/>
      <c r="V256" s="114"/>
      <c r="W256" s="114"/>
      <c r="X256" s="115"/>
      <c r="Y256" s="114"/>
      <c r="Z256" s="114"/>
      <c r="AA256" s="114"/>
      <c r="AB256" s="114"/>
      <c r="AC256" s="114"/>
      <c r="AD256" s="114"/>
      <c r="AE256" s="114"/>
      <c r="AF256" s="114"/>
      <c r="AG256" s="114"/>
      <c r="AH256" s="114"/>
      <c r="AI256" s="110"/>
      <c r="AJ256" s="114"/>
      <c r="AK256" s="114"/>
      <c r="AL256" s="114"/>
      <c r="AM256" s="114"/>
      <c r="AN256" s="114"/>
      <c r="AO256" s="114"/>
      <c r="AP256" s="114"/>
      <c r="AQ256" s="110"/>
      <c r="AR256" s="110"/>
      <c r="AS256" s="110"/>
      <c r="AT256" s="110"/>
      <c r="AU256" s="110"/>
      <c r="AV256" s="110"/>
      <c r="AW256" s="110"/>
      <c r="AX256" s="114"/>
      <c r="AY256" s="114"/>
      <c r="AZ256" s="110"/>
      <c r="BA256" s="110"/>
    </row>
    <row r="257" spans="1:53" ht="14.25" customHeight="1" x14ac:dyDescent="0.25">
      <c r="A257" s="110"/>
      <c r="B257" s="110"/>
      <c r="C257" s="110"/>
      <c r="D257" s="110"/>
      <c r="E257" s="110"/>
      <c r="F257" s="110"/>
      <c r="G257" s="110"/>
      <c r="H257" s="110"/>
      <c r="I257" s="110"/>
      <c r="J257" s="114"/>
      <c r="K257" s="110"/>
      <c r="L257" s="114"/>
      <c r="M257" s="114"/>
      <c r="N257" s="110"/>
      <c r="O257" s="110"/>
      <c r="P257" s="114"/>
      <c r="Q257" s="114"/>
      <c r="R257" s="115"/>
      <c r="S257" s="114"/>
      <c r="T257" s="114"/>
      <c r="U257" s="114"/>
      <c r="V257" s="114"/>
      <c r="W257" s="114"/>
      <c r="X257" s="115"/>
      <c r="Y257" s="114"/>
      <c r="Z257" s="114"/>
      <c r="AA257" s="114"/>
      <c r="AB257" s="114"/>
      <c r="AC257" s="114"/>
      <c r="AD257" s="114"/>
      <c r="AE257" s="114"/>
      <c r="AF257" s="114"/>
      <c r="AG257" s="114"/>
      <c r="AH257" s="114"/>
      <c r="AI257" s="110"/>
      <c r="AJ257" s="114"/>
      <c r="AK257" s="114"/>
      <c r="AL257" s="114"/>
      <c r="AM257" s="114"/>
      <c r="AN257" s="114"/>
      <c r="AO257" s="114"/>
      <c r="AP257" s="114"/>
      <c r="AQ257" s="110"/>
      <c r="AR257" s="110"/>
      <c r="AS257" s="110"/>
      <c r="AT257" s="110"/>
      <c r="AU257" s="110"/>
      <c r="AV257" s="110"/>
      <c r="AW257" s="110"/>
      <c r="AX257" s="114"/>
      <c r="AY257" s="114"/>
      <c r="AZ257" s="110"/>
      <c r="BA257" s="110"/>
    </row>
    <row r="258" spans="1:53" ht="14.25" customHeight="1" x14ac:dyDescent="0.25">
      <c r="A258" s="110"/>
      <c r="B258" s="110"/>
      <c r="C258" s="110"/>
      <c r="D258" s="110"/>
      <c r="E258" s="110"/>
      <c r="F258" s="110"/>
      <c r="G258" s="110"/>
      <c r="H258" s="110"/>
      <c r="I258" s="110"/>
      <c r="J258" s="114"/>
      <c r="K258" s="110"/>
      <c r="L258" s="114"/>
      <c r="M258" s="114"/>
      <c r="N258" s="110"/>
      <c r="O258" s="110"/>
      <c r="P258" s="114"/>
      <c r="Q258" s="114"/>
      <c r="R258" s="115"/>
      <c r="S258" s="114"/>
      <c r="T258" s="114"/>
      <c r="U258" s="114"/>
      <c r="V258" s="114"/>
      <c r="W258" s="114"/>
      <c r="X258" s="115"/>
      <c r="Y258" s="114"/>
      <c r="Z258" s="114"/>
      <c r="AA258" s="114"/>
      <c r="AB258" s="114"/>
      <c r="AC258" s="114"/>
      <c r="AD258" s="114"/>
      <c r="AE258" s="114"/>
      <c r="AF258" s="114"/>
      <c r="AG258" s="114"/>
      <c r="AH258" s="114"/>
      <c r="AI258" s="110"/>
      <c r="AJ258" s="114"/>
      <c r="AK258" s="114"/>
      <c r="AL258" s="114"/>
      <c r="AM258" s="114"/>
      <c r="AN258" s="114"/>
      <c r="AO258" s="114"/>
      <c r="AP258" s="114"/>
      <c r="AQ258" s="110"/>
      <c r="AR258" s="110"/>
      <c r="AS258" s="110"/>
      <c r="AT258" s="110"/>
      <c r="AU258" s="110"/>
      <c r="AV258" s="110"/>
      <c r="AW258" s="110"/>
      <c r="AX258" s="114"/>
      <c r="AY258" s="114"/>
      <c r="AZ258" s="110"/>
      <c r="BA258" s="110"/>
    </row>
    <row r="259" spans="1:53" ht="14.25" customHeight="1" x14ac:dyDescent="0.25">
      <c r="A259" s="110"/>
      <c r="B259" s="110"/>
      <c r="C259" s="110"/>
      <c r="D259" s="110"/>
      <c r="E259" s="110"/>
      <c r="F259" s="110"/>
      <c r="G259" s="110"/>
      <c r="H259" s="110"/>
      <c r="I259" s="110"/>
      <c r="J259" s="114"/>
      <c r="K259" s="110"/>
      <c r="L259" s="114"/>
      <c r="M259" s="114"/>
      <c r="N259" s="110"/>
      <c r="O259" s="110"/>
      <c r="P259" s="114"/>
      <c r="Q259" s="114"/>
      <c r="R259" s="115"/>
      <c r="S259" s="114"/>
      <c r="T259" s="114"/>
      <c r="U259" s="114"/>
      <c r="V259" s="114"/>
      <c r="W259" s="114"/>
      <c r="X259" s="115"/>
      <c r="Y259" s="114"/>
      <c r="Z259" s="114"/>
      <c r="AA259" s="114"/>
      <c r="AB259" s="114"/>
      <c r="AC259" s="114"/>
      <c r="AD259" s="114"/>
      <c r="AE259" s="114"/>
      <c r="AF259" s="114"/>
      <c r="AG259" s="114"/>
      <c r="AH259" s="114"/>
      <c r="AI259" s="110"/>
      <c r="AJ259" s="114"/>
      <c r="AK259" s="114"/>
      <c r="AL259" s="114"/>
      <c r="AM259" s="114"/>
      <c r="AN259" s="114"/>
      <c r="AO259" s="114"/>
      <c r="AP259" s="114"/>
      <c r="AQ259" s="110"/>
      <c r="AR259" s="110"/>
      <c r="AS259" s="110"/>
      <c r="AT259" s="110"/>
      <c r="AU259" s="110"/>
      <c r="AV259" s="110"/>
      <c r="AW259" s="110"/>
      <c r="AX259" s="114"/>
      <c r="AY259" s="114"/>
      <c r="AZ259" s="110"/>
      <c r="BA259" s="110"/>
    </row>
    <row r="260" spans="1:53" ht="14.25" customHeight="1" x14ac:dyDescent="0.25">
      <c r="A260" s="110"/>
      <c r="B260" s="110"/>
      <c r="C260" s="110"/>
      <c r="D260" s="110"/>
      <c r="E260" s="110"/>
      <c r="F260" s="110"/>
      <c r="G260" s="110"/>
      <c r="H260" s="110"/>
      <c r="I260" s="110"/>
      <c r="J260" s="114"/>
      <c r="K260" s="110"/>
      <c r="L260" s="114"/>
      <c r="M260" s="114"/>
      <c r="N260" s="110"/>
      <c r="O260" s="110"/>
      <c r="P260" s="114"/>
      <c r="Q260" s="114"/>
      <c r="R260" s="115"/>
      <c r="S260" s="114"/>
      <c r="T260" s="114"/>
      <c r="U260" s="114"/>
      <c r="V260" s="114"/>
      <c r="W260" s="114"/>
      <c r="X260" s="115"/>
      <c r="Y260" s="114"/>
      <c r="Z260" s="114"/>
      <c r="AA260" s="114"/>
      <c r="AB260" s="114"/>
      <c r="AC260" s="114"/>
      <c r="AD260" s="114"/>
      <c r="AE260" s="114"/>
      <c r="AF260" s="114"/>
      <c r="AG260" s="114"/>
      <c r="AH260" s="114"/>
      <c r="AI260" s="110"/>
      <c r="AJ260" s="114"/>
      <c r="AK260" s="114"/>
      <c r="AL260" s="114"/>
      <c r="AM260" s="114"/>
      <c r="AN260" s="114"/>
      <c r="AO260" s="114"/>
      <c r="AP260" s="114"/>
      <c r="AQ260" s="110"/>
      <c r="AR260" s="110"/>
      <c r="AS260" s="110"/>
      <c r="AT260" s="110"/>
      <c r="AU260" s="110"/>
      <c r="AV260" s="110"/>
      <c r="AW260" s="110"/>
      <c r="AX260" s="114"/>
      <c r="AY260" s="114"/>
      <c r="AZ260" s="110"/>
      <c r="BA260" s="110"/>
    </row>
    <row r="261" spans="1:53" ht="14.25" customHeight="1" x14ac:dyDescent="0.25">
      <c r="A261" s="110"/>
      <c r="B261" s="110"/>
      <c r="C261" s="110"/>
      <c r="D261" s="110"/>
      <c r="E261" s="110"/>
      <c r="F261" s="110"/>
      <c r="G261" s="110"/>
      <c r="H261" s="110"/>
      <c r="I261" s="110"/>
      <c r="J261" s="114"/>
      <c r="K261" s="110"/>
      <c r="L261" s="114"/>
      <c r="M261" s="114"/>
      <c r="N261" s="110"/>
      <c r="O261" s="110"/>
      <c r="P261" s="114"/>
      <c r="Q261" s="114"/>
      <c r="R261" s="115"/>
      <c r="S261" s="114"/>
      <c r="T261" s="114"/>
      <c r="U261" s="114"/>
      <c r="V261" s="114"/>
      <c r="W261" s="114"/>
      <c r="X261" s="115"/>
      <c r="Y261" s="114"/>
      <c r="Z261" s="114"/>
      <c r="AA261" s="114"/>
      <c r="AB261" s="114"/>
      <c r="AC261" s="114"/>
      <c r="AD261" s="114"/>
      <c r="AE261" s="114"/>
      <c r="AF261" s="114"/>
      <c r="AG261" s="114"/>
      <c r="AH261" s="114"/>
      <c r="AI261" s="110"/>
      <c r="AJ261" s="114"/>
      <c r="AK261" s="114"/>
      <c r="AL261" s="114"/>
      <c r="AM261" s="114"/>
      <c r="AN261" s="114"/>
      <c r="AO261" s="114"/>
      <c r="AP261" s="114"/>
      <c r="AQ261" s="110"/>
      <c r="AR261" s="110"/>
      <c r="AS261" s="110"/>
      <c r="AT261" s="110"/>
      <c r="AU261" s="110"/>
      <c r="AV261" s="110"/>
      <c r="AW261" s="110"/>
      <c r="AX261" s="114"/>
      <c r="AY261" s="114"/>
      <c r="AZ261" s="110"/>
      <c r="BA261" s="110"/>
    </row>
    <row r="262" spans="1:53" ht="14.25" customHeight="1" x14ac:dyDescent="0.25">
      <c r="A262" s="110"/>
      <c r="B262" s="110"/>
      <c r="C262" s="110"/>
      <c r="D262" s="110"/>
      <c r="E262" s="110"/>
      <c r="F262" s="110"/>
      <c r="G262" s="110"/>
      <c r="H262" s="110"/>
      <c r="I262" s="110"/>
      <c r="J262" s="114"/>
      <c r="K262" s="110"/>
      <c r="L262" s="114"/>
      <c r="M262" s="114"/>
      <c r="N262" s="110"/>
      <c r="O262" s="110"/>
      <c r="P262" s="114"/>
      <c r="Q262" s="114"/>
      <c r="R262" s="115"/>
      <c r="S262" s="114"/>
      <c r="T262" s="114"/>
      <c r="U262" s="114"/>
      <c r="V262" s="114"/>
      <c r="W262" s="114"/>
      <c r="X262" s="115"/>
      <c r="Y262" s="114"/>
      <c r="Z262" s="114"/>
      <c r="AA262" s="114"/>
      <c r="AB262" s="114"/>
      <c r="AC262" s="114"/>
      <c r="AD262" s="114"/>
      <c r="AE262" s="114"/>
      <c r="AF262" s="114"/>
      <c r="AG262" s="114"/>
      <c r="AH262" s="114"/>
      <c r="AI262" s="110"/>
      <c r="AJ262" s="114"/>
      <c r="AK262" s="114"/>
      <c r="AL262" s="114"/>
      <c r="AM262" s="114"/>
      <c r="AN262" s="114"/>
      <c r="AO262" s="114"/>
      <c r="AP262" s="114"/>
      <c r="AQ262" s="110"/>
      <c r="AR262" s="110"/>
      <c r="AS262" s="110"/>
      <c r="AT262" s="110"/>
      <c r="AU262" s="110"/>
      <c r="AV262" s="110"/>
      <c r="AW262" s="110"/>
      <c r="AX262" s="114"/>
      <c r="AY262" s="114"/>
      <c r="AZ262" s="110"/>
      <c r="BA262" s="110"/>
    </row>
    <row r="263" spans="1:53" ht="14.25" customHeight="1" x14ac:dyDescent="0.25">
      <c r="A263" s="110"/>
      <c r="B263" s="110"/>
      <c r="C263" s="110"/>
      <c r="D263" s="110"/>
      <c r="E263" s="110"/>
      <c r="F263" s="110"/>
      <c r="G263" s="110"/>
      <c r="H263" s="110"/>
      <c r="I263" s="110"/>
      <c r="J263" s="114"/>
      <c r="K263" s="110"/>
      <c r="L263" s="114"/>
      <c r="M263" s="114"/>
      <c r="N263" s="110"/>
      <c r="O263" s="110"/>
      <c r="P263" s="114"/>
      <c r="Q263" s="114"/>
      <c r="R263" s="110"/>
      <c r="S263" s="110"/>
      <c r="T263" s="110"/>
      <c r="U263" s="110"/>
      <c r="V263" s="110"/>
      <c r="W263" s="110"/>
      <c r="X263" s="115"/>
      <c r="Y263" s="114"/>
      <c r="Z263" s="114"/>
      <c r="AA263" s="114"/>
      <c r="AB263" s="114"/>
      <c r="AC263" s="114"/>
      <c r="AD263" s="110"/>
      <c r="AE263" s="110"/>
      <c r="AF263" s="110"/>
      <c r="AG263" s="110"/>
      <c r="AH263" s="110"/>
      <c r="AI263" s="110"/>
      <c r="AJ263" s="110"/>
      <c r="AK263" s="110"/>
      <c r="AL263" s="114"/>
      <c r="AM263" s="114"/>
      <c r="AN263" s="114"/>
      <c r="AO263" s="114"/>
      <c r="AP263" s="114"/>
      <c r="AQ263" s="110"/>
      <c r="AR263" s="110"/>
      <c r="AS263" s="110"/>
      <c r="AT263" s="110"/>
      <c r="AU263" s="110"/>
      <c r="AV263" s="110"/>
      <c r="AW263" s="110"/>
      <c r="AX263" s="114"/>
      <c r="AY263" s="114"/>
      <c r="AZ263" s="110"/>
      <c r="BA263" s="110"/>
    </row>
    <row r="264" spans="1:53" ht="14.25" customHeight="1" x14ac:dyDescent="0.25">
      <c r="A264" s="110"/>
      <c r="B264" s="110"/>
      <c r="C264" s="110"/>
      <c r="D264" s="110"/>
      <c r="E264" s="110"/>
      <c r="F264" s="110"/>
      <c r="G264" s="110"/>
      <c r="H264" s="110"/>
      <c r="I264" s="110"/>
      <c r="J264" s="114"/>
      <c r="K264" s="110"/>
      <c r="L264" s="114"/>
      <c r="M264" s="114"/>
      <c r="N264" s="110"/>
      <c r="O264" s="110"/>
      <c r="P264" s="114"/>
      <c r="Q264" s="114"/>
      <c r="R264" s="115"/>
      <c r="S264" s="114"/>
      <c r="T264" s="114"/>
      <c r="U264" s="114"/>
      <c r="V264" s="114"/>
      <c r="W264" s="114"/>
      <c r="X264" s="115"/>
      <c r="Y264" s="114"/>
      <c r="Z264" s="114"/>
      <c r="AA264" s="114"/>
      <c r="AB264" s="114"/>
      <c r="AC264" s="114"/>
      <c r="AD264" s="114"/>
      <c r="AE264" s="114"/>
      <c r="AF264" s="114"/>
      <c r="AG264" s="114"/>
      <c r="AH264" s="114"/>
      <c r="AI264" s="110"/>
      <c r="AJ264" s="114"/>
      <c r="AK264" s="114"/>
      <c r="AL264" s="114"/>
      <c r="AM264" s="114"/>
      <c r="AN264" s="114"/>
      <c r="AO264" s="114"/>
      <c r="AP264" s="114"/>
      <c r="AQ264" s="110"/>
      <c r="AR264" s="110"/>
      <c r="AS264" s="110"/>
      <c r="AT264" s="110"/>
      <c r="AU264" s="110"/>
      <c r="AV264" s="110"/>
      <c r="AW264" s="110"/>
      <c r="AX264" s="114"/>
      <c r="AY264" s="114"/>
      <c r="AZ264" s="110"/>
      <c r="BA264" s="110"/>
    </row>
    <row r="265" spans="1:53" ht="14.25" customHeight="1" x14ac:dyDescent="0.25">
      <c r="A265" s="110"/>
      <c r="B265" s="110"/>
      <c r="C265" s="110"/>
      <c r="D265" s="110"/>
      <c r="E265" s="110"/>
      <c r="F265" s="110"/>
      <c r="G265" s="110"/>
      <c r="H265" s="110"/>
      <c r="I265" s="110"/>
      <c r="J265" s="114"/>
      <c r="K265" s="110"/>
      <c r="L265" s="114"/>
      <c r="M265" s="114"/>
      <c r="N265" s="110"/>
      <c r="O265" s="110"/>
      <c r="P265" s="114"/>
      <c r="Q265" s="114"/>
      <c r="R265" s="115"/>
      <c r="S265" s="114"/>
      <c r="T265" s="114"/>
      <c r="U265" s="114"/>
      <c r="V265" s="114"/>
      <c r="W265" s="114"/>
      <c r="X265" s="115"/>
      <c r="Y265" s="114"/>
      <c r="Z265" s="114"/>
      <c r="AA265" s="114"/>
      <c r="AB265" s="114"/>
      <c r="AC265" s="114"/>
      <c r="AD265" s="114"/>
      <c r="AE265" s="114"/>
      <c r="AF265" s="114"/>
      <c r="AG265" s="114"/>
      <c r="AH265" s="114"/>
      <c r="AI265" s="110"/>
      <c r="AJ265" s="114"/>
      <c r="AK265" s="114"/>
      <c r="AL265" s="114"/>
      <c r="AM265" s="114"/>
      <c r="AN265" s="114"/>
      <c r="AO265" s="114"/>
      <c r="AP265" s="114"/>
      <c r="AQ265" s="110"/>
      <c r="AR265" s="110"/>
      <c r="AS265" s="110"/>
      <c r="AT265" s="110"/>
      <c r="AU265" s="110"/>
      <c r="AV265" s="110"/>
      <c r="AW265" s="110"/>
      <c r="AX265" s="114"/>
      <c r="AY265" s="114"/>
      <c r="AZ265" s="110"/>
      <c r="BA265" s="110"/>
    </row>
    <row r="266" spans="1:53" ht="14.25" customHeight="1" x14ac:dyDescent="0.25">
      <c r="A266" s="110"/>
      <c r="B266" s="110"/>
      <c r="C266" s="110"/>
      <c r="D266" s="110"/>
      <c r="E266" s="110"/>
      <c r="F266" s="110"/>
      <c r="G266" s="110"/>
      <c r="H266" s="110"/>
      <c r="I266" s="110"/>
      <c r="J266" s="114"/>
      <c r="K266" s="110"/>
      <c r="L266" s="114"/>
      <c r="M266" s="114"/>
      <c r="N266" s="110"/>
      <c r="O266" s="110"/>
      <c r="P266" s="114"/>
      <c r="Q266" s="114"/>
      <c r="R266" s="115"/>
      <c r="S266" s="114"/>
      <c r="T266" s="114"/>
      <c r="U266" s="114"/>
      <c r="V266" s="114"/>
      <c r="W266" s="114"/>
      <c r="X266" s="115"/>
      <c r="Y266" s="114"/>
      <c r="Z266" s="114"/>
      <c r="AA266" s="114"/>
      <c r="AB266" s="114"/>
      <c r="AC266" s="114"/>
      <c r="AD266" s="114"/>
      <c r="AE266" s="114"/>
      <c r="AF266" s="114"/>
      <c r="AG266" s="114"/>
      <c r="AH266" s="114"/>
      <c r="AI266" s="110"/>
      <c r="AJ266" s="114"/>
      <c r="AK266" s="114"/>
      <c r="AL266" s="114"/>
      <c r="AM266" s="114"/>
      <c r="AN266" s="114"/>
      <c r="AO266" s="114"/>
      <c r="AP266" s="114"/>
      <c r="AQ266" s="110"/>
      <c r="AR266" s="110"/>
      <c r="AS266" s="110"/>
      <c r="AT266" s="110"/>
      <c r="AU266" s="110"/>
      <c r="AV266" s="110"/>
      <c r="AW266" s="110"/>
      <c r="AX266" s="114"/>
      <c r="AY266" s="114"/>
      <c r="AZ266" s="110"/>
      <c r="BA266" s="110"/>
    </row>
    <row r="267" spans="1:53" ht="14.25" customHeight="1" x14ac:dyDescent="0.25">
      <c r="A267" s="110"/>
      <c r="B267" s="110"/>
      <c r="C267" s="110"/>
      <c r="D267" s="110"/>
      <c r="E267" s="110"/>
      <c r="F267" s="110"/>
      <c r="G267" s="110"/>
      <c r="H267" s="110"/>
      <c r="I267" s="110"/>
      <c r="J267" s="114"/>
      <c r="K267" s="110"/>
      <c r="L267" s="114"/>
      <c r="M267" s="114"/>
      <c r="N267" s="110"/>
      <c r="O267" s="110"/>
      <c r="P267" s="114"/>
      <c r="Q267" s="114"/>
      <c r="R267" s="115"/>
      <c r="S267" s="114"/>
      <c r="T267" s="114"/>
      <c r="U267" s="114"/>
      <c r="V267" s="114"/>
      <c r="W267" s="114"/>
      <c r="X267" s="115"/>
      <c r="Y267" s="114"/>
      <c r="Z267" s="114"/>
      <c r="AA267" s="114"/>
      <c r="AB267" s="114"/>
      <c r="AC267" s="114"/>
      <c r="AD267" s="114"/>
      <c r="AE267" s="114"/>
      <c r="AF267" s="114"/>
      <c r="AG267" s="114"/>
      <c r="AH267" s="114"/>
      <c r="AI267" s="110"/>
      <c r="AJ267" s="114"/>
      <c r="AK267" s="114"/>
      <c r="AL267" s="114"/>
      <c r="AM267" s="114"/>
      <c r="AN267" s="114"/>
      <c r="AO267" s="114"/>
      <c r="AP267" s="114"/>
      <c r="AQ267" s="110"/>
      <c r="AR267" s="110"/>
      <c r="AS267" s="110"/>
      <c r="AT267" s="110"/>
      <c r="AU267" s="110"/>
      <c r="AV267" s="110"/>
      <c r="AW267" s="110"/>
      <c r="AX267" s="114"/>
      <c r="AY267" s="114"/>
      <c r="AZ267" s="110"/>
      <c r="BA267" s="110"/>
    </row>
    <row r="268" spans="1:53" ht="14.25" customHeight="1" x14ac:dyDescent="0.25">
      <c r="A268" s="110"/>
      <c r="B268" s="110"/>
      <c r="C268" s="110"/>
      <c r="D268" s="110"/>
      <c r="E268" s="110"/>
      <c r="F268" s="110"/>
      <c r="G268" s="110"/>
      <c r="H268" s="110"/>
      <c r="I268" s="110"/>
      <c r="J268" s="114"/>
      <c r="K268" s="110"/>
      <c r="L268" s="114"/>
      <c r="M268" s="114"/>
      <c r="N268" s="110"/>
      <c r="O268" s="110"/>
      <c r="P268" s="114"/>
      <c r="Q268" s="114"/>
      <c r="R268" s="115"/>
      <c r="S268" s="114"/>
      <c r="T268" s="114"/>
      <c r="U268" s="114"/>
      <c r="V268" s="114"/>
      <c r="W268" s="114"/>
      <c r="X268" s="115"/>
      <c r="Y268" s="114"/>
      <c r="Z268" s="114"/>
      <c r="AA268" s="114"/>
      <c r="AB268" s="114"/>
      <c r="AC268" s="114"/>
      <c r="AD268" s="114"/>
      <c r="AE268" s="114"/>
      <c r="AF268" s="114"/>
      <c r="AG268" s="114"/>
      <c r="AH268" s="114"/>
      <c r="AI268" s="110"/>
      <c r="AJ268" s="114"/>
      <c r="AK268" s="114"/>
      <c r="AL268" s="114"/>
      <c r="AM268" s="114"/>
      <c r="AN268" s="114"/>
      <c r="AO268" s="114"/>
      <c r="AP268" s="114"/>
      <c r="AQ268" s="110"/>
      <c r="AR268" s="110"/>
      <c r="AS268" s="110"/>
      <c r="AT268" s="110"/>
      <c r="AU268" s="110"/>
      <c r="AV268" s="110"/>
      <c r="AW268" s="110"/>
      <c r="AX268" s="114"/>
      <c r="AY268" s="114"/>
      <c r="AZ268" s="110"/>
      <c r="BA268" s="110"/>
    </row>
    <row r="269" spans="1:53" ht="14.25" customHeight="1" x14ac:dyDescent="0.25">
      <c r="A269" s="110"/>
      <c r="B269" s="110"/>
      <c r="C269" s="110"/>
      <c r="D269" s="110"/>
      <c r="E269" s="110"/>
      <c r="F269" s="110"/>
      <c r="G269" s="110"/>
      <c r="H269" s="110"/>
      <c r="I269" s="110"/>
      <c r="J269" s="114"/>
      <c r="K269" s="110"/>
      <c r="L269" s="114"/>
      <c r="M269" s="114"/>
      <c r="N269" s="110"/>
      <c r="O269" s="110"/>
      <c r="P269" s="114"/>
      <c r="Q269" s="114"/>
      <c r="R269" s="115"/>
      <c r="S269" s="114"/>
      <c r="T269" s="114"/>
      <c r="U269" s="114"/>
      <c r="V269" s="114"/>
      <c r="W269" s="114"/>
      <c r="X269" s="115"/>
      <c r="Y269" s="114"/>
      <c r="Z269" s="114"/>
      <c r="AA269" s="114"/>
      <c r="AB269" s="114"/>
      <c r="AC269" s="114"/>
      <c r="AD269" s="114"/>
      <c r="AE269" s="114"/>
      <c r="AF269" s="114"/>
      <c r="AG269" s="114"/>
      <c r="AH269" s="114"/>
      <c r="AI269" s="110"/>
      <c r="AJ269" s="114"/>
      <c r="AK269" s="114"/>
      <c r="AL269" s="114"/>
      <c r="AM269" s="114"/>
      <c r="AN269" s="114"/>
      <c r="AO269" s="114"/>
      <c r="AP269" s="114"/>
      <c r="AQ269" s="110"/>
      <c r="AR269" s="110"/>
      <c r="AS269" s="110"/>
      <c r="AT269" s="110"/>
      <c r="AU269" s="110"/>
      <c r="AV269" s="110"/>
      <c r="AW269" s="110"/>
      <c r="AX269" s="114"/>
      <c r="AY269" s="114"/>
      <c r="AZ269" s="110"/>
      <c r="BA269" s="110"/>
    </row>
    <row r="270" spans="1:53" ht="14.25" customHeight="1" x14ac:dyDescent="0.25">
      <c r="A270" s="110"/>
      <c r="B270" s="110"/>
      <c r="C270" s="110"/>
      <c r="D270" s="110"/>
      <c r="E270" s="110"/>
      <c r="F270" s="110"/>
      <c r="G270" s="110"/>
      <c r="H270" s="110"/>
      <c r="I270" s="110"/>
      <c r="J270" s="114"/>
      <c r="K270" s="110"/>
      <c r="L270" s="114"/>
      <c r="M270" s="114"/>
      <c r="N270" s="110"/>
      <c r="O270" s="110"/>
      <c r="P270" s="114"/>
      <c r="Q270" s="114"/>
      <c r="R270" s="115"/>
      <c r="S270" s="114"/>
      <c r="T270" s="114"/>
      <c r="U270" s="114"/>
      <c r="V270" s="114"/>
      <c r="W270" s="114"/>
      <c r="X270" s="115"/>
      <c r="Y270" s="114"/>
      <c r="Z270" s="114"/>
      <c r="AA270" s="114"/>
      <c r="AB270" s="114"/>
      <c r="AC270" s="114"/>
      <c r="AD270" s="114"/>
      <c r="AE270" s="114"/>
      <c r="AF270" s="114"/>
      <c r="AG270" s="114"/>
      <c r="AH270" s="114"/>
      <c r="AI270" s="110"/>
      <c r="AJ270" s="114"/>
      <c r="AK270" s="114"/>
      <c r="AL270" s="114"/>
      <c r="AM270" s="114"/>
      <c r="AN270" s="114"/>
      <c r="AO270" s="114"/>
      <c r="AP270" s="114"/>
      <c r="AQ270" s="110"/>
      <c r="AR270" s="110"/>
      <c r="AS270" s="110"/>
      <c r="AT270" s="110"/>
      <c r="AU270" s="110"/>
      <c r="AV270" s="110"/>
      <c r="AW270" s="110"/>
      <c r="AX270" s="114"/>
      <c r="AY270" s="114"/>
      <c r="AZ270" s="110"/>
      <c r="BA270" s="110"/>
    </row>
    <row r="271" spans="1:53" ht="14.25" customHeight="1" x14ac:dyDescent="0.25">
      <c r="A271" s="110"/>
      <c r="B271" s="110"/>
      <c r="C271" s="110"/>
      <c r="D271" s="110"/>
      <c r="E271" s="110"/>
      <c r="F271" s="110"/>
      <c r="G271" s="110"/>
      <c r="H271" s="110"/>
      <c r="I271" s="110"/>
      <c r="J271" s="114"/>
      <c r="K271" s="110"/>
      <c r="L271" s="114"/>
      <c r="M271" s="114"/>
      <c r="N271" s="110"/>
      <c r="O271" s="110"/>
      <c r="P271" s="114"/>
      <c r="Q271" s="114"/>
      <c r="R271" s="115"/>
      <c r="S271" s="114"/>
      <c r="T271" s="114"/>
      <c r="U271" s="114"/>
      <c r="V271" s="114"/>
      <c r="W271" s="114"/>
      <c r="X271" s="115"/>
      <c r="Y271" s="114"/>
      <c r="Z271" s="114"/>
      <c r="AA271" s="114"/>
      <c r="AB271" s="114"/>
      <c r="AC271" s="114"/>
      <c r="AD271" s="114"/>
      <c r="AE271" s="114"/>
      <c r="AF271" s="114"/>
      <c r="AG271" s="114"/>
      <c r="AH271" s="114"/>
      <c r="AI271" s="110"/>
      <c r="AJ271" s="114"/>
      <c r="AK271" s="114"/>
      <c r="AL271" s="114"/>
      <c r="AM271" s="114"/>
      <c r="AN271" s="114"/>
      <c r="AO271" s="114"/>
      <c r="AP271" s="114"/>
      <c r="AQ271" s="110"/>
      <c r="AR271" s="110"/>
      <c r="AS271" s="110"/>
      <c r="AT271" s="110"/>
      <c r="AU271" s="110"/>
      <c r="AV271" s="110"/>
      <c r="AW271" s="110"/>
      <c r="AX271" s="114"/>
      <c r="AY271" s="114"/>
      <c r="AZ271" s="110"/>
      <c r="BA271" s="110"/>
    </row>
    <row r="272" spans="1:53" ht="14.25" customHeight="1" x14ac:dyDescent="0.25">
      <c r="A272" s="110"/>
      <c r="B272" s="110"/>
      <c r="C272" s="110"/>
      <c r="D272" s="110"/>
      <c r="E272" s="110"/>
      <c r="F272" s="110"/>
      <c r="G272" s="110"/>
      <c r="H272" s="110"/>
      <c r="I272" s="110"/>
      <c r="J272" s="114"/>
      <c r="K272" s="110"/>
      <c r="L272" s="114"/>
      <c r="M272" s="114"/>
      <c r="N272" s="110"/>
      <c r="O272" s="110"/>
      <c r="P272" s="114"/>
      <c r="Q272" s="114"/>
      <c r="R272" s="115"/>
      <c r="S272" s="114"/>
      <c r="T272" s="114"/>
      <c r="U272" s="114"/>
      <c r="V272" s="114"/>
      <c r="W272" s="114"/>
      <c r="X272" s="115"/>
      <c r="Y272" s="114"/>
      <c r="Z272" s="114"/>
      <c r="AA272" s="114"/>
      <c r="AB272" s="114"/>
      <c r="AC272" s="114"/>
      <c r="AD272" s="114"/>
      <c r="AE272" s="114"/>
      <c r="AF272" s="114"/>
      <c r="AG272" s="114"/>
      <c r="AH272" s="114"/>
      <c r="AI272" s="110"/>
      <c r="AJ272" s="114"/>
      <c r="AK272" s="114"/>
      <c r="AL272" s="114"/>
      <c r="AM272" s="114"/>
      <c r="AN272" s="114"/>
      <c r="AO272" s="114"/>
      <c r="AP272" s="114"/>
      <c r="AQ272" s="110"/>
      <c r="AR272" s="110"/>
      <c r="AS272" s="110"/>
      <c r="AT272" s="110"/>
      <c r="AU272" s="110"/>
      <c r="AV272" s="110"/>
      <c r="AW272" s="110"/>
      <c r="AX272" s="114"/>
      <c r="AY272" s="114"/>
      <c r="AZ272" s="110"/>
      <c r="BA272" s="110"/>
    </row>
    <row r="273" spans="1:53" ht="14.25" customHeight="1" x14ac:dyDescent="0.25">
      <c r="A273" s="110"/>
      <c r="B273" s="110"/>
      <c r="C273" s="110"/>
      <c r="D273" s="110"/>
      <c r="E273" s="110"/>
      <c r="F273" s="110"/>
      <c r="G273" s="110"/>
      <c r="H273" s="110"/>
      <c r="I273" s="110"/>
      <c r="J273" s="114"/>
      <c r="K273" s="110"/>
      <c r="L273" s="114"/>
      <c r="M273" s="114"/>
      <c r="N273" s="110"/>
      <c r="O273" s="110"/>
      <c r="P273" s="114"/>
      <c r="Q273" s="114"/>
      <c r="R273" s="115"/>
      <c r="S273" s="114"/>
      <c r="T273" s="114"/>
      <c r="U273" s="114"/>
      <c r="V273" s="114"/>
      <c r="W273" s="114"/>
      <c r="X273" s="115"/>
      <c r="Y273" s="114"/>
      <c r="Z273" s="114"/>
      <c r="AA273" s="114"/>
      <c r="AB273" s="114"/>
      <c r="AC273" s="114"/>
      <c r="AD273" s="114"/>
      <c r="AE273" s="114"/>
      <c r="AF273" s="114"/>
      <c r="AG273" s="114"/>
      <c r="AH273" s="114"/>
      <c r="AI273" s="110"/>
      <c r="AJ273" s="114"/>
      <c r="AK273" s="114"/>
      <c r="AL273" s="114"/>
      <c r="AM273" s="114"/>
      <c r="AN273" s="114"/>
      <c r="AO273" s="114"/>
      <c r="AP273" s="114"/>
      <c r="AQ273" s="110"/>
      <c r="AR273" s="110"/>
      <c r="AS273" s="110"/>
      <c r="AT273" s="110"/>
      <c r="AU273" s="110"/>
      <c r="AV273" s="110"/>
      <c r="AW273" s="110"/>
      <c r="AX273" s="114"/>
      <c r="AY273" s="114"/>
      <c r="AZ273" s="110"/>
      <c r="BA273" s="110"/>
    </row>
    <row r="274" spans="1:53" ht="14.25" customHeight="1" x14ac:dyDescent="0.25">
      <c r="A274" s="110"/>
      <c r="B274" s="110"/>
      <c r="C274" s="110"/>
      <c r="D274" s="110"/>
      <c r="E274" s="110"/>
      <c r="F274" s="110"/>
      <c r="G274" s="110"/>
      <c r="H274" s="110"/>
      <c r="I274" s="110"/>
      <c r="J274" s="114"/>
      <c r="K274" s="110"/>
      <c r="L274" s="114"/>
      <c r="M274" s="114"/>
      <c r="N274" s="110"/>
      <c r="O274" s="110"/>
      <c r="P274" s="114"/>
      <c r="Q274" s="114"/>
      <c r="R274" s="115"/>
      <c r="S274" s="114"/>
      <c r="T274" s="114"/>
      <c r="U274" s="114"/>
      <c r="V274" s="114"/>
      <c r="W274" s="114"/>
      <c r="X274" s="115"/>
      <c r="Y274" s="114"/>
      <c r="Z274" s="114"/>
      <c r="AA274" s="114"/>
      <c r="AB274" s="114"/>
      <c r="AC274" s="114"/>
      <c r="AD274" s="114"/>
      <c r="AE274" s="114"/>
      <c r="AF274" s="114"/>
      <c r="AG274" s="114"/>
      <c r="AH274" s="114"/>
      <c r="AI274" s="110"/>
      <c r="AJ274" s="114"/>
      <c r="AK274" s="114"/>
      <c r="AL274" s="114"/>
      <c r="AM274" s="114"/>
      <c r="AN274" s="114"/>
      <c r="AO274" s="114"/>
      <c r="AP274" s="114"/>
      <c r="AQ274" s="110"/>
      <c r="AR274" s="110"/>
      <c r="AS274" s="110"/>
      <c r="AT274" s="110"/>
      <c r="AU274" s="110"/>
      <c r="AV274" s="110"/>
      <c r="AW274" s="110"/>
      <c r="AX274" s="114"/>
      <c r="AY274" s="114"/>
      <c r="AZ274" s="110"/>
      <c r="BA274" s="110"/>
    </row>
    <row r="275" spans="1:53" ht="14.25" customHeight="1" x14ac:dyDescent="0.25">
      <c r="A275" s="110"/>
      <c r="B275" s="110"/>
      <c r="C275" s="110"/>
      <c r="D275" s="110"/>
      <c r="E275" s="110"/>
      <c r="F275" s="110"/>
      <c r="G275" s="110"/>
      <c r="H275" s="110"/>
      <c r="I275" s="110"/>
      <c r="J275" s="114"/>
      <c r="K275" s="110"/>
      <c r="L275" s="114"/>
      <c r="M275" s="114"/>
      <c r="N275" s="110"/>
      <c r="O275" s="110"/>
      <c r="P275" s="114"/>
      <c r="Q275" s="114"/>
      <c r="R275" s="115"/>
      <c r="S275" s="114"/>
      <c r="T275" s="114"/>
      <c r="U275" s="114"/>
      <c r="V275" s="114"/>
      <c r="W275" s="114"/>
      <c r="X275" s="115"/>
      <c r="Y275" s="114"/>
      <c r="Z275" s="114"/>
      <c r="AA275" s="114"/>
      <c r="AB275" s="114"/>
      <c r="AC275" s="114"/>
      <c r="AD275" s="114"/>
      <c r="AE275" s="114"/>
      <c r="AF275" s="114"/>
      <c r="AG275" s="114"/>
      <c r="AH275" s="114"/>
      <c r="AI275" s="110"/>
      <c r="AJ275" s="114"/>
      <c r="AK275" s="114"/>
      <c r="AL275" s="114"/>
      <c r="AM275" s="114"/>
      <c r="AN275" s="114"/>
      <c r="AO275" s="114"/>
      <c r="AP275" s="114"/>
      <c r="AQ275" s="110"/>
      <c r="AR275" s="110"/>
      <c r="AS275" s="110"/>
      <c r="AT275" s="110"/>
      <c r="AU275" s="110"/>
      <c r="AV275" s="110"/>
      <c r="AW275" s="110"/>
      <c r="AX275" s="114"/>
      <c r="AY275" s="114"/>
      <c r="AZ275" s="110"/>
      <c r="BA275" s="110"/>
    </row>
    <row r="276" spans="1:53" ht="14.25" customHeight="1" x14ac:dyDescent="0.25">
      <c r="A276" s="110"/>
      <c r="B276" s="110"/>
      <c r="C276" s="110"/>
      <c r="D276" s="110"/>
      <c r="E276" s="110"/>
      <c r="F276" s="110"/>
      <c r="G276" s="110"/>
      <c r="H276" s="110"/>
      <c r="I276" s="110"/>
      <c r="J276" s="114"/>
      <c r="K276" s="110"/>
      <c r="L276" s="114"/>
      <c r="M276" s="114"/>
      <c r="N276" s="110"/>
      <c r="O276" s="110"/>
      <c r="P276" s="114"/>
      <c r="Q276" s="114"/>
      <c r="R276" s="115"/>
      <c r="S276" s="114"/>
      <c r="T276" s="114"/>
      <c r="U276" s="114"/>
      <c r="V276" s="114"/>
      <c r="W276" s="114"/>
      <c r="X276" s="115"/>
      <c r="Y276" s="114"/>
      <c r="Z276" s="114"/>
      <c r="AA276" s="114"/>
      <c r="AB276" s="114"/>
      <c r="AC276" s="114"/>
      <c r="AD276" s="114"/>
      <c r="AE276" s="114"/>
      <c r="AF276" s="114"/>
      <c r="AG276" s="114"/>
      <c r="AH276" s="114"/>
      <c r="AI276" s="110"/>
      <c r="AJ276" s="114"/>
      <c r="AK276" s="114"/>
      <c r="AL276" s="114"/>
      <c r="AM276" s="114"/>
      <c r="AN276" s="114"/>
      <c r="AO276" s="114"/>
      <c r="AP276" s="114"/>
      <c r="AQ276" s="110"/>
      <c r="AR276" s="110"/>
      <c r="AS276" s="110"/>
      <c r="AT276" s="110"/>
      <c r="AU276" s="110"/>
      <c r="AV276" s="110"/>
      <c r="AW276" s="110"/>
      <c r="AX276" s="114"/>
      <c r="AY276" s="114"/>
      <c r="AZ276" s="110"/>
      <c r="BA276" s="110"/>
    </row>
    <row r="277" spans="1:53" ht="14.25" customHeight="1" x14ac:dyDescent="0.25">
      <c r="A277" s="110"/>
      <c r="B277" s="110"/>
      <c r="C277" s="110"/>
      <c r="D277" s="110"/>
      <c r="E277" s="110"/>
      <c r="F277" s="110"/>
      <c r="G277" s="110"/>
      <c r="H277" s="110"/>
      <c r="I277" s="110"/>
      <c r="J277" s="114"/>
      <c r="K277" s="110"/>
      <c r="L277" s="114"/>
      <c r="M277" s="114"/>
      <c r="N277" s="110"/>
      <c r="O277" s="110"/>
      <c r="P277" s="114"/>
      <c r="Q277" s="114"/>
      <c r="R277" s="110"/>
      <c r="S277" s="110"/>
      <c r="T277" s="110"/>
      <c r="U277" s="110"/>
      <c r="V277" s="110"/>
      <c r="W277" s="110"/>
      <c r="X277" s="115"/>
      <c r="Y277" s="114"/>
      <c r="Z277" s="114"/>
      <c r="AA277" s="114"/>
      <c r="AB277" s="114"/>
      <c r="AC277" s="114"/>
      <c r="AD277" s="110"/>
      <c r="AE277" s="110"/>
      <c r="AF277" s="110"/>
      <c r="AG277" s="110"/>
      <c r="AH277" s="110"/>
      <c r="AI277" s="110"/>
      <c r="AJ277" s="110"/>
      <c r="AK277" s="110"/>
      <c r="AL277" s="114"/>
      <c r="AM277" s="114"/>
      <c r="AN277" s="114"/>
      <c r="AO277" s="114"/>
      <c r="AP277" s="114"/>
      <c r="AQ277" s="110"/>
      <c r="AR277" s="110"/>
      <c r="AS277" s="110"/>
      <c r="AT277" s="110"/>
      <c r="AU277" s="110"/>
      <c r="AV277" s="110"/>
      <c r="AW277" s="110"/>
      <c r="AX277" s="114"/>
      <c r="AY277" s="114"/>
      <c r="AZ277" s="110"/>
      <c r="BA277" s="110"/>
    </row>
    <row r="278" spans="1:53" ht="14.25" customHeight="1" x14ac:dyDescent="0.25">
      <c r="A278" s="110"/>
      <c r="B278" s="110"/>
      <c r="C278" s="110"/>
      <c r="D278" s="110"/>
      <c r="E278" s="110"/>
      <c r="F278" s="110"/>
      <c r="G278" s="110"/>
      <c r="H278" s="110"/>
      <c r="I278" s="110"/>
      <c r="J278" s="114"/>
      <c r="K278" s="110"/>
      <c r="L278" s="114"/>
      <c r="M278" s="114"/>
      <c r="N278" s="110"/>
      <c r="O278" s="110"/>
      <c r="P278" s="114"/>
      <c r="Q278" s="114"/>
      <c r="R278" s="115"/>
      <c r="S278" s="114"/>
      <c r="T278" s="114"/>
      <c r="U278" s="114"/>
      <c r="V278" s="114"/>
      <c r="W278" s="114"/>
      <c r="X278" s="115"/>
      <c r="Y278" s="114"/>
      <c r="Z278" s="114"/>
      <c r="AA278" s="114"/>
      <c r="AB278" s="114"/>
      <c r="AC278" s="114"/>
      <c r="AD278" s="114"/>
      <c r="AE278" s="114"/>
      <c r="AF278" s="114"/>
      <c r="AG278" s="114"/>
      <c r="AH278" s="114"/>
      <c r="AI278" s="110"/>
      <c r="AJ278" s="114"/>
      <c r="AK278" s="114"/>
      <c r="AL278" s="114"/>
      <c r="AM278" s="114"/>
      <c r="AN278" s="114"/>
      <c r="AO278" s="114"/>
      <c r="AP278" s="114"/>
      <c r="AQ278" s="110"/>
      <c r="AR278" s="110"/>
      <c r="AS278" s="110"/>
      <c r="AT278" s="110"/>
      <c r="AU278" s="110"/>
      <c r="AV278" s="110"/>
      <c r="AW278" s="110"/>
      <c r="AX278" s="114"/>
      <c r="AY278" s="114"/>
      <c r="AZ278" s="110"/>
      <c r="BA278" s="110"/>
    </row>
    <row r="279" spans="1:53" ht="14.25" customHeight="1" x14ac:dyDescent="0.25">
      <c r="A279" s="110"/>
      <c r="B279" s="110"/>
      <c r="C279" s="110"/>
      <c r="D279" s="110"/>
      <c r="E279" s="110"/>
      <c r="F279" s="110"/>
      <c r="G279" s="110"/>
      <c r="H279" s="110"/>
      <c r="I279" s="110"/>
      <c r="J279" s="114"/>
      <c r="K279" s="110"/>
      <c r="L279" s="114"/>
      <c r="M279" s="114"/>
      <c r="N279" s="110"/>
      <c r="O279" s="110"/>
      <c r="P279" s="114"/>
      <c r="Q279" s="114"/>
      <c r="R279" s="115"/>
      <c r="S279" s="114"/>
      <c r="T279" s="114"/>
      <c r="U279" s="114"/>
      <c r="V279" s="114"/>
      <c r="W279" s="114"/>
      <c r="X279" s="115"/>
      <c r="Y279" s="114"/>
      <c r="Z279" s="114"/>
      <c r="AA279" s="114"/>
      <c r="AB279" s="114"/>
      <c r="AC279" s="114"/>
      <c r="AD279" s="114"/>
      <c r="AE279" s="114"/>
      <c r="AF279" s="114"/>
      <c r="AG279" s="114"/>
      <c r="AH279" s="114"/>
      <c r="AI279" s="110"/>
      <c r="AJ279" s="114"/>
      <c r="AK279" s="114"/>
      <c r="AL279" s="114"/>
      <c r="AM279" s="114"/>
      <c r="AN279" s="114"/>
      <c r="AO279" s="114"/>
      <c r="AP279" s="114"/>
      <c r="AQ279" s="110"/>
      <c r="AR279" s="110"/>
      <c r="AS279" s="110"/>
      <c r="AT279" s="110"/>
      <c r="AU279" s="110"/>
      <c r="AV279" s="110"/>
      <c r="AW279" s="110"/>
      <c r="AX279" s="114"/>
      <c r="AY279" s="114"/>
      <c r="AZ279" s="110"/>
      <c r="BA279" s="110"/>
    </row>
    <row r="280" spans="1:53" ht="14.25" customHeight="1" x14ac:dyDescent="0.25">
      <c r="A280" s="110"/>
      <c r="B280" s="110"/>
      <c r="C280" s="110"/>
      <c r="D280" s="110"/>
      <c r="E280" s="110"/>
      <c r="F280" s="110"/>
      <c r="G280" s="110"/>
      <c r="H280" s="110"/>
      <c r="I280" s="110"/>
      <c r="J280" s="114"/>
      <c r="K280" s="110"/>
      <c r="L280" s="114"/>
      <c r="M280" s="114"/>
      <c r="N280" s="110"/>
      <c r="O280" s="110"/>
      <c r="P280" s="114"/>
      <c r="Q280" s="114"/>
      <c r="R280" s="115"/>
      <c r="S280" s="114"/>
      <c r="T280" s="114"/>
      <c r="U280" s="114"/>
      <c r="V280" s="114"/>
      <c r="W280" s="114"/>
      <c r="X280" s="115"/>
      <c r="Y280" s="114"/>
      <c r="Z280" s="114"/>
      <c r="AA280" s="114"/>
      <c r="AB280" s="114"/>
      <c r="AC280" s="114"/>
      <c r="AD280" s="114"/>
      <c r="AE280" s="114"/>
      <c r="AF280" s="114"/>
      <c r="AG280" s="114"/>
      <c r="AH280" s="114"/>
      <c r="AI280" s="110"/>
      <c r="AJ280" s="114"/>
      <c r="AK280" s="114"/>
      <c r="AL280" s="114"/>
      <c r="AM280" s="114"/>
      <c r="AN280" s="114"/>
      <c r="AO280" s="114"/>
      <c r="AP280" s="114"/>
      <c r="AQ280" s="110"/>
      <c r="AR280" s="110"/>
      <c r="AS280" s="110"/>
      <c r="AT280" s="110"/>
      <c r="AU280" s="110"/>
      <c r="AV280" s="110"/>
      <c r="AW280" s="110"/>
      <c r="AX280" s="114"/>
      <c r="AY280" s="114"/>
      <c r="AZ280" s="110"/>
      <c r="BA280" s="110"/>
    </row>
    <row r="281" spans="1:53" ht="14.25" customHeight="1" x14ac:dyDescent="0.25">
      <c r="A281" s="110"/>
      <c r="B281" s="110"/>
      <c r="C281" s="110"/>
      <c r="D281" s="110"/>
      <c r="E281" s="110"/>
      <c r="F281" s="110"/>
      <c r="G281" s="110"/>
      <c r="H281" s="110"/>
      <c r="I281" s="110"/>
      <c r="J281" s="114"/>
      <c r="K281" s="110"/>
      <c r="L281" s="114"/>
      <c r="M281" s="114"/>
      <c r="N281" s="110"/>
      <c r="O281" s="110"/>
      <c r="P281" s="114"/>
      <c r="Q281" s="114"/>
      <c r="R281" s="115"/>
      <c r="S281" s="114"/>
      <c r="T281" s="114"/>
      <c r="U281" s="114"/>
      <c r="V281" s="114"/>
      <c r="W281" s="114"/>
      <c r="X281" s="115"/>
      <c r="Y281" s="114"/>
      <c r="Z281" s="114"/>
      <c r="AA281" s="114"/>
      <c r="AB281" s="114"/>
      <c r="AC281" s="114"/>
      <c r="AD281" s="114"/>
      <c r="AE281" s="114"/>
      <c r="AF281" s="114"/>
      <c r="AG281" s="114"/>
      <c r="AH281" s="114"/>
      <c r="AI281" s="110"/>
      <c r="AJ281" s="114"/>
      <c r="AK281" s="114"/>
      <c r="AL281" s="114"/>
      <c r="AM281" s="114"/>
      <c r="AN281" s="114"/>
      <c r="AO281" s="114"/>
      <c r="AP281" s="114"/>
      <c r="AQ281" s="110"/>
      <c r="AR281" s="110"/>
      <c r="AS281" s="110"/>
      <c r="AT281" s="110"/>
      <c r="AU281" s="110"/>
      <c r="AV281" s="110"/>
      <c r="AW281" s="110"/>
      <c r="AX281" s="114"/>
      <c r="AY281" s="114"/>
      <c r="AZ281" s="110"/>
      <c r="BA281" s="110"/>
    </row>
    <row r="282" spans="1:53" ht="14.25" customHeight="1" x14ac:dyDescent="0.25">
      <c r="A282" s="110"/>
      <c r="B282" s="110"/>
      <c r="C282" s="110"/>
      <c r="D282" s="110"/>
      <c r="E282" s="110"/>
      <c r="F282" s="110"/>
      <c r="G282" s="110"/>
      <c r="H282" s="110"/>
      <c r="I282" s="110"/>
      <c r="J282" s="114"/>
      <c r="K282" s="110"/>
      <c r="L282" s="114"/>
      <c r="M282" s="114"/>
      <c r="N282" s="110"/>
      <c r="O282" s="110"/>
      <c r="P282" s="114"/>
      <c r="Q282" s="114"/>
      <c r="R282" s="115"/>
      <c r="S282" s="114"/>
      <c r="T282" s="114"/>
      <c r="U282" s="114"/>
      <c r="V282" s="114"/>
      <c r="W282" s="114"/>
      <c r="X282" s="115"/>
      <c r="Y282" s="114"/>
      <c r="Z282" s="114"/>
      <c r="AA282" s="114"/>
      <c r="AB282" s="114"/>
      <c r="AC282" s="114"/>
      <c r="AD282" s="114"/>
      <c r="AE282" s="114"/>
      <c r="AF282" s="114"/>
      <c r="AG282" s="114"/>
      <c r="AH282" s="114"/>
      <c r="AI282" s="110"/>
      <c r="AJ282" s="114"/>
      <c r="AK282" s="114"/>
      <c r="AL282" s="114"/>
      <c r="AM282" s="114"/>
      <c r="AN282" s="114"/>
      <c r="AO282" s="114"/>
      <c r="AP282" s="114"/>
      <c r="AQ282" s="110"/>
      <c r="AR282" s="110"/>
      <c r="AS282" s="110"/>
      <c r="AT282" s="110"/>
      <c r="AU282" s="110"/>
      <c r="AV282" s="110"/>
      <c r="AW282" s="110"/>
      <c r="AX282" s="114"/>
      <c r="AY282" s="114"/>
      <c r="AZ282" s="110"/>
      <c r="BA282" s="110"/>
    </row>
    <row r="283" spans="1:53" ht="14.25" customHeight="1" x14ac:dyDescent="0.25">
      <c r="A283" s="110"/>
      <c r="B283" s="110"/>
      <c r="C283" s="110"/>
      <c r="D283" s="110"/>
      <c r="E283" s="110"/>
      <c r="F283" s="110"/>
      <c r="G283" s="110"/>
      <c r="H283" s="110"/>
      <c r="I283" s="110"/>
      <c r="J283" s="114"/>
      <c r="K283" s="110"/>
      <c r="L283" s="114"/>
      <c r="M283" s="114"/>
      <c r="N283" s="110"/>
      <c r="O283" s="110"/>
      <c r="P283" s="114"/>
      <c r="Q283" s="114"/>
      <c r="R283" s="115"/>
      <c r="S283" s="114"/>
      <c r="T283" s="114"/>
      <c r="U283" s="114"/>
      <c r="V283" s="114"/>
      <c r="W283" s="114"/>
      <c r="X283" s="115"/>
      <c r="Y283" s="114"/>
      <c r="Z283" s="114"/>
      <c r="AA283" s="114"/>
      <c r="AB283" s="114"/>
      <c r="AC283" s="114"/>
      <c r="AD283" s="114"/>
      <c r="AE283" s="114"/>
      <c r="AF283" s="114"/>
      <c r="AG283" s="114"/>
      <c r="AH283" s="114"/>
      <c r="AI283" s="110"/>
      <c r="AJ283" s="114"/>
      <c r="AK283" s="114"/>
      <c r="AL283" s="114"/>
      <c r="AM283" s="114"/>
      <c r="AN283" s="114"/>
      <c r="AO283" s="114"/>
      <c r="AP283" s="114"/>
      <c r="AQ283" s="110"/>
      <c r="AR283" s="110"/>
      <c r="AS283" s="110"/>
      <c r="AT283" s="110"/>
      <c r="AU283" s="110"/>
      <c r="AV283" s="110"/>
      <c r="AW283" s="110"/>
      <c r="AX283" s="114"/>
      <c r="AY283" s="114"/>
      <c r="AZ283" s="110"/>
      <c r="BA283" s="110"/>
    </row>
    <row r="284" spans="1:53" ht="14.25" customHeight="1" x14ac:dyDescent="0.25">
      <c r="A284" s="110"/>
      <c r="B284" s="110"/>
      <c r="C284" s="110"/>
      <c r="D284" s="110"/>
      <c r="E284" s="110"/>
      <c r="F284" s="110"/>
      <c r="G284" s="110"/>
      <c r="H284" s="110"/>
      <c r="I284" s="110"/>
      <c r="J284" s="114"/>
      <c r="K284" s="110"/>
      <c r="L284" s="114"/>
      <c r="M284" s="114"/>
      <c r="N284" s="110"/>
      <c r="O284" s="110"/>
      <c r="P284" s="114"/>
      <c r="Q284" s="114"/>
      <c r="R284" s="115"/>
      <c r="S284" s="114"/>
      <c r="T284" s="114"/>
      <c r="U284" s="114"/>
      <c r="V284" s="114"/>
      <c r="W284" s="114"/>
      <c r="X284" s="115"/>
      <c r="Y284" s="114"/>
      <c r="Z284" s="114"/>
      <c r="AA284" s="114"/>
      <c r="AB284" s="114"/>
      <c r="AC284" s="114"/>
      <c r="AD284" s="114"/>
      <c r="AE284" s="114"/>
      <c r="AF284" s="114"/>
      <c r="AG284" s="114"/>
      <c r="AH284" s="114"/>
      <c r="AI284" s="110"/>
      <c r="AJ284" s="114"/>
      <c r="AK284" s="114"/>
      <c r="AL284" s="114"/>
      <c r="AM284" s="114"/>
      <c r="AN284" s="114"/>
      <c r="AO284" s="114"/>
      <c r="AP284" s="114"/>
      <c r="AQ284" s="110"/>
      <c r="AR284" s="110"/>
      <c r="AS284" s="110"/>
      <c r="AT284" s="110"/>
      <c r="AU284" s="110"/>
      <c r="AV284" s="110"/>
      <c r="AW284" s="110"/>
      <c r="AX284" s="114"/>
      <c r="AY284" s="114"/>
      <c r="AZ284" s="110"/>
      <c r="BA284" s="110"/>
    </row>
    <row r="285" spans="1:53" ht="14.25" customHeight="1" x14ac:dyDescent="0.25">
      <c r="A285" s="110"/>
      <c r="B285" s="110"/>
      <c r="C285" s="110"/>
      <c r="D285" s="110"/>
      <c r="E285" s="110"/>
      <c r="F285" s="110"/>
      <c r="G285" s="110"/>
      <c r="H285" s="110"/>
      <c r="I285" s="110"/>
      <c r="J285" s="114"/>
      <c r="K285" s="110"/>
      <c r="L285" s="114"/>
      <c r="M285" s="114"/>
      <c r="N285" s="110"/>
      <c r="O285" s="110"/>
      <c r="P285" s="114"/>
      <c r="Q285" s="114"/>
      <c r="R285" s="115"/>
      <c r="S285" s="114"/>
      <c r="T285" s="114"/>
      <c r="U285" s="114"/>
      <c r="V285" s="114"/>
      <c r="W285" s="114"/>
      <c r="X285" s="115"/>
      <c r="Y285" s="114"/>
      <c r="Z285" s="114"/>
      <c r="AA285" s="114"/>
      <c r="AB285" s="114"/>
      <c r="AC285" s="114"/>
      <c r="AD285" s="114"/>
      <c r="AE285" s="114"/>
      <c r="AF285" s="114"/>
      <c r="AG285" s="114"/>
      <c r="AH285" s="114"/>
      <c r="AI285" s="110"/>
      <c r="AJ285" s="114"/>
      <c r="AK285" s="114"/>
      <c r="AL285" s="114"/>
      <c r="AM285" s="114"/>
      <c r="AN285" s="114"/>
      <c r="AO285" s="114"/>
      <c r="AP285" s="114"/>
      <c r="AQ285" s="110"/>
      <c r="AR285" s="110"/>
      <c r="AS285" s="110"/>
      <c r="AT285" s="110"/>
      <c r="AU285" s="110"/>
      <c r="AV285" s="110"/>
      <c r="AW285" s="110"/>
      <c r="AX285" s="114"/>
      <c r="AY285" s="114"/>
      <c r="AZ285" s="110"/>
      <c r="BA285" s="110"/>
    </row>
    <row r="286" spans="1:53" ht="14.25" customHeight="1" x14ac:dyDescent="0.25">
      <c r="A286" s="110"/>
      <c r="B286" s="110"/>
      <c r="C286" s="110"/>
      <c r="D286" s="110"/>
      <c r="E286" s="110"/>
      <c r="F286" s="110"/>
      <c r="G286" s="110"/>
      <c r="H286" s="110"/>
      <c r="I286" s="110"/>
      <c r="J286" s="114"/>
      <c r="K286" s="110"/>
      <c r="L286" s="114"/>
      <c r="M286" s="114"/>
      <c r="N286" s="110"/>
      <c r="O286" s="110"/>
      <c r="P286" s="114"/>
      <c r="Q286" s="114"/>
      <c r="R286" s="115"/>
      <c r="S286" s="114"/>
      <c r="T286" s="114"/>
      <c r="U286" s="114"/>
      <c r="V286" s="114"/>
      <c r="W286" s="114"/>
      <c r="X286" s="115"/>
      <c r="Y286" s="114"/>
      <c r="Z286" s="114"/>
      <c r="AA286" s="114"/>
      <c r="AB286" s="114"/>
      <c r="AC286" s="114"/>
      <c r="AD286" s="114"/>
      <c r="AE286" s="114"/>
      <c r="AF286" s="114"/>
      <c r="AG286" s="114"/>
      <c r="AH286" s="114"/>
      <c r="AI286" s="110"/>
      <c r="AJ286" s="114"/>
      <c r="AK286" s="114"/>
      <c r="AL286" s="114"/>
      <c r="AM286" s="114"/>
      <c r="AN286" s="114"/>
      <c r="AO286" s="114"/>
      <c r="AP286" s="114"/>
      <c r="AQ286" s="110"/>
      <c r="AR286" s="110"/>
      <c r="AS286" s="110"/>
      <c r="AT286" s="110"/>
      <c r="AU286" s="110"/>
      <c r="AV286" s="110"/>
      <c r="AW286" s="110"/>
      <c r="AX286" s="114"/>
      <c r="AY286" s="114"/>
      <c r="AZ286" s="110"/>
      <c r="BA286" s="110"/>
    </row>
    <row r="287" spans="1:53" ht="14.25" customHeight="1" x14ac:dyDescent="0.25">
      <c r="A287" s="110"/>
      <c r="B287" s="110"/>
      <c r="C287" s="110"/>
      <c r="D287" s="110"/>
      <c r="E287" s="110"/>
      <c r="F287" s="110"/>
      <c r="G287" s="110"/>
      <c r="H287" s="110"/>
      <c r="I287" s="110"/>
      <c r="J287" s="114"/>
      <c r="K287" s="110"/>
      <c r="L287" s="114"/>
      <c r="M287" s="114"/>
      <c r="N287" s="110"/>
      <c r="O287" s="110"/>
      <c r="P287" s="114"/>
      <c r="Q287" s="114"/>
      <c r="R287" s="115"/>
      <c r="S287" s="114"/>
      <c r="T287" s="114"/>
      <c r="U287" s="114"/>
      <c r="V287" s="114"/>
      <c r="W287" s="114"/>
      <c r="X287" s="115"/>
      <c r="Y287" s="114"/>
      <c r="Z287" s="114"/>
      <c r="AA287" s="114"/>
      <c r="AB287" s="114"/>
      <c r="AC287" s="114"/>
      <c r="AD287" s="114"/>
      <c r="AE287" s="114"/>
      <c r="AF287" s="114"/>
      <c r="AG287" s="114"/>
      <c r="AH287" s="114"/>
      <c r="AI287" s="110"/>
      <c r="AJ287" s="114"/>
      <c r="AK287" s="114"/>
      <c r="AL287" s="114"/>
      <c r="AM287" s="114"/>
      <c r="AN287" s="114"/>
      <c r="AO287" s="114"/>
      <c r="AP287" s="114"/>
      <c r="AQ287" s="110"/>
      <c r="AR287" s="110"/>
      <c r="AS287" s="110"/>
      <c r="AT287" s="110"/>
      <c r="AU287" s="110"/>
      <c r="AV287" s="110"/>
      <c r="AW287" s="110"/>
      <c r="AX287" s="114"/>
      <c r="AY287" s="114"/>
      <c r="AZ287" s="110"/>
      <c r="BA287" s="110"/>
    </row>
    <row r="288" spans="1:53" ht="14.25" customHeight="1" x14ac:dyDescent="0.25">
      <c r="A288" s="110"/>
      <c r="B288" s="110"/>
      <c r="C288" s="110"/>
      <c r="D288" s="110"/>
      <c r="E288" s="110"/>
      <c r="F288" s="110"/>
      <c r="G288" s="110"/>
      <c r="H288" s="110"/>
      <c r="I288" s="110"/>
      <c r="J288" s="114"/>
      <c r="K288" s="110"/>
      <c r="L288" s="114"/>
      <c r="M288" s="114"/>
      <c r="N288" s="110"/>
      <c r="O288" s="110"/>
      <c r="P288" s="114"/>
      <c r="Q288" s="114"/>
      <c r="R288" s="115"/>
      <c r="S288" s="114"/>
      <c r="T288" s="114"/>
      <c r="U288" s="114"/>
      <c r="V288" s="114"/>
      <c r="W288" s="114"/>
      <c r="X288" s="115"/>
      <c r="Y288" s="114"/>
      <c r="Z288" s="114"/>
      <c r="AA288" s="114"/>
      <c r="AB288" s="114"/>
      <c r="AC288" s="114"/>
      <c r="AD288" s="114"/>
      <c r="AE288" s="114"/>
      <c r="AF288" s="114"/>
      <c r="AG288" s="114"/>
      <c r="AH288" s="114"/>
      <c r="AI288" s="110"/>
      <c r="AJ288" s="114"/>
      <c r="AK288" s="114"/>
      <c r="AL288" s="114"/>
      <c r="AM288" s="114"/>
      <c r="AN288" s="114"/>
      <c r="AO288" s="114"/>
      <c r="AP288" s="114"/>
      <c r="AQ288" s="110"/>
      <c r="AR288" s="110"/>
      <c r="AS288" s="110"/>
      <c r="AT288" s="110"/>
      <c r="AU288" s="110"/>
      <c r="AV288" s="110"/>
      <c r="AW288" s="110"/>
      <c r="AX288" s="114"/>
      <c r="AY288" s="114"/>
      <c r="AZ288" s="110"/>
      <c r="BA288" s="110"/>
    </row>
    <row r="289" spans="1:53" ht="14.25" customHeight="1" x14ac:dyDescent="0.25">
      <c r="A289" s="110"/>
      <c r="B289" s="110"/>
      <c r="C289" s="110"/>
      <c r="D289" s="110"/>
      <c r="E289" s="110"/>
      <c r="F289" s="110"/>
      <c r="G289" s="110"/>
      <c r="H289" s="110"/>
      <c r="I289" s="110"/>
      <c r="J289" s="114"/>
      <c r="K289" s="110"/>
      <c r="L289" s="114"/>
      <c r="M289" s="114"/>
      <c r="N289" s="110"/>
      <c r="O289" s="110"/>
      <c r="P289" s="114"/>
      <c r="Q289" s="114"/>
      <c r="R289" s="115"/>
      <c r="S289" s="114"/>
      <c r="T289" s="114"/>
      <c r="U289" s="114"/>
      <c r="V289" s="114"/>
      <c r="W289" s="114"/>
      <c r="X289" s="115"/>
      <c r="Y289" s="114"/>
      <c r="Z289" s="114"/>
      <c r="AA289" s="114"/>
      <c r="AB289" s="114"/>
      <c r="AC289" s="114"/>
      <c r="AD289" s="114"/>
      <c r="AE289" s="114"/>
      <c r="AF289" s="114"/>
      <c r="AG289" s="114"/>
      <c r="AH289" s="114"/>
      <c r="AI289" s="110"/>
      <c r="AJ289" s="114"/>
      <c r="AK289" s="114"/>
      <c r="AL289" s="114"/>
      <c r="AM289" s="114"/>
      <c r="AN289" s="114"/>
      <c r="AO289" s="114"/>
      <c r="AP289" s="114"/>
      <c r="AQ289" s="110"/>
      <c r="AR289" s="110"/>
      <c r="AS289" s="110"/>
      <c r="AT289" s="110"/>
      <c r="AU289" s="110"/>
      <c r="AV289" s="110"/>
      <c r="AW289" s="110"/>
      <c r="AX289" s="114"/>
      <c r="AY289" s="114"/>
      <c r="AZ289" s="110"/>
      <c r="BA289" s="110"/>
    </row>
    <row r="290" spans="1:53" ht="14.25" customHeight="1" x14ac:dyDescent="0.25">
      <c r="A290" s="110"/>
      <c r="B290" s="110"/>
      <c r="C290" s="110"/>
      <c r="D290" s="110"/>
      <c r="E290" s="110"/>
      <c r="F290" s="110"/>
      <c r="G290" s="110"/>
      <c r="H290" s="110"/>
      <c r="I290" s="110"/>
      <c r="J290" s="114"/>
      <c r="K290" s="110"/>
      <c r="L290" s="114"/>
      <c r="M290" s="114"/>
      <c r="N290" s="110"/>
      <c r="O290" s="110"/>
      <c r="P290" s="114"/>
      <c r="Q290" s="114"/>
      <c r="R290" s="115"/>
      <c r="S290" s="114"/>
      <c r="T290" s="114"/>
      <c r="U290" s="114"/>
      <c r="V290" s="114"/>
      <c r="W290" s="114"/>
      <c r="X290" s="115"/>
      <c r="Y290" s="114"/>
      <c r="Z290" s="114"/>
      <c r="AA290" s="114"/>
      <c r="AB290" s="114"/>
      <c r="AC290" s="114"/>
      <c r="AD290" s="114"/>
      <c r="AE290" s="114"/>
      <c r="AF290" s="114"/>
      <c r="AG290" s="114"/>
      <c r="AH290" s="114"/>
      <c r="AI290" s="110"/>
      <c r="AJ290" s="114"/>
      <c r="AK290" s="114"/>
      <c r="AL290" s="114"/>
      <c r="AM290" s="114"/>
      <c r="AN290" s="114"/>
      <c r="AO290" s="114"/>
      <c r="AP290" s="114"/>
      <c r="AQ290" s="110"/>
      <c r="AR290" s="110"/>
      <c r="AS290" s="110"/>
      <c r="AT290" s="110"/>
      <c r="AU290" s="110"/>
      <c r="AV290" s="110"/>
      <c r="AW290" s="110"/>
      <c r="AX290" s="114"/>
      <c r="AY290" s="114"/>
      <c r="AZ290" s="110"/>
      <c r="BA290" s="110"/>
    </row>
    <row r="291" spans="1:53" ht="14.25" customHeight="1" x14ac:dyDescent="0.25">
      <c r="A291" s="110"/>
      <c r="B291" s="110"/>
      <c r="C291" s="110"/>
      <c r="D291" s="110"/>
      <c r="E291" s="110"/>
      <c r="F291" s="110"/>
      <c r="G291" s="110"/>
      <c r="H291" s="110"/>
      <c r="I291" s="110"/>
      <c r="J291" s="114"/>
      <c r="K291" s="110"/>
      <c r="L291" s="114"/>
      <c r="M291" s="114"/>
      <c r="N291" s="110"/>
      <c r="O291" s="110"/>
      <c r="P291" s="114"/>
      <c r="Q291" s="114"/>
      <c r="R291" s="115"/>
      <c r="S291" s="114"/>
      <c r="T291" s="114"/>
      <c r="U291" s="114"/>
      <c r="V291" s="114"/>
      <c r="W291" s="114"/>
      <c r="X291" s="115"/>
      <c r="Y291" s="114"/>
      <c r="Z291" s="114"/>
      <c r="AA291" s="114"/>
      <c r="AB291" s="114"/>
      <c r="AC291" s="114"/>
      <c r="AD291" s="114"/>
      <c r="AE291" s="114"/>
      <c r="AF291" s="114"/>
      <c r="AG291" s="114"/>
      <c r="AH291" s="114"/>
      <c r="AI291" s="110"/>
      <c r="AJ291" s="114"/>
      <c r="AK291" s="114"/>
      <c r="AL291" s="114"/>
      <c r="AM291" s="114"/>
      <c r="AN291" s="114"/>
      <c r="AO291" s="114"/>
      <c r="AP291" s="114"/>
      <c r="AQ291" s="110"/>
      <c r="AR291" s="110"/>
      <c r="AS291" s="110"/>
      <c r="AT291" s="110"/>
      <c r="AU291" s="110"/>
      <c r="AV291" s="110"/>
      <c r="AW291" s="110"/>
      <c r="AX291" s="114"/>
      <c r="AY291" s="114"/>
      <c r="AZ291" s="110"/>
      <c r="BA291" s="110"/>
    </row>
    <row r="292" spans="1:53" ht="14.25" customHeight="1" x14ac:dyDescent="0.25">
      <c r="A292" s="110"/>
      <c r="B292" s="110"/>
      <c r="C292" s="110"/>
      <c r="D292" s="110"/>
      <c r="E292" s="110"/>
      <c r="F292" s="110"/>
      <c r="G292" s="110"/>
      <c r="H292" s="110"/>
      <c r="I292" s="110"/>
      <c r="J292" s="114"/>
      <c r="K292" s="110"/>
      <c r="L292" s="114"/>
      <c r="M292" s="114"/>
      <c r="N292" s="110"/>
      <c r="O292" s="110"/>
      <c r="P292" s="114"/>
      <c r="Q292" s="110"/>
      <c r="R292" s="115"/>
      <c r="S292" s="114"/>
      <c r="T292" s="114"/>
      <c r="U292" s="114"/>
      <c r="V292" s="114"/>
      <c r="W292" s="114"/>
      <c r="X292" s="110"/>
      <c r="Y292" s="110"/>
      <c r="Z292" s="110"/>
      <c r="AA292" s="110"/>
      <c r="AB292" s="110"/>
      <c r="AC292" s="110"/>
      <c r="AD292" s="110"/>
      <c r="AE292" s="110"/>
      <c r="AF292" s="110"/>
      <c r="AG292" s="110"/>
      <c r="AH292" s="110"/>
      <c r="AI292" s="110"/>
      <c r="AJ292" s="110"/>
      <c r="AK292" s="110"/>
      <c r="AL292" s="114"/>
      <c r="AM292" s="114"/>
      <c r="AN292" s="114"/>
      <c r="AO292" s="114"/>
      <c r="AP292" s="114"/>
      <c r="AQ292" s="110"/>
      <c r="AR292" s="110"/>
      <c r="AS292" s="110"/>
      <c r="AT292" s="110"/>
      <c r="AU292" s="110"/>
      <c r="AV292" s="110"/>
      <c r="AW292" s="110"/>
      <c r="AX292" s="114"/>
      <c r="AY292" s="114"/>
      <c r="AZ292" s="110"/>
      <c r="BA292" s="110"/>
    </row>
    <row r="293" spans="1:53" ht="14.25" customHeight="1" x14ac:dyDescent="0.25">
      <c r="A293" s="110"/>
      <c r="B293" s="110"/>
      <c r="C293" s="110"/>
      <c r="D293" s="110"/>
      <c r="E293" s="110"/>
      <c r="F293" s="110"/>
      <c r="G293" s="110"/>
      <c r="H293" s="110"/>
      <c r="I293" s="110"/>
      <c r="J293" s="114"/>
      <c r="K293" s="110"/>
      <c r="L293" s="114"/>
      <c r="M293" s="114"/>
      <c r="N293" s="110"/>
      <c r="O293" s="110"/>
      <c r="P293" s="114"/>
      <c r="Q293" s="114"/>
      <c r="R293" s="115"/>
      <c r="S293" s="114"/>
      <c r="T293" s="114"/>
      <c r="U293" s="114"/>
      <c r="V293" s="114"/>
      <c r="W293" s="114"/>
      <c r="X293" s="115"/>
      <c r="Y293" s="114"/>
      <c r="Z293" s="114"/>
      <c r="AA293" s="114"/>
      <c r="AB293" s="114"/>
      <c r="AC293" s="114"/>
      <c r="AD293" s="114"/>
      <c r="AE293" s="114"/>
      <c r="AF293" s="114"/>
      <c r="AG293" s="114"/>
      <c r="AH293" s="114"/>
      <c r="AI293" s="110"/>
      <c r="AJ293" s="114"/>
      <c r="AK293" s="114"/>
      <c r="AL293" s="114"/>
      <c r="AM293" s="114"/>
      <c r="AN293" s="114"/>
      <c r="AO293" s="114"/>
      <c r="AP293" s="114"/>
      <c r="AQ293" s="110"/>
      <c r="AR293" s="110"/>
      <c r="AS293" s="110"/>
      <c r="AT293" s="110"/>
      <c r="AU293" s="110"/>
      <c r="AV293" s="110"/>
      <c r="AW293" s="110"/>
      <c r="AX293" s="114"/>
      <c r="AY293" s="114"/>
      <c r="AZ293" s="110"/>
      <c r="BA293" s="110"/>
    </row>
    <row r="294" spans="1:53" ht="14.25" customHeight="1" x14ac:dyDescent="0.25">
      <c r="A294" s="110"/>
      <c r="B294" s="110"/>
      <c r="C294" s="110"/>
      <c r="D294" s="110"/>
      <c r="E294" s="110"/>
      <c r="F294" s="110"/>
      <c r="G294" s="110"/>
      <c r="H294" s="110"/>
      <c r="I294" s="110"/>
      <c r="J294" s="114"/>
      <c r="K294" s="110"/>
      <c r="L294" s="114"/>
      <c r="M294" s="114"/>
      <c r="N294" s="110"/>
      <c r="O294" s="110"/>
      <c r="P294" s="114"/>
      <c r="Q294" s="114"/>
      <c r="R294" s="115"/>
      <c r="S294" s="114"/>
      <c r="T294" s="114"/>
      <c r="U294" s="114"/>
      <c r="V294" s="114"/>
      <c r="W294" s="114"/>
      <c r="X294" s="115"/>
      <c r="Y294" s="114"/>
      <c r="Z294" s="114"/>
      <c r="AA294" s="114"/>
      <c r="AB294" s="114"/>
      <c r="AC294" s="114"/>
      <c r="AD294" s="114"/>
      <c r="AE294" s="114"/>
      <c r="AF294" s="114"/>
      <c r="AG294" s="114"/>
      <c r="AH294" s="114"/>
      <c r="AI294" s="110"/>
      <c r="AJ294" s="114"/>
      <c r="AK294" s="114"/>
      <c r="AL294" s="114"/>
      <c r="AM294" s="114"/>
      <c r="AN294" s="114"/>
      <c r="AO294" s="114"/>
      <c r="AP294" s="114"/>
      <c r="AQ294" s="110"/>
      <c r="AR294" s="110"/>
      <c r="AS294" s="110"/>
      <c r="AT294" s="110"/>
      <c r="AU294" s="110"/>
      <c r="AV294" s="110"/>
      <c r="AW294" s="110"/>
      <c r="AX294" s="114"/>
      <c r="AY294" s="114"/>
      <c r="AZ294" s="110"/>
      <c r="BA294" s="110"/>
    </row>
    <row r="295" spans="1:53" ht="14.25" customHeight="1" x14ac:dyDescent="0.25">
      <c r="A295" s="110"/>
      <c r="B295" s="110"/>
      <c r="C295" s="110"/>
      <c r="D295" s="110"/>
      <c r="E295" s="110"/>
      <c r="F295" s="110"/>
      <c r="G295" s="110"/>
      <c r="H295" s="110"/>
      <c r="I295" s="110"/>
      <c r="J295" s="114"/>
      <c r="K295" s="110"/>
      <c r="L295" s="114"/>
      <c r="M295" s="114"/>
      <c r="N295" s="110"/>
      <c r="O295" s="110"/>
      <c r="P295" s="114"/>
      <c r="Q295" s="114"/>
      <c r="R295" s="115"/>
      <c r="S295" s="114"/>
      <c r="T295" s="114"/>
      <c r="U295" s="114"/>
      <c r="V295" s="114"/>
      <c r="W295" s="114"/>
      <c r="X295" s="115"/>
      <c r="Y295" s="114"/>
      <c r="Z295" s="114"/>
      <c r="AA295" s="114"/>
      <c r="AB295" s="114"/>
      <c r="AC295" s="114"/>
      <c r="AD295" s="114"/>
      <c r="AE295" s="114"/>
      <c r="AF295" s="114"/>
      <c r="AG295" s="114"/>
      <c r="AH295" s="114"/>
      <c r="AI295" s="110"/>
      <c r="AJ295" s="114"/>
      <c r="AK295" s="114"/>
      <c r="AL295" s="114"/>
      <c r="AM295" s="114"/>
      <c r="AN295" s="114"/>
      <c r="AO295" s="114"/>
      <c r="AP295" s="114"/>
      <c r="AQ295" s="110"/>
      <c r="AR295" s="110"/>
      <c r="AS295" s="110"/>
      <c r="AT295" s="110"/>
      <c r="AU295" s="110"/>
      <c r="AV295" s="110"/>
      <c r="AW295" s="110"/>
      <c r="AX295" s="114"/>
      <c r="AY295" s="114"/>
      <c r="AZ295" s="110"/>
      <c r="BA295" s="110"/>
    </row>
    <row r="296" spans="1:53" ht="14.25" customHeight="1" x14ac:dyDescent="0.25">
      <c r="A296" s="110"/>
      <c r="B296" s="110"/>
      <c r="C296" s="110"/>
      <c r="D296" s="110"/>
      <c r="E296" s="110"/>
      <c r="F296" s="110"/>
      <c r="G296" s="110"/>
      <c r="H296" s="110"/>
      <c r="I296" s="110"/>
      <c r="J296" s="114"/>
      <c r="K296" s="110"/>
      <c r="L296" s="114"/>
      <c r="M296" s="114"/>
      <c r="N296" s="110"/>
      <c r="O296" s="110"/>
      <c r="P296" s="114"/>
      <c r="Q296" s="114"/>
      <c r="R296" s="115"/>
      <c r="S296" s="114"/>
      <c r="T296" s="114"/>
      <c r="U296" s="114"/>
      <c r="V296" s="114"/>
      <c r="W296" s="114"/>
      <c r="X296" s="115"/>
      <c r="Y296" s="114"/>
      <c r="Z296" s="114"/>
      <c r="AA296" s="114"/>
      <c r="AB296" s="114"/>
      <c r="AC296" s="114"/>
      <c r="AD296" s="114"/>
      <c r="AE296" s="114"/>
      <c r="AF296" s="114"/>
      <c r="AG296" s="114"/>
      <c r="AH296" s="114"/>
      <c r="AI296" s="110"/>
      <c r="AJ296" s="114"/>
      <c r="AK296" s="114"/>
      <c r="AL296" s="114"/>
      <c r="AM296" s="114"/>
      <c r="AN296" s="114"/>
      <c r="AO296" s="114"/>
      <c r="AP296" s="114"/>
      <c r="AQ296" s="110"/>
      <c r="AR296" s="110"/>
      <c r="AS296" s="110"/>
      <c r="AT296" s="110"/>
      <c r="AU296" s="110"/>
      <c r="AV296" s="110"/>
      <c r="AW296" s="110"/>
      <c r="AX296" s="114"/>
      <c r="AY296" s="114"/>
      <c r="AZ296" s="110"/>
      <c r="BA296" s="110"/>
    </row>
    <row r="297" spans="1:53" ht="14.25" customHeight="1" x14ac:dyDescent="0.25">
      <c r="A297" s="110"/>
      <c r="B297" s="110"/>
      <c r="C297" s="110"/>
      <c r="D297" s="110"/>
      <c r="E297" s="110"/>
      <c r="F297" s="110"/>
      <c r="G297" s="110"/>
      <c r="H297" s="110"/>
      <c r="I297" s="110"/>
      <c r="J297" s="114"/>
      <c r="K297" s="110"/>
      <c r="L297" s="114"/>
      <c r="M297" s="114"/>
      <c r="N297" s="110"/>
      <c r="O297" s="110"/>
      <c r="P297" s="114"/>
      <c r="Q297" s="114"/>
      <c r="R297" s="110"/>
      <c r="S297" s="110"/>
      <c r="T297" s="110"/>
      <c r="U297" s="110"/>
      <c r="V297" s="110"/>
      <c r="W297" s="110"/>
      <c r="X297" s="115"/>
      <c r="Y297" s="114"/>
      <c r="Z297" s="114"/>
      <c r="AA297" s="114"/>
      <c r="AB297" s="114"/>
      <c r="AC297" s="114"/>
      <c r="AD297" s="110"/>
      <c r="AE297" s="110"/>
      <c r="AF297" s="110"/>
      <c r="AG297" s="110"/>
      <c r="AH297" s="110"/>
      <c r="AI297" s="110"/>
      <c r="AJ297" s="110"/>
      <c r="AK297" s="110"/>
      <c r="AL297" s="114"/>
      <c r="AM297" s="114"/>
      <c r="AN297" s="114"/>
      <c r="AO297" s="114"/>
      <c r="AP297" s="114"/>
      <c r="AQ297" s="110"/>
      <c r="AR297" s="110"/>
      <c r="AS297" s="110"/>
      <c r="AT297" s="110"/>
      <c r="AU297" s="110"/>
      <c r="AV297" s="110"/>
      <c r="AW297" s="110"/>
      <c r="AX297" s="114"/>
      <c r="AY297" s="114"/>
      <c r="AZ297" s="110"/>
      <c r="BA297" s="110"/>
    </row>
    <row r="298" spans="1:53" ht="14.25" customHeight="1" x14ac:dyDescent="0.25">
      <c r="A298" s="110"/>
      <c r="B298" s="110"/>
      <c r="C298" s="110"/>
      <c r="D298" s="110"/>
      <c r="E298" s="110"/>
      <c r="F298" s="110"/>
      <c r="G298" s="110"/>
      <c r="H298" s="110"/>
      <c r="I298" s="110"/>
      <c r="J298" s="114"/>
      <c r="K298" s="110"/>
      <c r="L298" s="114"/>
      <c r="M298" s="114"/>
      <c r="N298" s="110"/>
      <c r="O298" s="110"/>
      <c r="P298" s="114"/>
      <c r="Q298" s="114"/>
      <c r="R298" s="115"/>
      <c r="S298" s="114"/>
      <c r="T298" s="114"/>
      <c r="U298" s="114"/>
      <c r="V298" s="114"/>
      <c r="W298" s="114"/>
      <c r="X298" s="115"/>
      <c r="Y298" s="114"/>
      <c r="Z298" s="114"/>
      <c r="AA298" s="114"/>
      <c r="AB298" s="114"/>
      <c r="AC298" s="114"/>
      <c r="AD298" s="114"/>
      <c r="AE298" s="114"/>
      <c r="AF298" s="114"/>
      <c r="AG298" s="114"/>
      <c r="AH298" s="114"/>
      <c r="AI298" s="110"/>
      <c r="AJ298" s="114"/>
      <c r="AK298" s="114"/>
      <c r="AL298" s="114"/>
      <c r="AM298" s="114"/>
      <c r="AN298" s="114"/>
      <c r="AO298" s="114"/>
      <c r="AP298" s="114"/>
      <c r="AQ298" s="110"/>
      <c r="AR298" s="110"/>
      <c r="AS298" s="110"/>
      <c r="AT298" s="110"/>
      <c r="AU298" s="110"/>
      <c r="AV298" s="110"/>
      <c r="AW298" s="110"/>
      <c r="AX298" s="114"/>
      <c r="AY298" s="114"/>
      <c r="AZ298" s="110"/>
      <c r="BA298" s="110"/>
    </row>
    <row r="299" spans="1:53" ht="14.25" customHeight="1" x14ac:dyDescent="0.25">
      <c r="A299" s="110"/>
      <c r="B299" s="110"/>
      <c r="C299" s="110"/>
      <c r="D299" s="110"/>
      <c r="E299" s="110"/>
      <c r="F299" s="110"/>
      <c r="G299" s="110"/>
      <c r="H299" s="110"/>
      <c r="I299" s="110"/>
      <c r="J299" s="114"/>
      <c r="K299" s="110"/>
      <c r="L299" s="114"/>
      <c r="M299" s="114"/>
      <c r="N299" s="110"/>
      <c r="O299" s="110"/>
      <c r="P299" s="114"/>
      <c r="Q299" s="114"/>
      <c r="R299" s="115"/>
      <c r="S299" s="114"/>
      <c r="T299" s="114"/>
      <c r="U299" s="114"/>
      <c r="V299" s="114"/>
      <c r="W299" s="114"/>
      <c r="X299" s="115"/>
      <c r="Y299" s="114"/>
      <c r="Z299" s="114"/>
      <c r="AA299" s="114"/>
      <c r="AB299" s="114"/>
      <c r="AC299" s="114"/>
      <c r="AD299" s="114"/>
      <c r="AE299" s="114"/>
      <c r="AF299" s="114"/>
      <c r="AG299" s="114"/>
      <c r="AH299" s="114"/>
      <c r="AI299" s="110"/>
      <c r="AJ299" s="114"/>
      <c r="AK299" s="114"/>
      <c r="AL299" s="114"/>
      <c r="AM299" s="114"/>
      <c r="AN299" s="114"/>
      <c r="AO299" s="114"/>
      <c r="AP299" s="114"/>
      <c r="AQ299" s="110"/>
      <c r="AR299" s="110"/>
      <c r="AS299" s="110"/>
      <c r="AT299" s="110"/>
      <c r="AU299" s="110"/>
      <c r="AV299" s="110"/>
      <c r="AW299" s="110"/>
      <c r="AX299" s="114"/>
      <c r="AY299" s="114"/>
      <c r="AZ299" s="110"/>
      <c r="BA299" s="110"/>
    </row>
    <row r="300" spans="1:53" ht="14.25" customHeight="1" x14ac:dyDescent="0.25">
      <c r="A300" s="110"/>
      <c r="B300" s="110"/>
      <c r="C300" s="110"/>
      <c r="D300" s="110"/>
      <c r="E300" s="110"/>
      <c r="F300" s="110"/>
      <c r="G300" s="110"/>
      <c r="H300" s="110"/>
      <c r="I300" s="110"/>
      <c r="J300" s="114"/>
      <c r="K300" s="110"/>
      <c r="L300" s="114"/>
      <c r="M300" s="114"/>
      <c r="N300" s="110"/>
      <c r="O300" s="110"/>
      <c r="P300" s="114"/>
      <c r="Q300" s="114"/>
      <c r="R300" s="115"/>
      <c r="S300" s="114"/>
      <c r="T300" s="114"/>
      <c r="U300" s="114"/>
      <c r="V300" s="114"/>
      <c r="W300" s="114"/>
      <c r="X300" s="115"/>
      <c r="Y300" s="114"/>
      <c r="Z300" s="114"/>
      <c r="AA300" s="114"/>
      <c r="AB300" s="114"/>
      <c r="AC300" s="114"/>
      <c r="AD300" s="114"/>
      <c r="AE300" s="114"/>
      <c r="AF300" s="114"/>
      <c r="AG300" s="114"/>
      <c r="AH300" s="114"/>
      <c r="AI300" s="110"/>
      <c r="AJ300" s="114"/>
      <c r="AK300" s="114"/>
      <c r="AL300" s="114"/>
      <c r="AM300" s="114"/>
      <c r="AN300" s="114"/>
      <c r="AO300" s="114"/>
      <c r="AP300" s="114"/>
      <c r="AQ300" s="110"/>
      <c r="AR300" s="110"/>
      <c r="AS300" s="110"/>
      <c r="AT300" s="110"/>
      <c r="AU300" s="110"/>
      <c r="AV300" s="110"/>
      <c r="AW300" s="110"/>
      <c r="AX300" s="114"/>
      <c r="AY300" s="114"/>
      <c r="AZ300" s="110"/>
      <c r="BA300" s="110"/>
    </row>
    <row r="301" spans="1:53" ht="14.25" customHeight="1" x14ac:dyDescent="0.25">
      <c r="A301" s="110"/>
      <c r="B301" s="110"/>
      <c r="C301" s="110"/>
      <c r="D301" s="110"/>
      <c r="E301" s="110"/>
      <c r="F301" s="110"/>
      <c r="G301" s="110"/>
      <c r="H301" s="110"/>
      <c r="I301" s="110"/>
      <c r="J301" s="114"/>
      <c r="K301" s="110"/>
      <c r="L301" s="114"/>
      <c r="M301" s="114"/>
      <c r="N301" s="110"/>
      <c r="O301" s="110"/>
      <c r="P301" s="114"/>
      <c r="Q301" s="114"/>
      <c r="R301" s="115"/>
      <c r="S301" s="114"/>
      <c r="T301" s="114"/>
      <c r="U301" s="114"/>
      <c r="V301" s="114"/>
      <c r="W301" s="114"/>
      <c r="X301" s="115"/>
      <c r="Y301" s="114"/>
      <c r="Z301" s="114"/>
      <c r="AA301" s="114"/>
      <c r="AB301" s="114"/>
      <c r="AC301" s="114"/>
      <c r="AD301" s="114"/>
      <c r="AE301" s="114"/>
      <c r="AF301" s="114"/>
      <c r="AG301" s="114"/>
      <c r="AH301" s="114"/>
      <c r="AI301" s="110"/>
      <c r="AJ301" s="114"/>
      <c r="AK301" s="114"/>
      <c r="AL301" s="114"/>
      <c r="AM301" s="114"/>
      <c r="AN301" s="114"/>
      <c r="AO301" s="114"/>
      <c r="AP301" s="114"/>
      <c r="AQ301" s="110"/>
      <c r="AR301" s="110"/>
      <c r="AS301" s="110"/>
      <c r="AT301" s="110"/>
      <c r="AU301" s="110"/>
      <c r="AV301" s="110"/>
      <c r="AW301" s="110"/>
      <c r="AX301" s="114"/>
      <c r="AY301" s="114"/>
      <c r="AZ301" s="110"/>
      <c r="BA301" s="110"/>
    </row>
    <row r="302" spans="1:53" ht="14.25" customHeight="1" x14ac:dyDescent="0.25">
      <c r="A302" s="110"/>
      <c r="B302" s="110"/>
      <c r="C302" s="110"/>
      <c r="D302" s="110"/>
      <c r="E302" s="110"/>
      <c r="F302" s="110"/>
      <c r="G302" s="110"/>
      <c r="H302" s="110"/>
      <c r="I302" s="110"/>
      <c r="J302" s="114"/>
      <c r="K302" s="110"/>
      <c r="L302" s="114"/>
      <c r="M302" s="114"/>
      <c r="N302" s="110"/>
      <c r="O302" s="110"/>
      <c r="P302" s="114"/>
      <c r="Q302" s="114"/>
      <c r="R302" s="115"/>
      <c r="S302" s="114"/>
      <c r="T302" s="114"/>
      <c r="U302" s="114"/>
      <c r="V302" s="114"/>
      <c r="W302" s="114"/>
      <c r="X302" s="115"/>
      <c r="Y302" s="114"/>
      <c r="Z302" s="114"/>
      <c r="AA302" s="114"/>
      <c r="AB302" s="114"/>
      <c r="AC302" s="114"/>
      <c r="AD302" s="114"/>
      <c r="AE302" s="114"/>
      <c r="AF302" s="114"/>
      <c r="AG302" s="114"/>
      <c r="AH302" s="114"/>
      <c r="AI302" s="110"/>
      <c r="AJ302" s="114"/>
      <c r="AK302" s="114"/>
      <c r="AL302" s="114"/>
      <c r="AM302" s="114"/>
      <c r="AN302" s="114"/>
      <c r="AO302" s="114"/>
      <c r="AP302" s="114"/>
      <c r="AQ302" s="110"/>
      <c r="AR302" s="110"/>
      <c r="AS302" s="110"/>
      <c r="AT302" s="110"/>
      <c r="AU302" s="110"/>
      <c r="AV302" s="110"/>
      <c r="AW302" s="110"/>
      <c r="AX302" s="114"/>
      <c r="AY302" s="114"/>
      <c r="AZ302" s="110"/>
      <c r="BA302" s="110"/>
    </row>
    <row r="303" spans="1:53" ht="14.25" customHeight="1" x14ac:dyDescent="0.25">
      <c r="A303" s="110"/>
      <c r="B303" s="110"/>
      <c r="C303" s="110"/>
      <c r="D303" s="110"/>
      <c r="E303" s="110"/>
      <c r="F303" s="110"/>
      <c r="G303" s="110"/>
      <c r="H303" s="110"/>
      <c r="I303" s="110"/>
      <c r="J303" s="114"/>
      <c r="K303" s="110"/>
      <c r="L303" s="114"/>
      <c r="M303" s="114"/>
      <c r="N303" s="110"/>
      <c r="O303" s="110"/>
      <c r="P303" s="114"/>
      <c r="Q303" s="114"/>
      <c r="R303" s="115"/>
      <c r="S303" s="114"/>
      <c r="T303" s="114"/>
      <c r="U303" s="114"/>
      <c r="V303" s="114"/>
      <c r="W303" s="114"/>
      <c r="X303" s="115"/>
      <c r="Y303" s="114"/>
      <c r="Z303" s="114"/>
      <c r="AA303" s="114"/>
      <c r="AB303" s="114"/>
      <c r="AC303" s="114"/>
      <c r="AD303" s="114"/>
      <c r="AE303" s="114"/>
      <c r="AF303" s="114"/>
      <c r="AG303" s="114"/>
      <c r="AH303" s="114"/>
      <c r="AI303" s="110"/>
      <c r="AJ303" s="114"/>
      <c r="AK303" s="114"/>
      <c r="AL303" s="114"/>
      <c r="AM303" s="114"/>
      <c r="AN303" s="114"/>
      <c r="AO303" s="114"/>
      <c r="AP303" s="114"/>
      <c r="AQ303" s="110"/>
      <c r="AR303" s="110"/>
      <c r="AS303" s="110"/>
      <c r="AT303" s="110"/>
      <c r="AU303" s="110"/>
      <c r="AV303" s="110"/>
      <c r="AW303" s="110"/>
      <c r="AX303" s="114"/>
      <c r="AY303" s="114"/>
      <c r="AZ303" s="110"/>
      <c r="BA303" s="110"/>
    </row>
    <row r="304" spans="1:53" ht="14.25" customHeight="1" x14ac:dyDescent="0.25">
      <c r="A304" s="110"/>
      <c r="B304" s="110"/>
      <c r="C304" s="110"/>
      <c r="D304" s="110"/>
      <c r="E304" s="110"/>
      <c r="F304" s="110"/>
      <c r="G304" s="110"/>
      <c r="H304" s="110"/>
      <c r="I304" s="110"/>
      <c r="J304" s="114"/>
      <c r="K304" s="110"/>
      <c r="L304" s="114"/>
      <c r="M304" s="114"/>
      <c r="N304" s="110"/>
      <c r="O304" s="110"/>
      <c r="P304" s="114"/>
      <c r="Q304" s="114"/>
      <c r="R304" s="115"/>
      <c r="S304" s="114"/>
      <c r="T304" s="114"/>
      <c r="U304" s="114"/>
      <c r="V304" s="114"/>
      <c r="W304" s="114"/>
      <c r="X304" s="115"/>
      <c r="Y304" s="114"/>
      <c r="Z304" s="114"/>
      <c r="AA304" s="114"/>
      <c r="AB304" s="114"/>
      <c r="AC304" s="114"/>
      <c r="AD304" s="114"/>
      <c r="AE304" s="114"/>
      <c r="AF304" s="114"/>
      <c r="AG304" s="114"/>
      <c r="AH304" s="114"/>
      <c r="AI304" s="110"/>
      <c r="AJ304" s="114"/>
      <c r="AK304" s="114"/>
      <c r="AL304" s="114"/>
      <c r="AM304" s="114"/>
      <c r="AN304" s="114"/>
      <c r="AO304" s="114"/>
      <c r="AP304" s="114"/>
      <c r="AQ304" s="110"/>
      <c r="AR304" s="110"/>
      <c r="AS304" s="110"/>
      <c r="AT304" s="110"/>
      <c r="AU304" s="110"/>
      <c r="AV304" s="110"/>
      <c r="AW304" s="110"/>
      <c r="AX304" s="114"/>
      <c r="AY304" s="114"/>
      <c r="AZ304" s="110"/>
      <c r="BA304" s="110"/>
    </row>
    <row r="305" spans="1:53" ht="14.25" customHeight="1" x14ac:dyDescent="0.25">
      <c r="A305" s="110"/>
      <c r="B305" s="110"/>
      <c r="C305" s="110"/>
      <c r="D305" s="110"/>
      <c r="E305" s="110"/>
      <c r="F305" s="110"/>
      <c r="G305" s="110"/>
      <c r="H305" s="110"/>
      <c r="I305" s="110"/>
      <c r="J305" s="114"/>
      <c r="K305" s="110"/>
      <c r="L305" s="114"/>
      <c r="M305" s="114"/>
      <c r="N305" s="110"/>
      <c r="O305" s="110"/>
      <c r="P305" s="114"/>
      <c r="Q305" s="114"/>
      <c r="R305" s="115"/>
      <c r="S305" s="114"/>
      <c r="T305" s="114"/>
      <c r="U305" s="114"/>
      <c r="V305" s="114"/>
      <c r="W305" s="114"/>
      <c r="X305" s="115"/>
      <c r="Y305" s="114"/>
      <c r="Z305" s="114"/>
      <c r="AA305" s="114"/>
      <c r="AB305" s="114"/>
      <c r="AC305" s="114"/>
      <c r="AD305" s="114"/>
      <c r="AE305" s="114"/>
      <c r="AF305" s="114"/>
      <c r="AG305" s="114"/>
      <c r="AH305" s="114"/>
      <c r="AI305" s="110"/>
      <c r="AJ305" s="114"/>
      <c r="AK305" s="114"/>
      <c r="AL305" s="114"/>
      <c r="AM305" s="114"/>
      <c r="AN305" s="114"/>
      <c r="AO305" s="114"/>
      <c r="AP305" s="114"/>
      <c r="AQ305" s="110"/>
      <c r="AR305" s="110"/>
      <c r="AS305" s="110"/>
      <c r="AT305" s="110"/>
      <c r="AU305" s="110"/>
      <c r="AV305" s="110"/>
      <c r="AW305" s="110"/>
      <c r="AX305" s="114"/>
      <c r="AY305" s="114"/>
      <c r="AZ305" s="110"/>
      <c r="BA305" s="110"/>
    </row>
    <row r="306" spans="1:53" ht="14.25" customHeight="1" x14ac:dyDescent="0.25">
      <c r="A306" s="110"/>
      <c r="B306" s="110"/>
      <c r="C306" s="110"/>
      <c r="D306" s="110"/>
      <c r="E306" s="110"/>
      <c r="F306" s="110"/>
      <c r="G306" s="110"/>
      <c r="H306" s="110"/>
      <c r="I306" s="110"/>
      <c r="J306" s="114"/>
      <c r="K306" s="110"/>
      <c r="L306" s="114"/>
      <c r="M306" s="114"/>
      <c r="N306" s="110"/>
      <c r="O306" s="110"/>
      <c r="P306" s="114"/>
      <c r="Q306" s="114"/>
      <c r="R306" s="115"/>
      <c r="S306" s="114"/>
      <c r="T306" s="114"/>
      <c r="U306" s="114"/>
      <c r="V306" s="114"/>
      <c r="W306" s="114"/>
      <c r="X306" s="115"/>
      <c r="Y306" s="114"/>
      <c r="Z306" s="114"/>
      <c r="AA306" s="114"/>
      <c r="AB306" s="114"/>
      <c r="AC306" s="114"/>
      <c r="AD306" s="114"/>
      <c r="AE306" s="114"/>
      <c r="AF306" s="114"/>
      <c r="AG306" s="114"/>
      <c r="AH306" s="114"/>
      <c r="AI306" s="110"/>
      <c r="AJ306" s="114"/>
      <c r="AK306" s="114"/>
      <c r="AL306" s="114"/>
      <c r="AM306" s="114"/>
      <c r="AN306" s="114"/>
      <c r="AO306" s="114"/>
      <c r="AP306" s="114"/>
      <c r="AQ306" s="110"/>
      <c r="AR306" s="110"/>
      <c r="AS306" s="110"/>
      <c r="AT306" s="110"/>
      <c r="AU306" s="110"/>
      <c r="AV306" s="110"/>
      <c r="AW306" s="110"/>
      <c r="AX306" s="114"/>
      <c r="AY306" s="114"/>
      <c r="AZ306" s="110"/>
      <c r="BA306" s="110"/>
    </row>
    <row r="307" spans="1:53" ht="14.25" customHeight="1" x14ac:dyDescent="0.25">
      <c r="A307" s="110"/>
      <c r="B307" s="110"/>
      <c r="C307" s="110"/>
      <c r="D307" s="110"/>
      <c r="E307" s="110"/>
      <c r="F307" s="110"/>
      <c r="G307" s="110"/>
      <c r="H307" s="110"/>
      <c r="I307" s="110"/>
      <c r="J307" s="114"/>
      <c r="K307" s="110"/>
      <c r="L307" s="114"/>
      <c r="M307" s="114"/>
      <c r="N307" s="110"/>
      <c r="O307" s="110"/>
      <c r="P307" s="114"/>
      <c r="Q307" s="110"/>
      <c r="R307" s="115"/>
      <c r="S307" s="114"/>
      <c r="T307" s="114"/>
      <c r="U307" s="114"/>
      <c r="V307" s="114"/>
      <c r="W307" s="114"/>
      <c r="X307" s="110"/>
      <c r="Y307" s="110"/>
      <c r="Z307" s="110"/>
      <c r="AA307" s="110"/>
      <c r="AB307" s="110"/>
      <c r="AC307" s="110"/>
      <c r="AD307" s="110"/>
      <c r="AE307" s="110"/>
      <c r="AF307" s="110"/>
      <c r="AG307" s="110"/>
      <c r="AH307" s="110"/>
      <c r="AI307" s="110"/>
      <c r="AJ307" s="110"/>
      <c r="AK307" s="110"/>
      <c r="AL307" s="114"/>
      <c r="AM307" s="114"/>
      <c r="AN307" s="114"/>
      <c r="AO307" s="114"/>
      <c r="AP307" s="114"/>
      <c r="AQ307" s="110"/>
      <c r="AR307" s="110"/>
      <c r="AS307" s="110"/>
      <c r="AT307" s="110"/>
      <c r="AU307" s="110"/>
      <c r="AV307" s="110"/>
      <c r="AW307" s="110"/>
      <c r="AX307" s="114"/>
      <c r="AY307" s="114"/>
      <c r="AZ307" s="110"/>
      <c r="BA307" s="110"/>
    </row>
    <row r="308" spans="1:53" ht="14.25" customHeight="1" x14ac:dyDescent="0.25">
      <c r="A308" s="110"/>
      <c r="B308" s="110"/>
      <c r="C308" s="110"/>
      <c r="D308" s="110"/>
      <c r="E308" s="110"/>
      <c r="F308" s="110"/>
      <c r="G308" s="110"/>
      <c r="H308" s="110"/>
      <c r="I308" s="110"/>
      <c r="J308" s="114"/>
      <c r="K308" s="110"/>
      <c r="L308" s="114"/>
      <c r="M308" s="114"/>
      <c r="N308" s="110"/>
      <c r="O308" s="110"/>
      <c r="P308" s="114"/>
      <c r="Q308" s="110"/>
      <c r="R308" s="115"/>
      <c r="S308" s="114"/>
      <c r="T308" s="114"/>
      <c r="U308" s="114"/>
      <c r="V308" s="114"/>
      <c r="W308" s="114"/>
      <c r="X308" s="110"/>
      <c r="Y308" s="110"/>
      <c r="Z308" s="110"/>
      <c r="AA308" s="110"/>
      <c r="AB308" s="110"/>
      <c r="AC308" s="110"/>
      <c r="AD308" s="110"/>
      <c r="AE308" s="110"/>
      <c r="AF308" s="110"/>
      <c r="AG308" s="110"/>
      <c r="AH308" s="110"/>
      <c r="AI308" s="110"/>
      <c r="AJ308" s="110"/>
      <c r="AK308" s="110"/>
      <c r="AL308" s="114"/>
      <c r="AM308" s="114"/>
      <c r="AN308" s="114"/>
      <c r="AO308" s="114"/>
      <c r="AP308" s="114"/>
      <c r="AQ308" s="110"/>
      <c r="AR308" s="110"/>
      <c r="AS308" s="110"/>
      <c r="AT308" s="110"/>
      <c r="AU308" s="110"/>
      <c r="AV308" s="110"/>
      <c r="AW308" s="110"/>
      <c r="AX308" s="114"/>
      <c r="AY308" s="114"/>
      <c r="AZ308" s="110"/>
      <c r="BA308" s="110"/>
    </row>
    <row r="309" spans="1:53" ht="14.25" customHeight="1" x14ac:dyDescent="0.25">
      <c r="A309" s="110"/>
      <c r="B309" s="110"/>
      <c r="C309" s="110"/>
      <c r="D309" s="110"/>
      <c r="E309" s="110"/>
      <c r="F309" s="110"/>
      <c r="G309" s="110"/>
      <c r="H309" s="110"/>
      <c r="I309" s="110"/>
      <c r="J309" s="114"/>
      <c r="K309" s="110"/>
      <c r="L309" s="114"/>
      <c r="M309" s="114"/>
      <c r="N309" s="110"/>
      <c r="O309" s="110"/>
      <c r="P309" s="114"/>
      <c r="Q309" s="114"/>
      <c r="R309" s="115"/>
      <c r="S309" s="114"/>
      <c r="T309" s="114"/>
      <c r="U309" s="114"/>
      <c r="V309" s="114"/>
      <c r="W309" s="114"/>
      <c r="X309" s="115"/>
      <c r="Y309" s="114"/>
      <c r="Z309" s="114"/>
      <c r="AA309" s="114"/>
      <c r="AB309" s="114"/>
      <c r="AC309" s="114"/>
      <c r="AD309" s="114"/>
      <c r="AE309" s="114"/>
      <c r="AF309" s="114"/>
      <c r="AG309" s="114"/>
      <c r="AH309" s="114"/>
      <c r="AI309" s="110"/>
      <c r="AJ309" s="114"/>
      <c r="AK309" s="114"/>
      <c r="AL309" s="114"/>
      <c r="AM309" s="114"/>
      <c r="AN309" s="114"/>
      <c r="AO309" s="114"/>
      <c r="AP309" s="114"/>
      <c r="AQ309" s="110"/>
      <c r="AR309" s="110"/>
      <c r="AS309" s="110"/>
      <c r="AT309" s="110"/>
      <c r="AU309" s="110"/>
      <c r="AV309" s="110"/>
      <c r="AW309" s="110"/>
      <c r="AX309" s="114"/>
      <c r="AY309" s="114"/>
      <c r="AZ309" s="110"/>
      <c r="BA309" s="110"/>
    </row>
    <row r="310" spans="1:53" ht="14.25" customHeight="1" x14ac:dyDescent="0.25">
      <c r="A310" s="110"/>
      <c r="B310" s="110"/>
      <c r="C310" s="110"/>
      <c r="D310" s="110"/>
      <c r="E310" s="110"/>
      <c r="F310" s="110"/>
      <c r="G310" s="110"/>
      <c r="H310" s="110"/>
      <c r="I310" s="110"/>
      <c r="J310" s="114"/>
      <c r="K310" s="110"/>
      <c r="L310" s="114"/>
      <c r="M310" s="114"/>
      <c r="N310" s="110"/>
      <c r="O310" s="110"/>
      <c r="P310" s="114"/>
      <c r="Q310" s="114"/>
      <c r="R310" s="115"/>
      <c r="S310" s="114"/>
      <c r="T310" s="114"/>
      <c r="U310" s="114"/>
      <c r="V310" s="114"/>
      <c r="W310" s="114"/>
      <c r="X310" s="115"/>
      <c r="Y310" s="114"/>
      <c r="Z310" s="114"/>
      <c r="AA310" s="114"/>
      <c r="AB310" s="114"/>
      <c r="AC310" s="114"/>
      <c r="AD310" s="114"/>
      <c r="AE310" s="114"/>
      <c r="AF310" s="114"/>
      <c r="AG310" s="114"/>
      <c r="AH310" s="114"/>
      <c r="AI310" s="110"/>
      <c r="AJ310" s="114"/>
      <c r="AK310" s="114"/>
      <c r="AL310" s="114"/>
      <c r="AM310" s="114"/>
      <c r="AN310" s="114"/>
      <c r="AO310" s="114"/>
      <c r="AP310" s="114"/>
      <c r="AQ310" s="110"/>
      <c r="AR310" s="110"/>
      <c r="AS310" s="110"/>
      <c r="AT310" s="110"/>
      <c r="AU310" s="110"/>
      <c r="AV310" s="110"/>
      <c r="AW310" s="110"/>
      <c r="AX310" s="114"/>
      <c r="AY310" s="114"/>
      <c r="AZ310" s="110"/>
      <c r="BA310" s="110"/>
    </row>
    <row r="311" spans="1:53" ht="14.25" customHeight="1" x14ac:dyDescent="0.25">
      <c r="A311" s="110"/>
      <c r="B311" s="110"/>
      <c r="C311" s="110"/>
      <c r="D311" s="110"/>
      <c r="E311" s="110"/>
      <c r="F311" s="110"/>
      <c r="G311" s="110"/>
      <c r="H311" s="110"/>
      <c r="I311" s="110"/>
      <c r="J311" s="114"/>
      <c r="K311" s="110"/>
      <c r="L311" s="114"/>
      <c r="M311" s="114"/>
      <c r="N311" s="110"/>
      <c r="O311" s="110"/>
      <c r="P311" s="114"/>
      <c r="Q311" s="114"/>
      <c r="R311" s="110"/>
      <c r="S311" s="110"/>
      <c r="T311" s="110"/>
      <c r="U311" s="110"/>
      <c r="V311" s="110"/>
      <c r="W311" s="110"/>
      <c r="X311" s="115"/>
      <c r="Y311" s="114"/>
      <c r="Z311" s="114"/>
      <c r="AA311" s="114"/>
      <c r="AB311" s="114"/>
      <c r="AC311" s="114"/>
      <c r="AD311" s="110"/>
      <c r="AE311" s="110"/>
      <c r="AF311" s="110"/>
      <c r="AG311" s="110"/>
      <c r="AH311" s="110"/>
      <c r="AI311" s="110"/>
      <c r="AJ311" s="110"/>
      <c r="AK311" s="110"/>
      <c r="AL311" s="114"/>
      <c r="AM311" s="114"/>
      <c r="AN311" s="114"/>
      <c r="AO311" s="114"/>
      <c r="AP311" s="114"/>
      <c r="AQ311" s="110"/>
      <c r="AR311" s="110"/>
      <c r="AS311" s="110"/>
      <c r="AT311" s="110"/>
      <c r="AU311" s="110"/>
      <c r="AV311" s="110"/>
      <c r="AW311" s="110"/>
      <c r="AX311" s="114"/>
      <c r="AY311" s="114"/>
      <c r="AZ311" s="110"/>
      <c r="BA311" s="110"/>
    </row>
    <row r="312" spans="1:53" ht="14.25" customHeight="1" x14ac:dyDescent="0.25">
      <c r="A312" s="110"/>
      <c r="B312" s="110"/>
      <c r="C312" s="110"/>
      <c r="D312" s="110"/>
      <c r="E312" s="110"/>
      <c r="F312" s="110"/>
      <c r="G312" s="110"/>
      <c r="H312" s="110"/>
      <c r="I312" s="110"/>
      <c r="J312" s="114"/>
      <c r="K312" s="110"/>
      <c r="L312" s="114"/>
      <c r="M312" s="114"/>
      <c r="N312" s="110"/>
      <c r="O312" s="110"/>
      <c r="P312" s="114"/>
      <c r="Q312" s="114"/>
      <c r="R312" s="115"/>
      <c r="S312" s="114"/>
      <c r="T312" s="114"/>
      <c r="U312" s="114"/>
      <c r="V312" s="114"/>
      <c r="W312" s="114"/>
      <c r="X312" s="115"/>
      <c r="Y312" s="114"/>
      <c r="Z312" s="114"/>
      <c r="AA312" s="114"/>
      <c r="AB312" s="114"/>
      <c r="AC312" s="114"/>
      <c r="AD312" s="114"/>
      <c r="AE312" s="114"/>
      <c r="AF312" s="114"/>
      <c r="AG312" s="114"/>
      <c r="AH312" s="114"/>
      <c r="AI312" s="110"/>
      <c r="AJ312" s="114"/>
      <c r="AK312" s="114"/>
      <c r="AL312" s="114"/>
      <c r="AM312" s="114"/>
      <c r="AN312" s="114"/>
      <c r="AO312" s="114"/>
      <c r="AP312" s="114"/>
      <c r="AQ312" s="110"/>
      <c r="AR312" s="110"/>
      <c r="AS312" s="110"/>
      <c r="AT312" s="110"/>
      <c r="AU312" s="110"/>
      <c r="AV312" s="110"/>
      <c r="AW312" s="110"/>
      <c r="AX312" s="114"/>
      <c r="AY312" s="114"/>
      <c r="AZ312" s="110"/>
      <c r="BA312" s="110"/>
    </row>
    <row r="313" spans="1:53" ht="14.25" customHeight="1" x14ac:dyDescent="0.25">
      <c r="A313" s="110"/>
      <c r="B313" s="110"/>
      <c r="C313" s="110"/>
      <c r="D313" s="110"/>
      <c r="E313" s="110"/>
      <c r="F313" s="110"/>
      <c r="G313" s="110"/>
      <c r="H313" s="110"/>
      <c r="I313" s="110"/>
      <c r="J313" s="114"/>
      <c r="K313" s="110"/>
      <c r="L313" s="114"/>
      <c r="M313" s="114"/>
      <c r="N313" s="110"/>
      <c r="O313" s="110"/>
      <c r="P313" s="114"/>
      <c r="Q313" s="114"/>
      <c r="R313" s="115"/>
      <c r="S313" s="114"/>
      <c r="T313" s="114"/>
      <c r="U313" s="114"/>
      <c r="V313" s="114"/>
      <c r="W313" s="114"/>
      <c r="X313" s="115"/>
      <c r="Y313" s="114"/>
      <c r="Z313" s="114"/>
      <c r="AA313" s="114"/>
      <c r="AB313" s="114"/>
      <c r="AC313" s="114"/>
      <c r="AD313" s="114"/>
      <c r="AE313" s="114"/>
      <c r="AF313" s="114"/>
      <c r="AG313" s="114"/>
      <c r="AH313" s="114"/>
      <c r="AI313" s="110"/>
      <c r="AJ313" s="114"/>
      <c r="AK313" s="114"/>
      <c r="AL313" s="114"/>
      <c r="AM313" s="114"/>
      <c r="AN313" s="114"/>
      <c r="AO313" s="114"/>
      <c r="AP313" s="114"/>
      <c r="AQ313" s="110"/>
      <c r="AR313" s="110"/>
      <c r="AS313" s="110"/>
      <c r="AT313" s="110"/>
      <c r="AU313" s="110"/>
      <c r="AV313" s="110"/>
      <c r="AW313" s="110"/>
      <c r="AX313" s="114"/>
      <c r="AY313" s="114"/>
      <c r="AZ313" s="110"/>
      <c r="BA313" s="110"/>
    </row>
    <row r="314" spans="1:53" ht="14.25" customHeight="1" x14ac:dyDescent="0.25">
      <c r="A314" s="110"/>
      <c r="B314" s="110"/>
      <c r="C314" s="110"/>
      <c r="D314" s="110"/>
      <c r="E314" s="110"/>
      <c r="F314" s="110"/>
      <c r="G314" s="110"/>
      <c r="H314" s="110"/>
      <c r="I314" s="110"/>
      <c r="J314" s="114"/>
      <c r="K314" s="110"/>
      <c r="L314" s="114"/>
      <c r="M314" s="114"/>
      <c r="N314" s="110"/>
      <c r="O314" s="110"/>
      <c r="P314" s="114"/>
      <c r="Q314" s="114"/>
      <c r="R314" s="115"/>
      <c r="S314" s="114"/>
      <c r="T314" s="114"/>
      <c r="U314" s="114"/>
      <c r="V314" s="114"/>
      <c r="W314" s="114"/>
      <c r="X314" s="115"/>
      <c r="Y314" s="114"/>
      <c r="Z314" s="114"/>
      <c r="AA314" s="114"/>
      <c r="AB314" s="114"/>
      <c r="AC314" s="114"/>
      <c r="AD314" s="114"/>
      <c r="AE314" s="114"/>
      <c r="AF314" s="114"/>
      <c r="AG314" s="114"/>
      <c r="AH314" s="114"/>
      <c r="AI314" s="110"/>
      <c r="AJ314" s="114"/>
      <c r="AK314" s="114"/>
      <c r="AL314" s="114"/>
      <c r="AM314" s="114"/>
      <c r="AN314" s="114"/>
      <c r="AO314" s="114"/>
      <c r="AP314" s="114"/>
      <c r="AQ314" s="110"/>
      <c r="AR314" s="110"/>
      <c r="AS314" s="110"/>
      <c r="AT314" s="110"/>
      <c r="AU314" s="110"/>
      <c r="AV314" s="110"/>
      <c r="AW314" s="110"/>
      <c r="AX314" s="114"/>
      <c r="AY314" s="114"/>
      <c r="AZ314" s="110"/>
      <c r="BA314" s="110"/>
    </row>
    <row r="315" spans="1:53" ht="14.25" customHeight="1" x14ac:dyDescent="0.25">
      <c r="A315" s="110"/>
      <c r="B315" s="110"/>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c r="AA315" s="110"/>
      <c r="AB315" s="110"/>
      <c r="AC315" s="110"/>
      <c r="AD315" s="110"/>
      <c r="AE315" s="110"/>
      <c r="AF315" s="110"/>
      <c r="AG315" s="110"/>
      <c r="AH315" s="110"/>
      <c r="AI315" s="110"/>
      <c r="AJ315" s="110"/>
      <c r="AK315" s="110"/>
      <c r="AL315" s="110"/>
      <c r="AM315" s="110"/>
      <c r="AN315" s="110"/>
      <c r="AO315" s="110"/>
      <c r="AP315" s="110"/>
      <c r="AQ315" s="110"/>
      <c r="AR315" s="110"/>
      <c r="AS315" s="110"/>
      <c r="AT315" s="110"/>
      <c r="AU315" s="110"/>
      <c r="AV315" s="110"/>
      <c r="AW315" s="110"/>
      <c r="AX315" s="110"/>
      <c r="AY315" s="110"/>
      <c r="AZ315" s="110"/>
      <c r="BA315" s="110"/>
    </row>
    <row r="316" spans="1:53" ht="14.25" customHeight="1" x14ac:dyDescent="0.25">
      <c r="A316" s="110"/>
      <c r="B316" s="110"/>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c r="AA316" s="110"/>
      <c r="AB316" s="110"/>
      <c r="AC316" s="110"/>
      <c r="AD316" s="110"/>
      <c r="AE316" s="110"/>
      <c r="AF316" s="110"/>
      <c r="AG316" s="110"/>
      <c r="AH316" s="110"/>
      <c r="AI316" s="110"/>
      <c r="AJ316" s="110"/>
      <c r="AK316" s="110"/>
      <c r="AL316" s="110"/>
      <c r="AM316" s="110"/>
      <c r="AN316" s="110"/>
      <c r="AO316" s="110"/>
      <c r="AP316" s="110"/>
      <c r="AQ316" s="110"/>
      <c r="AR316" s="110"/>
      <c r="AS316" s="110"/>
      <c r="AT316" s="110"/>
      <c r="AU316" s="110"/>
      <c r="AV316" s="110"/>
      <c r="AW316" s="110"/>
      <c r="AX316" s="110"/>
      <c r="AY316" s="110"/>
      <c r="AZ316" s="110"/>
      <c r="BA316" s="110"/>
    </row>
    <row r="317" spans="1:53" ht="14.25" customHeight="1" x14ac:dyDescent="0.25"/>
    <row r="318" spans="1:53" ht="14.25" customHeight="1" x14ac:dyDescent="0.25"/>
    <row r="319" spans="1:53" ht="14.25" customHeight="1" x14ac:dyDescent="0.25"/>
    <row r="320" spans="1:53"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F8634-2E8D-43BD-806B-C0F86BC386C2}">
  <sheetPr>
    <tabColor theme="9"/>
  </sheetPr>
  <dimension ref="A1:EM999"/>
  <sheetViews>
    <sheetView zoomScale="90" zoomScaleNormal="90" workbookViewId="0">
      <selection activeCell="C5" sqref="C5"/>
    </sheetView>
  </sheetViews>
  <sheetFormatPr defaultColWidth="13.25" defaultRowHeight="15.75" x14ac:dyDescent="0.25"/>
  <cols>
    <col min="1" max="143" width="14.875" customWidth="1"/>
  </cols>
  <sheetData>
    <row r="1" spans="1:143" ht="14.25" customHeight="1" x14ac:dyDescent="0.25">
      <c r="A1" s="110" t="s">
        <v>98</v>
      </c>
      <c r="B1" s="110" t="s">
        <v>99</v>
      </c>
      <c r="C1" s="110" t="s">
        <v>100</v>
      </c>
      <c r="D1" s="110" t="s">
        <v>101</v>
      </c>
      <c r="E1" s="110" t="s">
        <v>102</v>
      </c>
      <c r="F1" s="110" t="s">
        <v>103</v>
      </c>
      <c r="G1" s="110" t="s">
        <v>23</v>
      </c>
      <c r="H1" s="110" t="s">
        <v>104</v>
      </c>
      <c r="I1" s="110" t="s">
        <v>105</v>
      </c>
      <c r="J1" s="110" t="s">
        <v>106</v>
      </c>
      <c r="K1" s="110" t="s">
        <v>107</v>
      </c>
      <c r="L1" s="110" t="s">
        <v>108</v>
      </c>
      <c r="M1" s="110" t="s">
        <v>109</v>
      </c>
      <c r="N1" s="110" t="s">
        <v>110</v>
      </c>
      <c r="O1" s="110" t="s">
        <v>111</v>
      </c>
      <c r="P1" s="134" t="s">
        <v>112</v>
      </c>
      <c r="Q1" s="110" t="s">
        <v>113</v>
      </c>
      <c r="R1" s="110" t="s">
        <v>114</v>
      </c>
      <c r="S1" s="110" t="s">
        <v>115</v>
      </c>
      <c r="T1" s="110" t="s">
        <v>116</v>
      </c>
      <c r="U1" s="111" t="s">
        <v>117</v>
      </c>
      <c r="V1" s="110" t="s">
        <v>118</v>
      </c>
      <c r="W1" s="110" t="s">
        <v>119</v>
      </c>
      <c r="X1" s="110" t="s">
        <v>120</v>
      </c>
      <c r="Y1" s="110" t="s">
        <v>121</v>
      </c>
      <c r="Z1" s="110" t="s">
        <v>122</v>
      </c>
      <c r="AA1" s="111" t="s">
        <v>123</v>
      </c>
      <c r="AB1" s="110" t="s">
        <v>124</v>
      </c>
      <c r="AC1" s="110" t="s">
        <v>125</v>
      </c>
      <c r="AD1" s="110" t="s">
        <v>126</v>
      </c>
      <c r="AE1" s="110" t="s">
        <v>127</v>
      </c>
      <c r="AF1" s="110" t="s">
        <v>128</v>
      </c>
      <c r="AG1" s="110" t="s">
        <v>129</v>
      </c>
      <c r="AH1" s="110" t="s">
        <v>130</v>
      </c>
      <c r="AI1" s="111" t="s">
        <v>131</v>
      </c>
      <c r="AJ1" s="110" t="s">
        <v>132</v>
      </c>
      <c r="AK1" s="110" t="s">
        <v>133</v>
      </c>
      <c r="AL1" s="110" t="s">
        <v>134</v>
      </c>
      <c r="AM1" s="110" t="s">
        <v>135</v>
      </c>
      <c r="AN1" s="110" t="s">
        <v>136</v>
      </c>
      <c r="AO1" s="110" t="s">
        <v>137</v>
      </c>
      <c r="AP1" s="110" t="s">
        <v>138</v>
      </c>
      <c r="AQ1" s="110" t="s">
        <v>139</v>
      </c>
      <c r="AR1" s="110" t="s">
        <v>140</v>
      </c>
      <c r="AS1" s="110" t="s">
        <v>141</v>
      </c>
      <c r="AT1" s="110" t="s">
        <v>142</v>
      </c>
      <c r="AU1" s="110" t="s">
        <v>143</v>
      </c>
      <c r="AV1" s="110" t="s">
        <v>144</v>
      </c>
      <c r="AW1" s="110" t="s">
        <v>145</v>
      </c>
      <c r="AX1" s="110" t="s">
        <v>146</v>
      </c>
      <c r="AY1" s="110" t="s">
        <v>147</v>
      </c>
      <c r="AZ1" s="110"/>
      <c r="BA1" s="110"/>
      <c r="BB1" s="112" t="s">
        <v>148</v>
      </c>
      <c r="BC1" s="112" t="s">
        <v>149</v>
      </c>
      <c r="BD1" s="112" t="s">
        <v>150</v>
      </c>
      <c r="BE1" s="112" t="s">
        <v>151</v>
      </c>
      <c r="BF1" s="112" t="s">
        <v>152</v>
      </c>
      <c r="BG1" s="112" t="s">
        <v>153</v>
      </c>
      <c r="BH1" s="112" t="s">
        <v>154</v>
      </c>
      <c r="BI1" s="112" t="s">
        <v>155</v>
      </c>
      <c r="BJ1" s="112" t="s">
        <v>156</v>
      </c>
      <c r="BK1" s="112" t="s">
        <v>157</v>
      </c>
      <c r="BL1" s="112" t="s">
        <v>158</v>
      </c>
      <c r="BM1" s="112" t="s">
        <v>159</v>
      </c>
      <c r="BN1" s="112" t="s">
        <v>160</v>
      </c>
      <c r="BO1" s="112" t="s">
        <v>161</v>
      </c>
      <c r="BP1" s="112" t="s">
        <v>162</v>
      </c>
      <c r="BQ1" s="112" t="s">
        <v>163</v>
      </c>
      <c r="BR1" s="112" t="s">
        <v>164</v>
      </c>
      <c r="BS1" s="112" t="s">
        <v>165</v>
      </c>
      <c r="BT1" s="112" t="s">
        <v>166</v>
      </c>
      <c r="BU1" s="112" t="s">
        <v>167</v>
      </c>
      <c r="BV1" s="112" t="s">
        <v>168</v>
      </c>
      <c r="BW1" s="112" t="s">
        <v>169</v>
      </c>
      <c r="BX1" s="112" t="s">
        <v>170</v>
      </c>
      <c r="BY1" s="112" t="s">
        <v>171</v>
      </c>
      <c r="BZ1" s="112" t="s">
        <v>172</v>
      </c>
      <c r="CA1" s="112" t="s">
        <v>173</v>
      </c>
      <c r="CB1" s="112" t="s">
        <v>174</v>
      </c>
      <c r="CC1" s="112" t="s">
        <v>175</v>
      </c>
      <c r="CD1" s="112" t="s">
        <v>176</v>
      </c>
      <c r="CE1" s="112" t="s">
        <v>177</v>
      </c>
      <c r="CF1" s="112" t="s">
        <v>178</v>
      </c>
      <c r="CG1" s="112" t="s">
        <v>179</v>
      </c>
      <c r="CH1" s="112" t="s">
        <v>180</v>
      </c>
      <c r="CI1" s="112" t="s">
        <v>181</v>
      </c>
      <c r="CJ1" s="112" t="s">
        <v>182</v>
      </c>
      <c r="CK1" s="112" t="s">
        <v>183</v>
      </c>
      <c r="CL1" s="112" t="s">
        <v>184</v>
      </c>
      <c r="CM1" s="112" t="s">
        <v>185</v>
      </c>
      <c r="CN1" s="112" t="s">
        <v>186</v>
      </c>
      <c r="CO1" s="112" t="s">
        <v>187</v>
      </c>
      <c r="CP1" s="112" t="s">
        <v>188</v>
      </c>
      <c r="CQ1" s="112" t="s">
        <v>189</v>
      </c>
      <c r="CR1" s="112" t="s">
        <v>190</v>
      </c>
      <c r="CS1" s="112" t="s">
        <v>191</v>
      </c>
      <c r="CT1" s="112" t="s">
        <v>192</v>
      </c>
      <c r="CU1" s="112" t="s">
        <v>193</v>
      </c>
      <c r="CV1" s="112" t="s">
        <v>194</v>
      </c>
      <c r="CW1" s="112" t="s">
        <v>195</v>
      </c>
      <c r="CX1" s="112" t="s">
        <v>196</v>
      </c>
      <c r="CY1" s="112" t="s">
        <v>197</v>
      </c>
      <c r="CZ1" s="112" t="s">
        <v>198</v>
      </c>
      <c r="DA1" s="112" t="s">
        <v>199</v>
      </c>
      <c r="DB1" s="112" t="s">
        <v>200</v>
      </c>
      <c r="DC1" s="112" t="s">
        <v>201</v>
      </c>
      <c r="DD1" s="112" t="s">
        <v>202</v>
      </c>
      <c r="DE1" s="112" t="s">
        <v>203</v>
      </c>
      <c r="DF1" s="112" t="s">
        <v>204</v>
      </c>
      <c r="DG1" s="112" t="s">
        <v>205</v>
      </c>
      <c r="DH1" s="112" t="s">
        <v>206</v>
      </c>
      <c r="DI1" s="112" t="s">
        <v>207</v>
      </c>
      <c r="DJ1" s="112" t="s">
        <v>208</v>
      </c>
      <c r="DK1" s="112" t="s">
        <v>209</v>
      </c>
      <c r="DL1" s="112" t="s">
        <v>210</v>
      </c>
      <c r="DM1" s="112" t="s">
        <v>211</v>
      </c>
      <c r="DN1" s="112" t="s">
        <v>212</v>
      </c>
      <c r="DO1" s="112" t="s">
        <v>213</v>
      </c>
      <c r="DP1" s="112" t="s">
        <v>214</v>
      </c>
      <c r="DQ1" s="112" t="s">
        <v>215</v>
      </c>
      <c r="DR1" s="112" t="s">
        <v>216</v>
      </c>
      <c r="DS1" s="112" t="s">
        <v>217</v>
      </c>
      <c r="DT1" s="112" t="s">
        <v>218</v>
      </c>
      <c r="DU1" s="112" t="s">
        <v>219</v>
      </c>
      <c r="DV1" s="112" t="s">
        <v>220</v>
      </c>
      <c r="DW1" s="112" t="s">
        <v>221</v>
      </c>
      <c r="DX1" s="112" t="s">
        <v>222</v>
      </c>
      <c r="DY1" s="112" t="s">
        <v>223</v>
      </c>
      <c r="DZ1" s="112" t="s">
        <v>224</v>
      </c>
      <c r="EA1" s="112" t="s">
        <v>225</v>
      </c>
      <c r="EB1" s="112" t="s">
        <v>226</v>
      </c>
      <c r="EC1" s="112" t="s">
        <v>227</v>
      </c>
      <c r="ED1" s="112" t="s">
        <v>228</v>
      </c>
      <c r="EE1" s="112" t="s">
        <v>229</v>
      </c>
      <c r="EF1" s="112" t="s">
        <v>230</v>
      </c>
      <c r="EG1" s="112" t="s">
        <v>231</v>
      </c>
      <c r="EH1" s="112" t="s">
        <v>232</v>
      </c>
      <c r="EI1" s="112" t="s">
        <v>233</v>
      </c>
      <c r="EJ1" s="112" t="s">
        <v>234</v>
      </c>
      <c r="EK1" s="112" t="s">
        <v>235</v>
      </c>
      <c r="EL1" s="112" t="s">
        <v>236</v>
      </c>
      <c r="EM1" s="112" t="s">
        <v>237</v>
      </c>
    </row>
    <row r="2" spans="1:143" ht="14.25" customHeight="1" x14ac:dyDescent="0.25">
      <c r="A2" s="110"/>
      <c r="B2" s="110"/>
      <c r="C2" s="110"/>
      <c r="D2" s="110"/>
      <c r="E2" s="110"/>
      <c r="F2" s="110"/>
      <c r="G2" s="110"/>
      <c r="H2" s="110"/>
      <c r="I2" s="110"/>
      <c r="J2" s="114"/>
      <c r="K2" s="110"/>
      <c r="L2" s="114"/>
      <c r="M2" s="114"/>
      <c r="N2" s="110"/>
      <c r="O2" s="110"/>
      <c r="P2" s="114"/>
      <c r="Q2" s="114"/>
      <c r="R2" s="115"/>
      <c r="S2" s="114"/>
      <c r="T2" s="114"/>
      <c r="U2" s="114"/>
      <c r="V2" s="114"/>
      <c r="W2" s="114"/>
      <c r="X2" s="115"/>
      <c r="Y2" s="114"/>
      <c r="Z2" s="114"/>
      <c r="AA2" s="114"/>
      <c r="AB2" s="114"/>
      <c r="AC2" s="114"/>
      <c r="AD2" s="114"/>
      <c r="AE2" s="114"/>
      <c r="AF2" s="114"/>
      <c r="AG2" s="114"/>
      <c r="AH2" s="114"/>
      <c r="AI2" s="110"/>
      <c r="AJ2" s="114"/>
      <c r="AK2" s="114"/>
      <c r="AL2" s="114"/>
      <c r="AM2" s="114"/>
      <c r="AN2" s="114"/>
      <c r="AO2" s="114"/>
      <c r="AP2" s="114"/>
      <c r="AQ2" s="110"/>
      <c r="AR2" s="110"/>
      <c r="AS2" s="110"/>
      <c r="AT2" s="110"/>
      <c r="AU2" s="110"/>
      <c r="AV2" s="110"/>
      <c r="AW2" s="110"/>
      <c r="AX2" s="114"/>
      <c r="AY2" s="114"/>
      <c r="AZ2" s="110"/>
      <c r="BA2" s="110"/>
    </row>
    <row r="3" spans="1:143" ht="14.25" customHeight="1" x14ac:dyDescent="0.25">
      <c r="A3" s="110"/>
      <c r="B3" s="110"/>
      <c r="C3" s="110"/>
      <c r="D3" s="110"/>
      <c r="E3" s="110"/>
      <c r="F3" s="110"/>
      <c r="G3" s="110"/>
      <c r="H3" s="110"/>
      <c r="I3" s="110"/>
      <c r="J3" s="114"/>
      <c r="K3" s="110"/>
      <c r="L3" s="114"/>
      <c r="M3" s="114"/>
      <c r="N3" s="110"/>
      <c r="O3" s="110"/>
      <c r="P3" s="114"/>
      <c r="Q3" s="114"/>
      <c r="R3" s="115"/>
      <c r="S3" s="114"/>
      <c r="T3" s="114"/>
      <c r="U3" s="114"/>
      <c r="V3" s="114"/>
      <c r="W3" s="114"/>
      <c r="X3" s="115"/>
      <c r="Y3" s="114"/>
      <c r="Z3" s="114"/>
      <c r="AA3" s="114"/>
      <c r="AB3" s="114"/>
      <c r="AC3" s="114"/>
      <c r="AD3" s="114"/>
      <c r="AE3" s="114"/>
      <c r="AF3" s="114"/>
      <c r="AG3" s="114"/>
      <c r="AH3" s="114"/>
      <c r="AI3" s="110"/>
      <c r="AJ3" s="114"/>
      <c r="AK3" s="114"/>
      <c r="AL3" s="114"/>
      <c r="AM3" s="114"/>
      <c r="AN3" s="114"/>
      <c r="AO3" s="114"/>
      <c r="AP3" s="114"/>
      <c r="AQ3" s="110"/>
      <c r="AR3" s="110"/>
      <c r="AS3" s="110"/>
      <c r="AT3" s="110"/>
      <c r="AU3" s="110"/>
      <c r="AV3" s="110"/>
      <c r="AW3" s="110"/>
      <c r="AX3" s="114"/>
      <c r="AY3" s="114"/>
      <c r="AZ3" s="110"/>
      <c r="BA3" s="110"/>
    </row>
    <row r="4" spans="1:143" ht="14.25" customHeight="1" x14ac:dyDescent="0.25">
      <c r="A4" s="110"/>
      <c r="B4" s="110"/>
      <c r="C4" s="110"/>
      <c r="D4" s="110"/>
      <c r="E4" s="110"/>
      <c r="F4" s="110"/>
      <c r="G4" s="110"/>
      <c r="H4" s="110"/>
      <c r="I4" s="110"/>
      <c r="J4" s="114"/>
      <c r="K4" s="110"/>
      <c r="L4" s="114"/>
      <c r="M4" s="114"/>
      <c r="N4" s="110"/>
      <c r="O4" s="110"/>
      <c r="P4" s="114"/>
      <c r="Q4" s="114"/>
      <c r="R4" s="115"/>
      <c r="S4" s="114"/>
      <c r="T4" s="114"/>
      <c r="U4" s="114"/>
      <c r="V4" s="114"/>
      <c r="W4" s="114"/>
      <c r="X4" s="115"/>
      <c r="Y4" s="114"/>
      <c r="Z4" s="114"/>
      <c r="AA4" s="114"/>
      <c r="AB4" s="114"/>
      <c r="AC4" s="114"/>
      <c r="AD4" s="114"/>
      <c r="AE4" s="114"/>
      <c r="AF4" s="114"/>
      <c r="AG4" s="114"/>
      <c r="AH4" s="114"/>
      <c r="AI4" s="110"/>
      <c r="AJ4" s="114"/>
      <c r="AK4" s="114"/>
      <c r="AL4" s="114"/>
      <c r="AM4" s="114"/>
      <c r="AN4" s="114"/>
      <c r="AO4" s="114"/>
      <c r="AP4" s="114"/>
      <c r="AQ4" s="110"/>
      <c r="AR4" s="110"/>
      <c r="AS4" s="110"/>
      <c r="AT4" s="110"/>
      <c r="AU4" s="110"/>
      <c r="AV4" s="110"/>
      <c r="AW4" s="110"/>
      <c r="AX4" s="114"/>
      <c r="AY4" s="114"/>
      <c r="AZ4" s="110"/>
      <c r="BA4" s="110"/>
    </row>
    <row r="5" spans="1:143" ht="14.25" customHeight="1" x14ac:dyDescent="0.25">
      <c r="A5" s="110"/>
      <c r="B5" s="110"/>
      <c r="C5" s="110"/>
      <c r="D5" s="110"/>
      <c r="E5" s="110"/>
      <c r="F5" s="110"/>
      <c r="G5" s="110"/>
      <c r="H5" s="110"/>
      <c r="I5" s="110"/>
      <c r="J5" s="114"/>
      <c r="K5" s="110"/>
      <c r="L5" s="114"/>
      <c r="M5" s="114"/>
      <c r="N5" s="110"/>
      <c r="O5" s="110"/>
      <c r="P5" s="114"/>
      <c r="Q5" s="114"/>
      <c r="R5" s="115"/>
      <c r="S5" s="114"/>
      <c r="T5" s="114"/>
      <c r="U5" s="114"/>
      <c r="V5" s="114"/>
      <c r="W5" s="114"/>
      <c r="X5" s="115"/>
      <c r="Y5" s="114"/>
      <c r="Z5" s="114"/>
      <c r="AA5" s="114"/>
      <c r="AB5" s="114"/>
      <c r="AC5" s="114"/>
      <c r="AD5" s="114"/>
      <c r="AE5" s="114"/>
      <c r="AF5" s="114"/>
      <c r="AG5" s="114"/>
      <c r="AH5" s="114"/>
      <c r="AI5" s="110"/>
      <c r="AJ5" s="114"/>
      <c r="AK5" s="114"/>
      <c r="AL5" s="114"/>
      <c r="AM5" s="114"/>
      <c r="AN5" s="114"/>
      <c r="AO5" s="114"/>
      <c r="AP5" s="114"/>
      <c r="AQ5" s="110"/>
      <c r="AR5" s="110"/>
      <c r="AS5" s="110"/>
      <c r="AT5" s="110"/>
      <c r="AU5" s="110"/>
      <c r="AV5" s="110"/>
      <c r="AW5" s="110"/>
      <c r="AX5" s="114"/>
      <c r="AY5" s="114"/>
      <c r="AZ5" s="110"/>
      <c r="BA5" s="110"/>
    </row>
    <row r="6" spans="1:143" ht="14.25" customHeight="1" x14ac:dyDescent="0.25">
      <c r="A6" s="110"/>
      <c r="B6" s="110"/>
      <c r="C6" s="110"/>
      <c r="D6" s="110"/>
      <c r="E6" s="110"/>
      <c r="F6" s="110"/>
      <c r="G6" s="110"/>
      <c r="H6" s="110"/>
      <c r="I6" s="110"/>
      <c r="J6" s="114"/>
      <c r="K6" s="110"/>
      <c r="L6" s="114"/>
      <c r="M6" s="114"/>
      <c r="N6" s="110"/>
      <c r="O6" s="110"/>
      <c r="P6" s="114"/>
      <c r="Q6" s="114"/>
      <c r="R6" s="115"/>
      <c r="S6" s="114"/>
      <c r="T6" s="114"/>
      <c r="U6" s="114"/>
      <c r="V6" s="114"/>
      <c r="W6" s="114"/>
      <c r="X6" s="115"/>
      <c r="Y6" s="114"/>
      <c r="Z6" s="114"/>
      <c r="AA6" s="114"/>
      <c r="AB6" s="114"/>
      <c r="AC6" s="114"/>
      <c r="AD6" s="114"/>
      <c r="AE6" s="114"/>
      <c r="AF6" s="114"/>
      <c r="AG6" s="114"/>
      <c r="AH6" s="114"/>
      <c r="AI6" s="110"/>
      <c r="AJ6" s="114"/>
      <c r="AK6" s="114"/>
      <c r="AL6" s="114"/>
      <c r="AM6" s="114"/>
      <c r="AN6" s="114"/>
      <c r="AO6" s="114"/>
      <c r="AP6" s="114"/>
      <c r="AQ6" s="110"/>
      <c r="AR6" s="110"/>
      <c r="AS6" s="110"/>
      <c r="AT6" s="110"/>
      <c r="AU6" s="110"/>
      <c r="AV6" s="110"/>
      <c r="AW6" s="110"/>
      <c r="AX6" s="114"/>
      <c r="AY6" s="114"/>
      <c r="AZ6" s="110"/>
      <c r="BA6" s="110"/>
    </row>
    <row r="7" spans="1:143" ht="14.25" customHeight="1" x14ac:dyDescent="0.25">
      <c r="A7" s="110"/>
      <c r="B7" s="110"/>
      <c r="C7" s="110"/>
      <c r="D7" s="110"/>
      <c r="E7" s="110"/>
      <c r="F7" s="110"/>
      <c r="G7" s="110"/>
      <c r="H7" s="110"/>
      <c r="I7" s="110"/>
      <c r="J7" s="114"/>
      <c r="K7" s="110"/>
      <c r="L7" s="114"/>
      <c r="M7" s="114"/>
      <c r="N7" s="110"/>
      <c r="O7" s="110"/>
      <c r="P7" s="114"/>
      <c r="Q7" s="114"/>
      <c r="R7" s="115"/>
      <c r="S7" s="114"/>
      <c r="T7" s="114"/>
      <c r="U7" s="114"/>
      <c r="V7" s="114"/>
      <c r="W7" s="114"/>
      <c r="X7" s="115"/>
      <c r="Y7" s="114"/>
      <c r="Z7" s="114"/>
      <c r="AA7" s="114"/>
      <c r="AB7" s="114"/>
      <c r="AC7" s="114"/>
      <c r="AD7" s="114"/>
      <c r="AE7" s="114"/>
      <c r="AF7" s="114"/>
      <c r="AG7" s="114"/>
      <c r="AH7" s="114"/>
      <c r="AI7" s="110"/>
      <c r="AJ7" s="114"/>
      <c r="AK7" s="114"/>
      <c r="AL7" s="114"/>
      <c r="AM7" s="114"/>
      <c r="AN7" s="114"/>
      <c r="AO7" s="114"/>
      <c r="AP7" s="114"/>
      <c r="AQ7" s="110"/>
      <c r="AR7" s="110"/>
      <c r="AS7" s="110"/>
      <c r="AT7" s="110"/>
      <c r="AU7" s="110"/>
      <c r="AV7" s="110"/>
      <c r="AW7" s="110"/>
      <c r="AX7" s="114"/>
      <c r="AY7" s="114"/>
      <c r="AZ7" s="110"/>
      <c r="BA7" s="110"/>
    </row>
    <row r="8" spans="1:143" ht="14.25" customHeight="1" x14ac:dyDescent="0.25">
      <c r="A8" s="110"/>
      <c r="B8" s="110"/>
      <c r="C8" s="110"/>
      <c r="D8" s="110"/>
      <c r="E8" s="110"/>
      <c r="F8" s="110"/>
      <c r="G8" s="110"/>
      <c r="H8" s="110"/>
      <c r="I8" s="110"/>
      <c r="J8" s="114"/>
      <c r="K8" s="110"/>
      <c r="L8" s="114"/>
      <c r="M8" s="114"/>
      <c r="N8" s="110"/>
      <c r="O8" s="110"/>
      <c r="P8" s="114"/>
      <c r="Q8" s="114"/>
      <c r="R8" s="115"/>
      <c r="S8" s="114"/>
      <c r="T8" s="114"/>
      <c r="U8" s="114"/>
      <c r="V8" s="114"/>
      <c r="W8" s="114"/>
      <c r="X8" s="115"/>
      <c r="Y8" s="114"/>
      <c r="Z8" s="114"/>
      <c r="AA8" s="114"/>
      <c r="AB8" s="114"/>
      <c r="AC8" s="114"/>
      <c r="AD8" s="114"/>
      <c r="AE8" s="114"/>
      <c r="AF8" s="114"/>
      <c r="AG8" s="114"/>
      <c r="AH8" s="114"/>
      <c r="AI8" s="110"/>
      <c r="AJ8" s="114"/>
      <c r="AK8" s="114"/>
      <c r="AL8" s="114"/>
      <c r="AM8" s="114"/>
      <c r="AN8" s="114"/>
      <c r="AO8" s="114"/>
      <c r="AP8" s="114"/>
      <c r="AQ8" s="110"/>
      <c r="AR8" s="110"/>
      <c r="AS8" s="110"/>
      <c r="AT8" s="110"/>
      <c r="AU8" s="110"/>
      <c r="AV8" s="110"/>
      <c r="AW8" s="110"/>
      <c r="AX8" s="114"/>
      <c r="AY8" s="114"/>
      <c r="AZ8" s="110"/>
      <c r="BA8" s="110"/>
    </row>
    <row r="9" spans="1:143" ht="14.25" customHeight="1" x14ac:dyDescent="0.25">
      <c r="A9" s="110"/>
      <c r="B9" s="110"/>
      <c r="C9" s="110"/>
      <c r="D9" s="110"/>
      <c r="E9" s="110"/>
      <c r="F9" s="110"/>
      <c r="G9" s="110"/>
      <c r="H9" s="110"/>
      <c r="I9" s="110"/>
      <c r="J9" s="114"/>
      <c r="K9" s="110"/>
      <c r="L9" s="114"/>
      <c r="M9" s="114"/>
      <c r="N9" s="110"/>
      <c r="O9" s="110"/>
      <c r="P9" s="114"/>
      <c r="Q9" s="114"/>
      <c r="R9" s="115"/>
      <c r="S9" s="114"/>
      <c r="T9" s="114"/>
      <c r="U9" s="114"/>
      <c r="V9" s="114"/>
      <c r="W9" s="114"/>
      <c r="X9" s="115"/>
      <c r="Y9" s="114"/>
      <c r="Z9" s="114"/>
      <c r="AA9" s="114"/>
      <c r="AB9" s="114"/>
      <c r="AC9" s="114"/>
      <c r="AD9" s="114"/>
      <c r="AE9" s="114"/>
      <c r="AF9" s="114"/>
      <c r="AG9" s="114"/>
      <c r="AH9" s="114"/>
      <c r="AI9" s="110"/>
      <c r="AJ9" s="114"/>
      <c r="AK9" s="114"/>
      <c r="AL9" s="114"/>
      <c r="AM9" s="114"/>
      <c r="AN9" s="114"/>
      <c r="AO9" s="114"/>
      <c r="AP9" s="114"/>
      <c r="AQ9" s="110"/>
      <c r="AR9" s="110"/>
      <c r="AS9" s="110"/>
      <c r="AT9" s="110"/>
      <c r="AU9" s="110"/>
      <c r="AV9" s="110"/>
      <c r="AW9" s="110"/>
      <c r="AX9" s="114"/>
      <c r="AY9" s="114"/>
      <c r="AZ9" s="110"/>
      <c r="BA9" s="110"/>
    </row>
    <row r="10" spans="1:143" ht="14.25" customHeight="1" x14ac:dyDescent="0.25">
      <c r="A10" s="110"/>
      <c r="B10" s="110"/>
      <c r="C10" s="110"/>
      <c r="D10" s="110"/>
      <c r="E10" s="110"/>
      <c r="F10" s="110"/>
      <c r="G10" s="110"/>
      <c r="H10" s="110"/>
      <c r="I10" s="110"/>
      <c r="J10" s="114"/>
      <c r="K10" s="110"/>
      <c r="L10" s="114"/>
      <c r="M10" s="114"/>
      <c r="N10" s="110"/>
      <c r="O10" s="110"/>
      <c r="P10" s="114"/>
      <c r="Q10" s="114"/>
      <c r="R10" s="115"/>
      <c r="S10" s="114"/>
      <c r="T10" s="114"/>
      <c r="U10" s="114"/>
      <c r="V10" s="114"/>
      <c r="W10" s="114"/>
      <c r="X10" s="115"/>
      <c r="Y10" s="114"/>
      <c r="Z10" s="114"/>
      <c r="AA10" s="114"/>
      <c r="AB10" s="114"/>
      <c r="AC10" s="114"/>
      <c r="AD10" s="114"/>
      <c r="AE10" s="114"/>
      <c r="AF10" s="114"/>
      <c r="AG10" s="114"/>
      <c r="AH10" s="114"/>
      <c r="AI10" s="110"/>
      <c r="AJ10" s="114"/>
      <c r="AK10" s="114"/>
      <c r="AL10" s="114"/>
      <c r="AM10" s="114"/>
      <c r="AN10" s="114"/>
      <c r="AO10" s="114"/>
      <c r="AP10" s="114"/>
      <c r="AQ10" s="110"/>
      <c r="AR10" s="110"/>
      <c r="AS10" s="110"/>
      <c r="AT10" s="110"/>
      <c r="AU10" s="110"/>
      <c r="AV10" s="110"/>
      <c r="AW10" s="110"/>
      <c r="AX10" s="114"/>
      <c r="AY10" s="114"/>
      <c r="AZ10" s="110"/>
      <c r="BA10" s="110"/>
    </row>
    <row r="11" spans="1:143" ht="14.25" customHeight="1" x14ac:dyDescent="0.25">
      <c r="A11" s="110"/>
      <c r="B11" s="110"/>
      <c r="C11" s="110"/>
      <c r="D11" s="110"/>
      <c r="E11" s="110"/>
      <c r="F11" s="110"/>
      <c r="G11" s="110"/>
      <c r="H11" s="110"/>
      <c r="I11" s="110"/>
      <c r="J11" s="114"/>
      <c r="K11" s="110"/>
      <c r="L11" s="114"/>
      <c r="M11" s="114"/>
      <c r="N11" s="110"/>
      <c r="O11" s="110"/>
      <c r="P11" s="114"/>
      <c r="Q11" s="114"/>
      <c r="R11" s="115"/>
      <c r="S11" s="114"/>
      <c r="T11" s="114"/>
      <c r="U11" s="114"/>
      <c r="V11" s="114"/>
      <c r="W11" s="114"/>
      <c r="X11" s="115"/>
      <c r="Y11" s="114"/>
      <c r="Z11" s="114"/>
      <c r="AA11" s="114"/>
      <c r="AB11" s="114"/>
      <c r="AC11" s="114"/>
      <c r="AD11" s="114"/>
      <c r="AE11" s="114"/>
      <c r="AF11" s="114"/>
      <c r="AG11" s="114"/>
      <c r="AH11" s="114"/>
      <c r="AI11" s="110"/>
      <c r="AJ11" s="114"/>
      <c r="AK11" s="114"/>
      <c r="AL11" s="114"/>
      <c r="AM11" s="114"/>
      <c r="AN11" s="114"/>
      <c r="AO11" s="114"/>
      <c r="AP11" s="114"/>
      <c r="AQ11" s="110"/>
      <c r="AR11" s="110"/>
      <c r="AS11" s="110"/>
      <c r="AT11" s="110"/>
      <c r="AU11" s="110"/>
      <c r="AV11" s="110"/>
      <c r="AW11" s="110"/>
      <c r="AX11" s="114"/>
      <c r="AY11" s="114"/>
      <c r="AZ11" s="110"/>
      <c r="BA11" s="110"/>
    </row>
    <row r="12" spans="1:143" ht="14.25" customHeight="1" x14ac:dyDescent="0.25">
      <c r="A12" s="110"/>
      <c r="B12" s="110"/>
      <c r="C12" s="110"/>
      <c r="D12" s="110"/>
      <c r="E12" s="110"/>
      <c r="F12" s="110"/>
      <c r="G12" s="110"/>
      <c r="H12" s="110"/>
      <c r="I12" s="110"/>
      <c r="J12" s="114"/>
      <c r="K12" s="110"/>
      <c r="L12" s="114"/>
      <c r="M12" s="114"/>
      <c r="N12" s="110"/>
      <c r="O12" s="110"/>
      <c r="P12" s="114"/>
      <c r="Q12" s="114"/>
      <c r="R12" s="115"/>
      <c r="S12" s="114"/>
      <c r="T12" s="114"/>
      <c r="U12" s="114"/>
      <c r="V12" s="114"/>
      <c r="W12" s="114"/>
      <c r="X12" s="115"/>
      <c r="Y12" s="114"/>
      <c r="Z12" s="114"/>
      <c r="AA12" s="114"/>
      <c r="AB12" s="114"/>
      <c r="AC12" s="114"/>
      <c r="AD12" s="114"/>
      <c r="AE12" s="114"/>
      <c r="AF12" s="114"/>
      <c r="AG12" s="114"/>
      <c r="AH12" s="114"/>
      <c r="AI12" s="110"/>
      <c r="AJ12" s="114"/>
      <c r="AK12" s="114"/>
      <c r="AL12" s="114"/>
      <c r="AM12" s="114"/>
      <c r="AN12" s="114"/>
      <c r="AO12" s="114"/>
      <c r="AP12" s="114"/>
      <c r="AQ12" s="110"/>
      <c r="AR12" s="110"/>
      <c r="AS12" s="110"/>
      <c r="AT12" s="110"/>
      <c r="AU12" s="110"/>
      <c r="AV12" s="110"/>
      <c r="AW12" s="110"/>
      <c r="AX12" s="114"/>
      <c r="AY12" s="114"/>
      <c r="AZ12" s="110"/>
      <c r="BA12" s="110"/>
    </row>
    <row r="13" spans="1:143" ht="14.25" customHeight="1" x14ac:dyDescent="0.25">
      <c r="A13" s="110"/>
      <c r="B13" s="110"/>
      <c r="C13" s="110"/>
      <c r="D13" s="110"/>
      <c r="E13" s="110"/>
      <c r="F13" s="110"/>
      <c r="G13" s="110"/>
      <c r="H13" s="110"/>
      <c r="I13" s="110"/>
      <c r="J13" s="114"/>
      <c r="K13" s="110"/>
      <c r="L13" s="114"/>
      <c r="M13" s="114"/>
      <c r="N13" s="110"/>
      <c r="O13" s="110"/>
      <c r="P13" s="114"/>
      <c r="Q13" s="114"/>
      <c r="R13" s="115"/>
      <c r="S13" s="114"/>
      <c r="T13" s="114"/>
      <c r="U13" s="114"/>
      <c r="V13" s="114"/>
      <c r="W13" s="114"/>
      <c r="X13" s="115"/>
      <c r="Y13" s="114"/>
      <c r="Z13" s="114"/>
      <c r="AA13" s="114"/>
      <c r="AB13" s="114"/>
      <c r="AC13" s="114"/>
      <c r="AD13" s="114"/>
      <c r="AE13" s="114"/>
      <c r="AF13" s="114"/>
      <c r="AG13" s="114"/>
      <c r="AH13" s="114"/>
      <c r="AI13" s="110"/>
      <c r="AJ13" s="114"/>
      <c r="AK13" s="114"/>
      <c r="AL13" s="114"/>
      <c r="AM13" s="114"/>
      <c r="AN13" s="114"/>
      <c r="AO13" s="114"/>
      <c r="AP13" s="114"/>
      <c r="AQ13" s="110"/>
      <c r="AR13" s="110"/>
      <c r="AS13" s="110"/>
      <c r="AT13" s="110"/>
      <c r="AU13" s="110"/>
      <c r="AV13" s="110"/>
      <c r="AW13" s="110"/>
      <c r="AX13" s="114"/>
      <c r="AY13" s="114"/>
      <c r="AZ13" s="110"/>
      <c r="BA13" s="110"/>
    </row>
    <row r="14" spans="1:143" ht="14.25" customHeight="1" x14ac:dyDescent="0.25">
      <c r="A14" s="110"/>
      <c r="B14" s="110"/>
      <c r="C14" s="110"/>
      <c r="D14" s="110"/>
      <c r="E14" s="110"/>
      <c r="F14" s="110"/>
      <c r="G14" s="110"/>
      <c r="H14" s="110"/>
      <c r="I14" s="110"/>
      <c r="J14" s="114"/>
      <c r="K14" s="110"/>
      <c r="L14" s="114"/>
      <c r="M14" s="114"/>
      <c r="N14" s="110"/>
      <c r="O14" s="110"/>
      <c r="P14" s="114"/>
      <c r="Q14" s="114"/>
      <c r="R14" s="115"/>
      <c r="S14" s="110"/>
      <c r="T14" s="110"/>
      <c r="U14" s="110"/>
      <c r="V14" s="110"/>
      <c r="W14" s="110"/>
      <c r="X14" s="115"/>
      <c r="Y14" s="114"/>
      <c r="Z14" s="114"/>
      <c r="AA14" s="114"/>
      <c r="AB14" s="114"/>
      <c r="AC14" s="114"/>
      <c r="AD14" s="110"/>
      <c r="AE14" s="110"/>
      <c r="AF14" s="110"/>
      <c r="AG14" s="110"/>
      <c r="AH14" s="110"/>
      <c r="AI14" s="110"/>
      <c r="AJ14" s="110"/>
      <c r="AK14" s="110"/>
      <c r="AL14" s="114"/>
      <c r="AM14" s="114"/>
      <c r="AN14" s="114"/>
      <c r="AO14" s="114"/>
      <c r="AP14" s="114"/>
      <c r="AQ14" s="110"/>
      <c r="AR14" s="110"/>
      <c r="AS14" s="110"/>
      <c r="AT14" s="110"/>
      <c r="AU14" s="110"/>
      <c r="AV14" s="110"/>
      <c r="AW14" s="110"/>
      <c r="AX14" s="114"/>
      <c r="AY14" s="114"/>
      <c r="AZ14" s="110"/>
      <c r="BA14" s="110"/>
    </row>
    <row r="15" spans="1:143" ht="14.25" customHeight="1" x14ac:dyDescent="0.25">
      <c r="A15" s="110"/>
      <c r="B15" s="110"/>
      <c r="C15" s="110"/>
      <c r="D15" s="110"/>
      <c r="E15" s="110"/>
      <c r="F15" s="110"/>
      <c r="G15" s="110"/>
      <c r="H15" s="110"/>
      <c r="I15" s="110"/>
      <c r="J15" s="114"/>
      <c r="K15" s="110"/>
      <c r="L15" s="114"/>
      <c r="M15" s="114"/>
      <c r="N15" s="110"/>
      <c r="O15" s="110"/>
      <c r="P15" s="114"/>
      <c r="Q15" s="110"/>
      <c r="R15" s="110"/>
      <c r="S15" s="114"/>
      <c r="T15" s="114"/>
      <c r="U15" s="114"/>
      <c r="V15" s="114"/>
      <c r="W15" s="114"/>
      <c r="X15" s="115"/>
      <c r="Y15" s="110"/>
      <c r="Z15" s="110"/>
      <c r="AA15" s="110"/>
      <c r="AB15" s="110"/>
      <c r="AC15" s="110"/>
      <c r="AD15" s="110"/>
      <c r="AE15" s="110"/>
      <c r="AF15" s="110"/>
      <c r="AG15" s="110"/>
      <c r="AH15" s="110"/>
      <c r="AI15" s="110"/>
      <c r="AJ15" s="110"/>
      <c r="AK15" s="110"/>
      <c r="AL15" s="114"/>
      <c r="AM15" s="114"/>
      <c r="AN15" s="114"/>
      <c r="AO15" s="114"/>
      <c r="AP15" s="114"/>
      <c r="AQ15" s="110"/>
      <c r="AR15" s="110"/>
      <c r="AS15" s="110"/>
      <c r="AT15" s="110"/>
      <c r="AU15" s="110"/>
      <c r="AV15" s="110"/>
      <c r="AW15" s="110"/>
      <c r="AX15" s="114"/>
      <c r="AY15" s="114"/>
      <c r="AZ15" s="110"/>
      <c r="BA15" s="110"/>
    </row>
    <row r="16" spans="1:143" ht="14.25" customHeight="1" x14ac:dyDescent="0.25">
      <c r="A16" s="110"/>
      <c r="B16" s="110"/>
      <c r="C16" s="110"/>
      <c r="D16" s="110"/>
      <c r="E16" s="110"/>
      <c r="F16" s="110"/>
      <c r="G16" s="110"/>
      <c r="H16" s="110"/>
      <c r="I16" s="110"/>
      <c r="J16" s="114"/>
      <c r="K16" s="110"/>
      <c r="L16" s="114"/>
      <c r="M16" s="114"/>
      <c r="N16" s="110"/>
      <c r="O16" s="110"/>
      <c r="P16" s="114"/>
      <c r="Q16" s="114"/>
      <c r="R16" s="115"/>
      <c r="S16" s="114"/>
      <c r="T16" s="114"/>
      <c r="U16" s="114"/>
      <c r="V16" s="114"/>
      <c r="W16" s="114"/>
      <c r="X16" s="115"/>
      <c r="Y16" s="114"/>
      <c r="Z16" s="114"/>
      <c r="AA16" s="114"/>
      <c r="AB16" s="114"/>
      <c r="AC16" s="114"/>
      <c r="AD16" s="114"/>
      <c r="AE16" s="114"/>
      <c r="AF16" s="114"/>
      <c r="AG16" s="114"/>
      <c r="AH16" s="114"/>
      <c r="AI16" s="110"/>
      <c r="AJ16" s="114"/>
      <c r="AK16" s="114"/>
      <c r="AL16" s="114"/>
      <c r="AM16" s="114"/>
      <c r="AN16" s="114"/>
      <c r="AO16" s="114"/>
      <c r="AP16" s="114"/>
      <c r="AQ16" s="110"/>
      <c r="AR16" s="110"/>
      <c r="AS16" s="110"/>
      <c r="AT16" s="110"/>
      <c r="AU16" s="110"/>
      <c r="AV16" s="110"/>
      <c r="AW16" s="110"/>
      <c r="AX16" s="114"/>
      <c r="AY16" s="114"/>
      <c r="AZ16" s="110"/>
      <c r="BA16" s="110"/>
    </row>
    <row r="17" spans="1:53" ht="14.25" customHeight="1" x14ac:dyDescent="0.25">
      <c r="A17" s="110"/>
      <c r="B17" s="110"/>
      <c r="C17" s="110"/>
      <c r="D17" s="110"/>
      <c r="E17" s="110"/>
      <c r="F17" s="110"/>
      <c r="G17" s="110"/>
      <c r="H17" s="110"/>
      <c r="I17" s="110"/>
      <c r="J17" s="114"/>
      <c r="K17" s="110"/>
      <c r="L17" s="114"/>
      <c r="M17" s="114"/>
      <c r="N17" s="110"/>
      <c r="O17" s="110"/>
      <c r="P17" s="114"/>
      <c r="Q17" s="114"/>
      <c r="R17" s="115"/>
      <c r="S17" s="114"/>
      <c r="T17" s="114"/>
      <c r="U17" s="114"/>
      <c r="V17" s="114"/>
      <c r="W17" s="114"/>
      <c r="X17" s="115"/>
      <c r="Y17" s="114"/>
      <c r="Z17" s="114"/>
      <c r="AA17" s="114"/>
      <c r="AB17" s="114"/>
      <c r="AC17" s="114"/>
      <c r="AD17" s="114"/>
      <c r="AE17" s="114"/>
      <c r="AF17" s="114"/>
      <c r="AG17" s="114"/>
      <c r="AH17" s="114"/>
      <c r="AI17" s="110"/>
      <c r="AJ17" s="114"/>
      <c r="AK17" s="114"/>
      <c r="AL17" s="114"/>
      <c r="AM17" s="114"/>
      <c r="AN17" s="114"/>
      <c r="AO17" s="114"/>
      <c r="AP17" s="114"/>
      <c r="AQ17" s="110"/>
      <c r="AR17" s="110"/>
      <c r="AS17" s="110"/>
      <c r="AT17" s="110"/>
      <c r="AU17" s="110"/>
      <c r="AV17" s="110"/>
      <c r="AW17" s="110"/>
      <c r="AX17" s="114"/>
      <c r="AY17" s="114"/>
      <c r="AZ17" s="110"/>
      <c r="BA17" s="110"/>
    </row>
    <row r="18" spans="1:53" ht="14.25" customHeight="1" x14ac:dyDescent="0.25">
      <c r="A18" s="110"/>
      <c r="B18" s="110"/>
      <c r="C18" s="110"/>
      <c r="D18" s="110"/>
      <c r="E18" s="110"/>
      <c r="F18" s="110"/>
      <c r="G18" s="110"/>
      <c r="H18" s="110"/>
      <c r="I18" s="110"/>
      <c r="J18" s="114"/>
      <c r="K18" s="110"/>
      <c r="L18" s="114"/>
      <c r="M18" s="114"/>
      <c r="N18" s="110"/>
      <c r="O18" s="110"/>
      <c r="P18" s="114"/>
      <c r="Q18" s="114"/>
      <c r="R18" s="115"/>
      <c r="S18" s="114"/>
      <c r="T18" s="114"/>
      <c r="U18" s="114"/>
      <c r="V18" s="114"/>
      <c r="W18" s="114"/>
      <c r="X18" s="115"/>
      <c r="Y18" s="114"/>
      <c r="Z18" s="114"/>
      <c r="AA18" s="114"/>
      <c r="AB18" s="114"/>
      <c r="AC18" s="114"/>
      <c r="AD18" s="114"/>
      <c r="AE18" s="114"/>
      <c r="AF18" s="114"/>
      <c r="AG18" s="114"/>
      <c r="AH18" s="114"/>
      <c r="AI18" s="110"/>
      <c r="AJ18" s="114"/>
      <c r="AK18" s="114"/>
      <c r="AL18" s="114"/>
      <c r="AM18" s="114"/>
      <c r="AN18" s="114"/>
      <c r="AO18" s="114"/>
      <c r="AP18" s="114"/>
      <c r="AQ18" s="110"/>
      <c r="AR18" s="110"/>
      <c r="AS18" s="110"/>
      <c r="AT18" s="110"/>
      <c r="AU18" s="110"/>
      <c r="AV18" s="110"/>
      <c r="AW18" s="110"/>
      <c r="AX18" s="114"/>
      <c r="AY18" s="114"/>
      <c r="AZ18" s="110"/>
      <c r="BA18" s="110"/>
    </row>
    <row r="19" spans="1:53" ht="14.25" customHeight="1" x14ac:dyDescent="0.25">
      <c r="A19" s="110"/>
      <c r="B19" s="110"/>
      <c r="C19" s="110"/>
      <c r="D19" s="110"/>
      <c r="E19" s="110"/>
      <c r="F19" s="110"/>
      <c r="G19" s="110"/>
      <c r="H19" s="110"/>
      <c r="I19" s="110"/>
      <c r="J19" s="114"/>
      <c r="K19" s="110"/>
      <c r="L19" s="114"/>
      <c r="M19" s="114"/>
      <c r="N19" s="110"/>
      <c r="O19" s="110"/>
      <c r="P19" s="114"/>
      <c r="Q19" s="114"/>
      <c r="R19" s="115"/>
      <c r="S19" s="110"/>
      <c r="T19" s="110"/>
      <c r="U19" s="110"/>
      <c r="V19" s="110"/>
      <c r="W19" s="110"/>
      <c r="X19" s="115"/>
      <c r="Y19" s="114"/>
      <c r="Z19" s="114"/>
      <c r="AA19" s="114"/>
      <c r="AB19" s="114"/>
      <c r="AC19" s="114"/>
      <c r="AD19" s="110"/>
      <c r="AE19" s="110"/>
      <c r="AF19" s="110"/>
      <c r="AG19" s="110"/>
      <c r="AH19" s="110"/>
      <c r="AI19" s="110"/>
      <c r="AJ19" s="110"/>
      <c r="AK19" s="110"/>
      <c r="AL19" s="114"/>
      <c r="AM19" s="114"/>
      <c r="AN19" s="114"/>
      <c r="AO19" s="114"/>
      <c r="AP19" s="114"/>
      <c r="AQ19" s="110"/>
      <c r="AR19" s="110"/>
      <c r="AS19" s="110"/>
      <c r="AT19" s="110"/>
      <c r="AU19" s="110"/>
      <c r="AV19" s="110"/>
      <c r="AW19" s="110"/>
      <c r="AX19" s="114"/>
      <c r="AY19" s="114"/>
      <c r="AZ19" s="110"/>
      <c r="BA19" s="110"/>
    </row>
    <row r="20" spans="1:53" ht="14.25" customHeight="1" x14ac:dyDescent="0.25">
      <c r="A20" s="110"/>
      <c r="B20" s="110"/>
      <c r="C20" s="110"/>
      <c r="D20" s="110"/>
      <c r="E20" s="110"/>
      <c r="F20" s="110"/>
      <c r="G20" s="110"/>
      <c r="H20" s="110"/>
      <c r="I20" s="110"/>
      <c r="J20" s="114"/>
      <c r="K20" s="110"/>
      <c r="L20" s="114"/>
      <c r="M20" s="114"/>
      <c r="N20" s="110"/>
      <c r="O20" s="110"/>
      <c r="P20" s="114"/>
      <c r="Q20" s="114"/>
      <c r="R20" s="115"/>
      <c r="S20" s="114"/>
      <c r="T20" s="114"/>
      <c r="U20" s="114"/>
      <c r="V20" s="114"/>
      <c r="W20" s="114"/>
      <c r="X20" s="115"/>
      <c r="Y20" s="114"/>
      <c r="Z20" s="114"/>
      <c r="AA20" s="114"/>
      <c r="AB20" s="114"/>
      <c r="AC20" s="114"/>
      <c r="AD20" s="114"/>
      <c r="AE20" s="114"/>
      <c r="AF20" s="114"/>
      <c r="AG20" s="114"/>
      <c r="AH20" s="114"/>
      <c r="AI20" s="110"/>
      <c r="AJ20" s="114"/>
      <c r="AK20" s="114"/>
      <c r="AL20" s="114"/>
      <c r="AM20" s="114"/>
      <c r="AN20" s="114"/>
      <c r="AO20" s="114"/>
      <c r="AP20" s="114"/>
      <c r="AQ20" s="110"/>
      <c r="AR20" s="110"/>
      <c r="AS20" s="110"/>
      <c r="AT20" s="110"/>
      <c r="AU20" s="110"/>
      <c r="AV20" s="110"/>
      <c r="AW20" s="110"/>
      <c r="AX20" s="114"/>
      <c r="AY20" s="114"/>
      <c r="AZ20" s="110"/>
      <c r="BA20" s="110"/>
    </row>
    <row r="21" spans="1:53" ht="14.25" customHeight="1" x14ac:dyDescent="0.25">
      <c r="A21" s="110"/>
      <c r="B21" s="110"/>
      <c r="C21" s="110"/>
      <c r="D21" s="110"/>
      <c r="E21" s="110"/>
      <c r="F21" s="110"/>
      <c r="G21" s="110"/>
      <c r="H21" s="110"/>
      <c r="I21" s="110"/>
      <c r="J21" s="114"/>
      <c r="K21" s="110"/>
      <c r="L21" s="114"/>
      <c r="M21" s="114"/>
      <c r="N21" s="110"/>
      <c r="O21" s="110"/>
      <c r="P21" s="114"/>
      <c r="Q21" s="114"/>
      <c r="R21" s="115"/>
      <c r="S21" s="114"/>
      <c r="T21" s="114"/>
      <c r="U21" s="114"/>
      <c r="V21" s="114"/>
      <c r="W21" s="114"/>
      <c r="X21" s="115"/>
      <c r="Y21" s="114"/>
      <c r="Z21" s="114"/>
      <c r="AA21" s="114"/>
      <c r="AB21" s="114"/>
      <c r="AC21" s="114"/>
      <c r="AD21" s="114"/>
      <c r="AE21" s="114"/>
      <c r="AF21" s="114"/>
      <c r="AG21" s="114"/>
      <c r="AH21" s="114"/>
      <c r="AI21" s="110"/>
      <c r="AJ21" s="114"/>
      <c r="AK21" s="114"/>
      <c r="AL21" s="114"/>
      <c r="AM21" s="114"/>
      <c r="AN21" s="114"/>
      <c r="AO21" s="114"/>
      <c r="AP21" s="114"/>
      <c r="AQ21" s="110"/>
      <c r="AR21" s="110"/>
      <c r="AS21" s="110"/>
      <c r="AT21" s="110"/>
      <c r="AU21" s="110"/>
      <c r="AV21" s="110"/>
      <c r="AW21" s="110"/>
      <c r="AX21" s="114"/>
      <c r="AY21" s="114"/>
      <c r="AZ21" s="110"/>
      <c r="BA21" s="110"/>
    </row>
    <row r="22" spans="1:53" ht="14.25" customHeight="1" x14ac:dyDescent="0.25">
      <c r="A22" s="110"/>
      <c r="B22" s="110"/>
      <c r="C22" s="110"/>
      <c r="D22" s="110"/>
      <c r="E22" s="110"/>
      <c r="F22" s="110"/>
      <c r="G22" s="110"/>
      <c r="H22" s="110"/>
      <c r="I22" s="110"/>
      <c r="J22" s="114"/>
      <c r="K22" s="110"/>
      <c r="L22" s="114"/>
      <c r="M22" s="114"/>
      <c r="N22" s="110"/>
      <c r="O22" s="110"/>
      <c r="P22" s="114"/>
      <c r="Q22" s="114"/>
      <c r="R22" s="115"/>
      <c r="S22" s="114"/>
      <c r="T22" s="114"/>
      <c r="U22" s="114"/>
      <c r="V22" s="114"/>
      <c r="W22" s="114"/>
      <c r="X22" s="115"/>
      <c r="Y22" s="114"/>
      <c r="Z22" s="114"/>
      <c r="AA22" s="114"/>
      <c r="AB22" s="114"/>
      <c r="AC22" s="114"/>
      <c r="AD22" s="114"/>
      <c r="AE22" s="114"/>
      <c r="AF22" s="114"/>
      <c r="AG22" s="114"/>
      <c r="AH22" s="114"/>
      <c r="AI22" s="110"/>
      <c r="AJ22" s="114"/>
      <c r="AK22" s="114"/>
      <c r="AL22" s="114"/>
      <c r="AM22" s="114"/>
      <c r="AN22" s="114"/>
      <c r="AO22" s="114"/>
      <c r="AP22" s="114"/>
      <c r="AQ22" s="110"/>
      <c r="AR22" s="110"/>
      <c r="AS22" s="110"/>
      <c r="AT22" s="110"/>
      <c r="AU22" s="110"/>
      <c r="AV22" s="110"/>
      <c r="AW22" s="110"/>
      <c r="AX22" s="114"/>
      <c r="AY22" s="114"/>
      <c r="AZ22" s="110"/>
      <c r="BA22" s="110"/>
    </row>
    <row r="23" spans="1:53" ht="14.25" customHeight="1" x14ac:dyDescent="0.25">
      <c r="A23" s="110"/>
      <c r="B23" s="110"/>
      <c r="C23" s="110"/>
      <c r="D23" s="110"/>
      <c r="E23" s="110"/>
      <c r="F23" s="110"/>
      <c r="G23" s="110"/>
      <c r="H23" s="110"/>
      <c r="I23" s="110"/>
      <c r="J23" s="114"/>
      <c r="K23" s="110"/>
      <c r="L23" s="114"/>
      <c r="M23" s="114"/>
      <c r="N23" s="110"/>
      <c r="O23" s="110"/>
      <c r="P23" s="114"/>
      <c r="Q23" s="114"/>
      <c r="R23" s="115"/>
      <c r="S23" s="114"/>
      <c r="T23" s="114"/>
      <c r="U23" s="114"/>
      <c r="V23" s="114"/>
      <c r="W23" s="114"/>
      <c r="X23" s="115"/>
      <c r="Y23" s="114"/>
      <c r="Z23" s="114"/>
      <c r="AA23" s="114"/>
      <c r="AB23" s="114"/>
      <c r="AC23" s="114"/>
      <c r="AD23" s="114"/>
      <c r="AE23" s="114"/>
      <c r="AF23" s="114"/>
      <c r="AG23" s="114"/>
      <c r="AH23" s="114"/>
      <c r="AI23" s="110"/>
      <c r="AJ23" s="114"/>
      <c r="AK23" s="114"/>
      <c r="AL23" s="114"/>
      <c r="AM23" s="114"/>
      <c r="AN23" s="114"/>
      <c r="AO23" s="114"/>
      <c r="AP23" s="114"/>
      <c r="AQ23" s="110"/>
      <c r="AR23" s="110"/>
      <c r="AS23" s="110"/>
      <c r="AT23" s="110"/>
      <c r="AU23" s="110"/>
      <c r="AV23" s="110"/>
      <c r="AW23" s="110"/>
      <c r="AX23" s="114"/>
      <c r="AY23" s="114"/>
      <c r="AZ23" s="110"/>
      <c r="BA23" s="110"/>
    </row>
    <row r="24" spans="1:53" ht="14.25" customHeight="1" x14ac:dyDescent="0.25">
      <c r="A24" s="110"/>
      <c r="B24" s="110"/>
      <c r="C24" s="110"/>
      <c r="D24" s="110"/>
      <c r="E24" s="110"/>
      <c r="F24" s="110"/>
      <c r="G24" s="110"/>
      <c r="H24" s="110"/>
      <c r="I24" s="110"/>
      <c r="J24" s="114"/>
      <c r="K24" s="110"/>
      <c r="L24" s="114"/>
      <c r="M24" s="114"/>
      <c r="N24" s="110"/>
      <c r="O24" s="110"/>
      <c r="P24" s="114"/>
      <c r="Q24" s="114"/>
      <c r="R24" s="115"/>
      <c r="S24" s="110"/>
      <c r="T24" s="110"/>
      <c r="U24" s="110"/>
      <c r="V24" s="110"/>
      <c r="W24" s="110"/>
      <c r="X24" s="115"/>
      <c r="Y24" s="114"/>
      <c r="Z24" s="114"/>
      <c r="AA24" s="114"/>
      <c r="AB24" s="114"/>
      <c r="AC24" s="114"/>
      <c r="AD24" s="110"/>
      <c r="AE24" s="110"/>
      <c r="AF24" s="110"/>
      <c r="AG24" s="110"/>
      <c r="AH24" s="110"/>
      <c r="AI24" s="110"/>
      <c r="AJ24" s="110"/>
      <c r="AK24" s="110"/>
      <c r="AL24" s="114"/>
      <c r="AM24" s="114"/>
      <c r="AN24" s="114"/>
      <c r="AO24" s="114"/>
      <c r="AP24" s="114"/>
      <c r="AQ24" s="110"/>
      <c r="AR24" s="110"/>
      <c r="AS24" s="110"/>
      <c r="AT24" s="110"/>
      <c r="AU24" s="110"/>
      <c r="AV24" s="110"/>
      <c r="AW24" s="110"/>
      <c r="AX24" s="114"/>
      <c r="AY24" s="114"/>
      <c r="AZ24" s="110"/>
      <c r="BA24" s="110"/>
    </row>
    <row r="25" spans="1:53" ht="14.25" customHeight="1" x14ac:dyDescent="0.25">
      <c r="A25" s="110"/>
      <c r="B25" s="110"/>
      <c r="C25" s="110"/>
      <c r="D25" s="110"/>
      <c r="E25" s="110"/>
      <c r="F25" s="110"/>
      <c r="G25" s="110"/>
      <c r="H25" s="110"/>
      <c r="I25" s="110"/>
      <c r="J25" s="114"/>
      <c r="K25" s="110"/>
      <c r="L25" s="114"/>
      <c r="M25" s="114"/>
      <c r="N25" s="110"/>
      <c r="O25" s="110"/>
      <c r="P25" s="114"/>
      <c r="Q25" s="114"/>
      <c r="R25" s="115"/>
      <c r="S25" s="114"/>
      <c r="T25" s="114"/>
      <c r="U25" s="114"/>
      <c r="V25" s="114"/>
      <c r="W25" s="114"/>
      <c r="X25" s="115"/>
      <c r="Y25" s="114"/>
      <c r="Z25" s="114"/>
      <c r="AA25" s="114"/>
      <c r="AB25" s="114"/>
      <c r="AC25" s="114"/>
      <c r="AD25" s="114"/>
      <c r="AE25" s="114"/>
      <c r="AF25" s="114"/>
      <c r="AG25" s="114"/>
      <c r="AH25" s="114"/>
      <c r="AI25" s="110"/>
      <c r="AJ25" s="114"/>
      <c r="AK25" s="114"/>
      <c r="AL25" s="114"/>
      <c r="AM25" s="114"/>
      <c r="AN25" s="114"/>
      <c r="AO25" s="114"/>
      <c r="AP25" s="114"/>
      <c r="AQ25" s="110"/>
      <c r="AR25" s="110"/>
      <c r="AS25" s="110"/>
      <c r="AT25" s="110"/>
      <c r="AU25" s="110"/>
      <c r="AV25" s="110"/>
      <c r="AW25" s="110"/>
      <c r="AX25" s="114"/>
      <c r="AY25" s="114"/>
      <c r="AZ25" s="110"/>
      <c r="BA25" s="110"/>
    </row>
    <row r="26" spans="1:53" ht="14.25" customHeight="1" x14ac:dyDescent="0.25">
      <c r="A26" s="110"/>
      <c r="B26" s="110"/>
      <c r="C26" s="110"/>
      <c r="D26" s="110"/>
      <c r="E26" s="110"/>
      <c r="F26" s="110"/>
      <c r="G26" s="110"/>
      <c r="H26" s="110"/>
      <c r="I26" s="110"/>
      <c r="J26" s="114"/>
      <c r="K26" s="110"/>
      <c r="L26" s="114"/>
      <c r="M26" s="114"/>
      <c r="N26" s="110"/>
      <c r="O26" s="110"/>
      <c r="P26" s="114"/>
      <c r="Q26" s="114"/>
      <c r="R26" s="115"/>
      <c r="S26" s="110"/>
      <c r="T26" s="110"/>
      <c r="U26" s="110"/>
      <c r="V26" s="110"/>
      <c r="W26" s="110"/>
      <c r="X26" s="115"/>
      <c r="Y26" s="114"/>
      <c r="Z26" s="114"/>
      <c r="AA26" s="114"/>
      <c r="AB26" s="114"/>
      <c r="AC26" s="114"/>
      <c r="AD26" s="110"/>
      <c r="AE26" s="110"/>
      <c r="AF26" s="110"/>
      <c r="AG26" s="110"/>
      <c r="AH26" s="110"/>
      <c r="AI26" s="110"/>
      <c r="AJ26" s="110"/>
      <c r="AK26" s="110"/>
      <c r="AL26" s="114"/>
      <c r="AM26" s="114"/>
      <c r="AN26" s="114"/>
      <c r="AO26" s="114"/>
      <c r="AP26" s="114"/>
      <c r="AQ26" s="110"/>
      <c r="AR26" s="110"/>
      <c r="AS26" s="110"/>
      <c r="AT26" s="110"/>
      <c r="AU26" s="110"/>
      <c r="AV26" s="110"/>
      <c r="AW26" s="110"/>
      <c r="AX26" s="114"/>
      <c r="AY26" s="114"/>
      <c r="AZ26" s="110"/>
      <c r="BA26" s="110"/>
    </row>
    <row r="27" spans="1:53" ht="14.25" customHeight="1" x14ac:dyDescent="0.25">
      <c r="A27" s="110"/>
      <c r="B27" s="110"/>
      <c r="C27" s="110"/>
      <c r="D27" s="110"/>
      <c r="E27" s="110"/>
      <c r="F27" s="110"/>
      <c r="G27" s="110"/>
      <c r="H27" s="110"/>
      <c r="I27" s="110"/>
      <c r="J27" s="114"/>
      <c r="K27" s="110"/>
      <c r="L27" s="114"/>
      <c r="M27" s="114"/>
      <c r="N27" s="110"/>
      <c r="O27" s="110"/>
      <c r="P27" s="114"/>
      <c r="Q27" s="114"/>
      <c r="R27" s="115"/>
      <c r="S27" s="114"/>
      <c r="T27" s="114"/>
      <c r="U27" s="114"/>
      <c r="V27" s="114"/>
      <c r="W27" s="114"/>
      <c r="X27" s="115"/>
      <c r="Y27" s="114"/>
      <c r="Z27" s="114"/>
      <c r="AA27" s="114"/>
      <c r="AB27" s="114"/>
      <c r="AC27" s="114"/>
      <c r="AD27" s="114"/>
      <c r="AE27" s="114"/>
      <c r="AF27" s="114"/>
      <c r="AG27" s="114"/>
      <c r="AH27" s="114"/>
      <c r="AI27" s="110"/>
      <c r="AJ27" s="114"/>
      <c r="AK27" s="114"/>
      <c r="AL27" s="114"/>
      <c r="AM27" s="114"/>
      <c r="AN27" s="114"/>
      <c r="AO27" s="114"/>
      <c r="AP27" s="114"/>
      <c r="AQ27" s="110"/>
      <c r="AR27" s="110"/>
      <c r="AS27" s="110"/>
      <c r="AT27" s="110"/>
      <c r="AU27" s="110"/>
      <c r="AV27" s="110"/>
      <c r="AW27" s="110"/>
      <c r="AX27" s="114"/>
      <c r="AY27" s="114"/>
      <c r="AZ27" s="110"/>
      <c r="BA27" s="110"/>
    </row>
    <row r="28" spans="1:53" ht="14.25" customHeight="1" x14ac:dyDescent="0.25">
      <c r="A28" s="110"/>
      <c r="B28" s="110"/>
      <c r="C28" s="110"/>
      <c r="D28" s="110"/>
      <c r="E28" s="110"/>
      <c r="F28" s="110"/>
      <c r="G28" s="110"/>
      <c r="H28" s="110"/>
      <c r="I28" s="110"/>
      <c r="J28" s="114"/>
      <c r="K28" s="110"/>
      <c r="L28" s="114"/>
      <c r="M28" s="114"/>
      <c r="N28" s="110"/>
      <c r="O28" s="110"/>
      <c r="P28" s="114"/>
      <c r="Q28" s="114"/>
      <c r="R28" s="115"/>
      <c r="S28" s="114"/>
      <c r="T28" s="114"/>
      <c r="U28" s="114"/>
      <c r="V28" s="114"/>
      <c r="W28" s="114"/>
      <c r="X28" s="115"/>
      <c r="Y28" s="114"/>
      <c r="Z28" s="114"/>
      <c r="AA28" s="114"/>
      <c r="AB28" s="114"/>
      <c r="AC28" s="114"/>
      <c r="AD28" s="114"/>
      <c r="AE28" s="114"/>
      <c r="AF28" s="114"/>
      <c r="AG28" s="114"/>
      <c r="AH28" s="114"/>
      <c r="AI28" s="110"/>
      <c r="AJ28" s="114"/>
      <c r="AK28" s="114"/>
      <c r="AL28" s="114"/>
      <c r="AM28" s="114"/>
      <c r="AN28" s="114"/>
      <c r="AO28" s="114"/>
      <c r="AP28" s="114"/>
      <c r="AQ28" s="110"/>
      <c r="AR28" s="110"/>
      <c r="AS28" s="110"/>
      <c r="AT28" s="110"/>
      <c r="AU28" s="110"/>
      <c r="AV28" s="110"/>
      <c r="AW28" s="110"/>
      <c r="AX28" s="114"/>
      <c r="AY28" s="114"/>
      <c r="AZ28" s="110"/>
      <c r="BA28" s="110"/>
    </row>
    <row r="29" spans="1:53" ht="14.25" customHeight="1" x14ac:dyDescent="0.25">
      <c r="A29" s="110"/>
      <c r="B29" s="110"/>
      <c r="C29" s="110"/>
      <c r="D29" s="110"/>
      <c r="E29" s="110"/>
      <c r="F29" s="110"/>
      <c r="G29" s="110"/>
      <c r="H29" s="110"/>
      <c r="I29" s="110"/>
      <c r="J29" s="114"/>
      <c r="K29" s="110"/>
      <c r="L29" s="114"/>
      <c r="M29" s="114"/>
      <c r="N29" s="110"/>
      <c r="O29" s="110"/>
      <c r="P29" s="114"/>
      <c r="Q29" s="114"/>
      <c r="R29" s="115"/>
      <c r="S29" s="114"/>
      <c r="T29" s="114"/>
      <c r="U29" s="114"/>
      <c r="V29" s="114"/>
      <c r="W29" s="114"/>
      <c r="X29" s="115"/>
      <c r="Y29" s="114"/>
      <c r="Z29" s="114"/>
      <c r="AA29" s="114"/>
      <c r="AB29" s="114"/>
      <c r="AC29" s="114"/>
      <c r="AD29" s="114"/>
      <c r="AE29" s="114"/>
      <c r="AF29" s="114"/>
      <c r="AG29" s="114"/>
      <c r="AH29" s="114"/>
      <c r="AI29" s="110"/>
      <c r="AJ29" s="114"/>
      <c r="AK29" s="114"/>
      <c r="AL29" s="114"/>
      <c r="AM29" s="114"/>
      <c r="AN29" s="114"/>
      <c r="AO29" s="114"/>
      <c r="AP29" s="114"/>
      <c r="AQ29" s="110"/>
      <c r="AR29" s="110"/>
      <c r="AS29" s="110"/>
      <c r="AT29" s="110"/>
      <c r="AU29" s="110"/>
      <c r="AV29" s="110"/>
      <c r="AW29" s="110"/>
      <c r="AX29" s="114"/>
      <c r="AY29" s="114"/>
      <c r="AZ29" s="110"/>
      <c r="BA29" s="110"/>
    </row>
    <row r="30" spans="1:53" ht="14.25" customHeight="1" x14ac:dyDescent="0.25">
      <c r="A30" s="110"/>
      <c r="B30" s="110"/>
      <c r="C30" s="110"/>
      <c r="D30" s="110"/>
      <c r="E30" s="110"/>
      <c r="F30" s="110"/>
      <c r="G30" s="110"/>
      <c r="H30" s="110"/>
      <c r="I30" s="110"/>
      <c r="J30" s="114"/>
      <c r="K30" s="110"/>
      <c r="L30" s="114"/>
      <c r="M30" s="114"/>
      <c r="N30" s="110"/>
      <c r="O30" s="110"/>
      <c r="P30" s="114"/>
      <c r="Q30" s="114"/>
      <c r="R30" s="115"/>
      <c r="S30" s="114"/>
      <c r="T30" s="114"/>
      <c r="U30" s="114"/>
      <c r="V30" s="114"/>
      <c r="W30" s="114"/>
      <c r="X30" s="115"/>
      <c r="Y30" s="114"/>
      <c r="Z30" s="114"/>
      <c r="AA30" s="114"/>
      <c r="AB30" s="114"/>
      <c r="AC30" s="114"/>
      <c r="AD30" s="114"/>
      <c r="AE30" s="114"/>
      <c r="AF30" s="114"/>
      <c r="AG30" s="114"/>
      <c r="AH30" s="114"/>
      <c r="AI30" s="110"/>
      <c r="AJ30" s="114"/>
      <c r="AK30" s="114"/>
      <c r="AL30" s="114"/>
      <c r="AM30" s="114"/>
      <c r="AN30" s="114"/>
      <c r="AO30" s="114"/>
      <c r="AP30" s="114"/>
      <c r="AQ30" s="110"/>
      <c r="AR30" s="110"/>
      <c r="AS30" s="110"/>
      <c r="AT30" s="110"/>
      <c r="AU30" s="110"/>
      <c r="AV30" s="110"/>
      <c r="AW30" s="110"/>
      <c r="AX30" s="114"/>
      <c r="AY30" s="114"/>
      <c r="AZ30" s="110"/>
      <c r="BA30" s="110"/>
    </row>
    <row r="31" spans="1:53" ht="14.25" customHeight="1" x14ac:dyDescent="0.25">
      <c r="A31" s="110"/>
      <c r="B31" s="110"/>
      <c r="C31" s="110"/>
      <c r="D31" s="110"/>
      <c r="E31" s="110"/>
      <c r="F31" s="110"/>
      <c r="G31" s="110"/>
      <c r="H31" s="110"/>
      <c r="I31" s="110"/>
      <c r="J31" s="114"/>
      <c r="K31" s="110"/>
      <c r="L31" s="114"/>
      <c r="M31" s="114"/>
      <c r="N31" s="110"/>
      <c r="O31" s="110"/>
      <c r="P31" s="114"/>
      <c r="Q31" s="114"/>
      <c r="R31" s="115"/>
      <c r="S31" s="114"/>
      <c r="T31" s="114"/>
      <c r="U31" s="114"/>
      <c r="V31" s="114"/>
      <c r="W31" s="114"/>
      <c r="X31" s="115"/>
      <c r="Y31" s="114"/>
      <c r="Z31" s="114"/>
      <c r="AA31" s="114"/>
      <c r="AB31" s="114"/>
      <c r="AC31" s="114"/>
      <c r="AD31" s="114"/>
      <c r="AE31" s="114"/>
      <c r="AF31" s="114"/>
      <c r="AG31" s="114"/>
      <c r="AH31" s="114"/>
      <c r="AI31" s="110"/>
      <c r="AJ31" s="114"/>
      <c r="AK31" s="114"/>
      <c r="AL31" s="114"/>
      <c r="AM31" s="114"/>
      <c r="AN31" s="114"/>
      <c r="AO31" s="114"/>
      <c r="AP31" s="114"/>
      <c r="AQ31" s="110"/>
      <c r="AR31" s="110"/>
      <c r="AS31" s="110"/>
      <c r="AT31" s="110"/>
      <c r="AU31" s="110"/>
      <c r="AV31" s="110"/>
      <c r="AW31" s="110"/>
      <c r="AX31" s="114"/>
      <c r="AY31" s="114"/>
      <c r="AZ31" s="110"/>
      <c r="BA31" s="110"/>
    </row>
    <row r="32" spans="1:53" ht="14.25" customHeight="1" x14ac:dyDescent="0.25">
      <c r="A32" s="110"/>
      <c r="B32" s="110"/>
      <c r="C32" s="110"/>
      <c r="D32" s="110"/>
      <c r="E32" s="110"/>
      <c r="F32" s="110"/>
      <c r="G32" s="110"/>
      <c r="H32" s="110"/>
      <c r="I32" s="110"/>
      <c r="J32" s="114"/>
      <c r="K32" s="110"/>
      <c r="L32" s="114"/>
      <c r="M32" s="114"/>
      <c r="N32" s="110"/>
      <c r="O32" s="110"/>
      <c r="P32" s="114"/>
      <c r="Q32" s="114"/>
      <c r="R32" s="115"/>
      <c r="S32" s="110"/>
      <c r="T32" s="110"/>
      <c r="U32" s="110"/>
      <c r="V32" s="110"/>
      <c r="W32" s="110"/>
      <c r="X32" s="115"/>
      <c r="Y32" s="114"/>
      <c r="Z32" s="114"/>
      <c r="AA32" s="114"/>
      <c r="AB32" s="114"/>
      <c r="AC32" s="114"/>
      <c r="AD32" s="110"/>
      <c r="AE32" s="110"/>
      <c r="AF32" s="110"/>
      <c r="AG32" s="110"/>
      <c r="AH32" s="110"/>
      <c r="AI32" s="110"/>
      <c r="AJ32" s="110"/>
      <c r="AK32" s="110"/>
      <c r="AL32" s="114"/>
      <c r="AM32" s="114"/>
      <c r="AN32" s="114"/>
      <c r="AO32" s="114"/>
      <c r="AP32" s="114"/>
      <c r="AQ32" s="110"/>
      <c r="AR32" s="110"/>
      <c r="AS32" s="110"/>
      <c r="AT32" s="110"/>
      <c r="AU32" s="110"/>
      <c r="AV32" s="110"/>
      <c r="AW32" s="110"/>
      <c r="AX32" s="114"/>
      <c r="AY32" s="114"/>
      <c r="AZ32" s="110"/>
      <c r="BA32" s="110"/>
    </row>
    <row r="33" spans="1:53" ht="14.25" customHeight="1" x14ac:dyDescent="0.25">
      <c r="A33" s="110"/>
      <c r="B33" s="110"/>
      <c r="C33" s="110"/>
      <c r="D33" s="110"/>
      <c r="E33" s="110"/>
      <c r="F33" s="110"/>
      <c r="G33" s="110"/>
      <c r="H33" s="110"/>
      <c r="I33" s="110"/>
      <c r="J33" s="114"/>
      <c r="K33" s="110"/>
      <c r="L33" s="114"/>
      <c r="M33" s="114"/>
      <c r="N33" s="110"/>
      <c r="O33" s="110"/>
      <c r="P33" s="114"/>
      <c r="Q33" s="114"/>
      <c r="R33" s="115"/>
      <c r="S33" s="114"/>
      <c r="T33" s="114"/>
      <c r="U33" s="114"/>
      <c r="V33" s="110"/>
      <c r="W33" s="114"/>
      <c r="X33" s="115"/>
      <c r="Y33" s="114"/>
      <c r="Z33" s="114"/>
      <c r="AA33" s="114"/>
      <c r="AB33" s="110"/>
      <c r="AC33" s="114"/>
      <c r="AD33" s="114"/>
      <c r="AE33" s="114"/>
      <c r="AF33" s="114"/>
      <c r="AG33" s="114"/>
      <c r="AH33" s="114"/>
      <c r="AI33" s="110"/>
      <c r="AJ33" s="114"/>
      <c r="AK33" s="114"/>
      <c r="AL33" s="114"/>
      <c r="AM33" s="114"/>
      <c r="AN33" s="114"/>
      <c r="AO33" s="114"/>
      <c r="AP33" s="114"/>
      <c r="AQ33" s="110"/>
      <c r="AR33" s="110"/>
      <c r="AS33" s="110"/>
      <c r="AT33" s="110"/>
      <c r="AU33" s="110"/>
      <c r="AV33" s="110"/>
      <c r="AW33" s="110"/>
      <c r="AX33" s="114"/>
      <c r="AY33" s="114"/>
      <c r="AZ33" s="110"/>
      <c r="BA33" s="110"/>
    </row>
    <row r="34" spans="1:53" ht="14.25" customHeight="1" x14ac:dyDescent="0.25">
      <c r="A34" s="110"/>
      <c r="B34" s="110"/>
      <c r="C34" s="110"/>
      <c r="D34" s="110"/>
      <c r="E34" s="110"/>
      <c r="F34" s="110"/>
      <c r="G34" s="110"/>
      <c r="H34" s="110"/>
      <c r="I34" s="110"/>
      <c r="J34" s="114"/>
      <c r="K34" s="110"/>
      <c r="L34" s="114"/>
      <c r="M34" s="114"/>
      <c r="N34" s="110"/>
      <c r="O34" s="110"/>
      <c r="P34" s="114"/>
      <c r="Q34" s="114"/>
      <c r="R34" s="115"/>
      <c r="S34" s="114"/>
      <c r="T34" s="114"/>
      <c r="U34" s="114"/>
      <c r="V34" s="110"/>
      <c r="W34" s="114"/>
      <c r="X34" s="115"/>
      <c r="Y34" s="114"/>
      <c r="Z34" s="114"/>
      <c r="AA34" s="114"/>
      <c r="AB34" s="110"/>
      <c r="AC34" s="114"/>
      <c r="AD34" s="114"/>
      <c r="AE34" s="114"/>
      <c r="AF34" s="114"/>
      <c r="AG34" s="114"/>
      <c r="AH34" s="114"/>
      <c r="AI34" s="110"/>
      <c r="AJ34" s="114"/>
      <c r="AK34" s="114"/>
      <c r="AL34" s="114"/>
      <c r="AM34" s="114"/>
      <c r="AN34" s="114"/>
      <c r="AO34" s="114"/>
      <c r="AP34" s="114"/>
      <c r="AQ34" s="110"/>
      <c r="AR34" s="110"/>
      <c r="AS34" s="110"/>
      <c r="AT34" s="110"/>
      <c r="AU34" s="110"/>
      <c r="AV34" s="110"/>
      <c r="AW34" s="110"/>
      <c r="AX34" s="114"/>
      <c r="AY34" s="114"/>
      <c r="AZ34" s="110"/>
      <c r="BA34" s="110"/>
    </row>
    <row r="35" spans="1:53" ht="14.25" customHeight="1" x14ac:dyDescent="0.25">
      <c r="A35" s="110"/>
      <c r="B35" s="110"/>
      <c r="C35" s="110"/>
      <c r="D35" s="110"/>
      <c r="E35" s="110"/>
      <c r="F35" s="110"/>
      <c r="G35" s="110"/>
      <c r="H35" s="110"/>
      <c r="I35" s="110"/>
      <c r="J35" s="114"/>
      <c r="K35" s="110"/>
      <c r="L35" s="114"/>
      <c r="M35" s="114"/>
      <c r="N35" s="110"/>
      <c r="O35" s="110"/>
      <c r="P35" s="114"/>
      <c r="Q35" s="114"/>
      <c r="R35" s="115"/>
      <c r="S35" s="114"/>
      <c r="T35" s="114"/>
      <c r="U35" s="114"/>
      <c r="V35" s="114"/>
      <c r="W35" s="114"/>
      <c r="X35" s="115"/>
      <c r="Y35" s="114"/>
      <c r="Z35" s="114"/>
      <c r="AA35" s="114"/>
      <c r="AB35" s="114"/>
      <c r="AC35" s="114"/>
      <c r="AD35" s="114"/>
      <c r="AE35" s="114"/>
      <c r="AF35" s="114"/>
      <c r="AG35" s="114"/>
      <c r="AH35" s="114"/>
      <c r="AI35" s="110"/>
      <c r="AJ35" s="114"/>
      <c r="AK35" s="114"/>
      <c r="AL35" s="114"/>
      <c r="AM35" s="114"/>
      <c r="AN35" s="114"/>
      <c r="AO35" s="114"/>
      <c r="AP35" s="114"/>
      <c r="AQ35" s="110"/>
      <c r="AR35" s="110"/>
      <c r="AS35" s="110"/>
      <c r="AT35" s="110"/>
      <c r="AU35" s="110"/>
      <c r="AV35" s="110"/>
      <c r="AW35" s="110"/>
      <c r="AX35" s="114"/>
      <c r="AY35" s="114"/>
      <c r="AZ35" s="110"/>
      <c r="BA35" s="110"/>
    </row>
    <row r="36" spans="1:53" ht="14.25" customHeight="1" x14ac:dyDescent="0.25">
      <c r="A36" s="110"/>
      <c r="B36" s="110"/>
      <c r="C36" s="110"/>
      <c r="D36" s="110"/>
      <c r="E36" s="110"/>
      <c r="F36" s="110"/>
      <c r="G36" s="110"/>
      <c r="H36" s="110"/>
      <c r="I36" s="110"/>
      <c r="J36" s="114"/>
      <c r="K36" s="110"/>
      <c r="L36" s="114"/>
      <c r="M36" s="114"/>
      <c r="N36" s="110"/>
      <c r="O36" s="110"/>
      <c r="P36" s="114"/>
      <c r="Q36" s="114"/>
      <c r="R36" s="115"/>
      <c r="S36" s="114"/>
      <c r="T36" s="114"/>
      <c r="U36" s="114"/>
      <c r="V36" s="114"/>
      <c r="W36" s="114"/>
      <c r="X36" s="115"/>
      <c r="Y36" s="114"/>
      <c r="Z36" s="114"/>
      <c r="AA36" s="114"/>
      <c r="AB36" s="114"/>
      <c r="AC36" s="114"/>
      <c r="AD36" s="114"/>
      <c r="AE36" s="114"/>
      <c r="AF36" s="114"/>
      <c r="AG36" s="114"/>
      <c r="AH36" s="114"/>
      <c r="AI36" s="110"/>
      <c r="AJ36" s="114"/>
      <c r="AK36" s="114"/>
      <c r="AL36" s="114"/>
      <c r="AM36" s="114"/>
      <c r="AN36" s="114"/>
      <c r="AO36" s="114"/>
      <c r="AP36" s="114"/>
      <c r="AQ36" s="110"/>
      <c r="AR36" s="110"/>
      <c r="AS36" s="110"/>
      <c r="AT36" s="110"/>
      <c r="AU36" s="110"/>
      <c r="AV36" s="110"/>
      <c r="AW36" s="110"/>
      <c r="AX36" s="114"/>
      <c r="AY36" s="114"/>
      <c r="AZ36" s="110"/>
      <c r="BA36" s="110"/>
    </row>
    <row r="37" spans="1:53" ht="14.25" customHeight="1" x14ac:dyDescent="0.25">
      <c r="A37" s="110"/>
      <c r="B37" s="110"/>
      <c r="C37" s="110"/>
      <c r="D37" s="110"/>
      <c r="E37" s="110"/>
      <c r="F37" s="110"/>
      <c r="G37" s="110"/>
      <c r="H37" s="110"/>
      <c r="I37" s="110"/>
      <c r="J37" s="114"/>
      <c r="K37" s="110"/>
      <c r="L37" s="114"/>
      <c r="M37" s="114"/>
      <c r="N37" s="110"/>
      <c r="O37" s="110"/>
      <c r="P37" s="114"/>
      <c r="Q37" s="114"/>
      <c r="R37" s="115"/>
      <c r="S37" s="114"/>
      <c r="T37" s="114"/>
      <c r="U37" s="114"/>
      <c r="V37" s="114"/>
      <c r="W37" s="114"/>
      <c r="X37" s="115"/>
      <c r="Y37" s="114"/>
      <c r="Z37" s="114"/>
      <c r="AA37" s="114"/>
      <c r="AB37" s="114"/>
      <c r="AC37" s="114"/>
      <c r="AD37" s="114"/>
      <c r="AE37" s="114"/>
      <c r="AF37" s="114"/>
      <c r="AG37" s="114"/>
      <c r="AH37" s="114"/>
      <c r="AI37" s="110"/>
      <c r="AJ37" s="114"/>
      <c r="AK37" s="114"/>
      <c r="AL37" s="114"/>
      <c r="AM37" s="114"/>
      <c r="AN37" s="114"/>
      <c r="AO37" s="114"/>
      <c r="AP37" s="114"/>
      <c r="AQ37" s="110"/>
      <c r="AR37" s="110"/>
      <c r="AS37" s="110"/>
      <c r="AT37" s="110"/>
      <c r="AU37" s="110"/>
      <c r="AV37" s="110"/>
      <c r="AW37" s="110"/>
      <c r="AX37" s="114"/>
      <c r="AY37" s="114"/>
      <c r="AZ37" s="110"/>
      <c r="BA37" s="110"/>
    </row>
    <row r="38" spans="1:53" ht="14.25" customHeight="1" x14ac:dyDescent="0.25">
      <c r="A38" s="110"/>
      <c r="B38" s="110"/>
      <c r="C38" s="110"/>
      <c r="D38" s="110"/>
      <c r="E38" s="110"/>
      <c r="F38" s="110"/>
      <c r="G38" s="110"/>
      <c r="H38" s="110"/>
      <c r="I38" s="110"/>
      <c r="J38" s="114"/>
      <c r="K38" s="110"/>
      <c r="L38" s="114"/>
      <c r="M38" s="114"/>
      <c r="N38" s="110"/>
      <c r="O38" s="110"/>
      <c r="P38" s="114"/>
      <c r="Q38" s="114"/>
      <c r="R38" s="115"/>
      <c r="S38" s="114"/>
      <c r="T38" s="114"/>
      <c r="U38" s="114"/>
      <c r="V38" s="114"/>
      <c r="W38" s="114"/>
      <c r="X38" s="115"/>
      <c r="Y38" s="114"/>
      <c r="Z38" s="114"/>
      <c r="AA38" s="114"/>
      <c r="AB38" s="114"/>
      <c r="AC38" s="114"/>
      <c r="AD38" s="114"/>
      <c r="AE38" s="114"/>
      <c r="AF38" s="114"/>
      <c r="AG38" s="114"/>
      <c r="AH38" s="114"/>
      <c r="AI38" s="110"/>
      <c r="AJ38" s="114"/>
      <c r="AK38" s="114"/>
      <c r="AL38" s="114"/>
      <c r="AM38" s="114"/>
      <c r="AN38" s="114"/>
      <c r="AO38" s="114"/>
      <c r="AP38" s="114"/>
      <c r="AQ38" s="110"/>
      <c r="AR38" s="110"/>
      <c r="AS38" s="110"/>
      <c r="AT38" s="110"/>
      <c r="AU38" s="110"/>
      <c r="AV38" s="110"/>
      <c r="AW38" s="110"/>
      <c r="AX38" s="114"/>
      <c r="AY38" s="114"/>
      <c r="AZ38" s="110"/>
      <c r="BA38" s="110"/>
    </row>
    <row r="39" spans="1:53" ht="14.25" customHeight="1" x14ac:dyDescent="0.25">
      <c r="A39" s="110"/>
      <c r="B39" s="110"/>
      <c r="C39" s="110"/>
      <c r="D39" s="110"/>
      <c r="E39" s="110"/>
      <c r="F39" s="110"/>
      <c r="G39" s="110"/>
      <c r="H39" s="110"/>
      <c r="I39" s="110"/>
      <c r="J39" s="114"/>
      <c r="K39" s="110"/>
      <c r="L39" s="114"/>
      <c r="M39" s="114"/>
      <c r="N39" s="110"/>
      <c r="O39" s="110"/>
      <c r="P39" s="114"/>
      <c r="Q39" s="114"/>
      <c r="R39" s="115"/>
      <c r="S39" s="114"/>
      <c r="T39" s="114"/>
      <c r="U39" s="114"/>
      <c r="V39" s="114"/>
      <c r="W39" s="114"/>
      <c r="X39" s="115"/>
      <c r="Y39" s="114"/>
      <c r="Z39" s="114"/>
      <c r="AA39" s="114"/>
      <c r="AB39" s="114"/>
      <c r="AC39" s="114"/>
      <c r="AD39" s="114"/>
      <c r="AE39" s="114"/>
      <c r="AF39" s="114"/>
      <c r="AG39" s="114"/>
      <c r="AH39" s="114"/>
      <c r="AI39" s="110"/>
      <c r="AJ39" s="114"/>
      <c r="AK39" s="114"/>
      <c r="AL39" s="114"/>
      <c r="AM39" s="114"/>
      <c r="AN39" s="114"/>
      <c r="AO39" s="114"/>
      <c r="AP39" s="114"/>
      <c r="AQ39" s="110"/>
      <c r="AR39" s="110"/>
      <c r="AS39" s="110"/>
      <c r="AT39" s="110"/>
      <c r="AU39" s="110"/>
      <c r="AV39" s="110"/>
      <c r="AW39" s="110"/>
      <c r="AX39" s="114"/>
      <c r="AY39" s="114"/>
      <c r="AZ39" s="110"/>
      <c r="BA39" s="110"/>
    </row>
    <row r="40" spans="1:53" ht="14.25" customHeight="1" x14ac:dyDescent="0.25">
      <c r="A40" s="110"/>
      <c r="B40" s="110"/>
      <c r="C40" s="110"/>
      <c r="D40" s="110"/>
      <c r="E40" s="110"/>
      <c r="F40" s="110"/>
      <c r="G40" s="110"/>
      <c r="H40" s="110"/>
      <c r="I40" s="110"/>
      <c r="J40" s="114"/>
      <c r="K40" s="110"/>
      <c r="L40" s="114"/>
      <c r="M40" s="114"/>
      <c r="N40" s="110"/>
      <c r="O40" s="110"/>
      <c r="P40" s="114"/>
      <c r="Q40" s="114"/>
      <c r="R40" s="115"/>
      <c r="S40" s="114"/>
      <c r="T40" s="114"/>
      <c r="U40" s="114"/>
      <c r="V40" s="114"/>
      <c r="W40" s="114"/>
      <c r="X40" s="115"/>
      <c r="Y40" s="114"/>
      <c r="Z40" s="114"/>
      <c r="AA40" s="114"/>
      <c r="AB40" s="114"/>
      <c r="AC40" s="114"/>
      <c r="AD40" s="114"/>
      <c r="AE40" s="114"/>
      <c r="AF40" s="114"/>
      <c r="AG40" s="114"/>
      <c r="AH40" s="114"/>
      <c r="AI40" s="110"/>
      <c r="AJ40" s="114"/>
      <c r="AK40" s="114"/>
      <c r="AL40" s="114"/>
      <c r="AM40" s="114"/>
      <c r="AN40" s="114"/>
      <c r="AO40" s="114"/>
      <c r="AP40" s="114"/>
      <c r="AQ40" s="110"/>
      <c r="AR40" s="110"/>
      <c r="AS40" s="110"/>
      <c r="AT40" s="110"/>
      <c r="AU40" s="110"/>
      <c r="AV40" s="110"/>
      <c r="AW40" s="110"/>
      <c r="AX40" s="114"/>
      <c r="AY40" s="114"/>
      <c r="AZ40" s="110"/>
      <c r="BA40" s="110"/>
    </row>
    <row r="41" spans="1:53" ht="14.25" customHeight="1" x14ac:dyDescent="0.25">
      <c r="A41" s="110"/>
      <c r="B41" s="110"/>
      <c r="C41" s="110"/>
      <c r="D41" s="110"/>
      <c r="E41" s="110"/>
      <c r="F41" s="110"/>
      <c r="G41" s="110"/>
      <c r="H41" s="110"/>
      <c r="I41" s="110"/>
      <c r="J41" s="114"/>
      <c r="K41" s="110"/>
      <c r="L41" s="114"/>
      <c r="M41" s="114"/>
      <c r="N41" s="110"/>
      <c r="O41" s="110"/>
      <c r="P41" s="114"/>
      <c r="Q41" s="114"/>
      <c r="R41" s="115"/>
      <c r="S41" s="110"/>
      <c r="T41" s="110"/>
      <c r="U41" s="110"/>
      <c r="V41" s="110"/>
      <c r="W41" s="110"/>
      <c r="X41" s="115"/>
      <c r="Y41" s="114"/>
      <c r="Z41" s="114"/>
      <c r="AA41" s="114"/>
      <c r="AB41" s="114"/>
      <c r="AC41" s="114"/>
      <c r="AD41" s="110"/>
      <c r="AE41" s="110"/>
      <c r="AF41" s="110"/>
      <c r="AG41" s="110"/>
      <c r="AH41" s="110"/>
      <c r="AI41" s="110"/>
      <c r="AJ41" s="110"/>
      <c r="AK41" s="110"/>
      <c r="AL41" s="114"/>
      <c r="AM41" s="114"/>
      <c r="AN41" s="114"/>
      <c r="AO41" s="114"/>
      <c r="AP41" s="114"/>
      <c r="AQ41" s="110"/>
      <c r="AR41" s="110"/>
      <c r="AS41" s="110"/>
      <c r="AT41" s="110"/>
      <c r="AU41" s="110"/>
      <c r="AV41" s="110"/>
      <c r="AW41" s="110"/>
      <c r="AX41" s="114"/>
      <c r="AY41" s="114"/>
      <c r="AZ41" s="110"/>
      <c r="BA41" s="110"/>
    </row>
    <row r="42" spans="1:53" ht="14.25" customHeight="1" x14ac:dyDescent="0.25">
      <c r="A42" s="110"/>
      <c r="B42" s="110"/>
      <c r="C42" s="110"/>
      <c r="D42" s="110"/>
      <c r="E42" s="110"/>
      <c r="F42" s="110"/>
      <c r="G42" s="110"/>
      <c r="H42" s="110"/>
      <c r="I42" s="110"/>
      <c r="J42" s="114"/>
      <c r="K42" s="110"/>
      <c r="L42" s="114"/>
      <c r="M42" s="114"/>
      <c r="N42" s="110"/>
      <c r="O42" s="110"/>
      <c r="P42" s="114"/>
      <c r="Q42" s="114"/>
      <c r="R42" s="115"/>
      <c r="S42" s="114"/>
      <c r="T42" s="114"/>
      <c r="U42" s="114"/>
      <c r="V42" s="114"/>
      <c r="W42" s="114"/>
      <c r="X42" s="115"/>
      <c r="Y42" s="114"/>
      <c r="Z42" s="114"/>
      <c r="AA42" s="114"/>
      <c r="AB42" s="114"/>
      <c r="AC42" s="114"/>
      <c r="AD42" s="114"/>
      <c r="AE42" s="114"/>
      <c r="AF42" s="114"/>
      <c r="AG42" s="114"/>
      <c r="AH42" s="114"/>
      <c r="AI42" s="110"/>
      <c r="AJ42" s="114"/>
      <c r="AK42" s="114"/>
      <c r="AL42" s="114"/>
      <c r="AM42" s="114"/>
      <c r="AN42" s="114"/>
      <c r="AO42" s="114"/>
      <c r="AP42" s="114"/>
      <c r="AQ42" s="110"/>
      <c r="AR42" s="110"/>
      <c r="AS42" s="110"/>
      <c r="AT42" s="110"/>
      <c r="AU42" s="110"/>
      <c r="AV42" s="110"/>
      <c r="AW42" s="110"/>
      <c r="AX42" s="114"/>
      <c r="AY42" s="114"/>
      <c r="AZ42" s="110"/>
      <c r="BA42" s="110"/>
    </row>
    <row r="43" spans="1:53" ht="14.25" customHeight="1" x14ac:dyDescent="0.25">
      <c r="A43" s="110"/>
      <c r="B43" s="110"/>
      <c r="C43" s="110"/>
      <c r="D43" s="110"/>
      <c r="E43" s="110"/>
      <c r="F43" s="110"/>
      <c r="G43" s="110"/>
      <c r="H43" s="110"/>
      <c r="I43" s="110"/>
      <c r="J43" s="114"/>
      <c r="K43" s="110"/>
      <c r="L43" s="114"/>
      <c r="M43" s="114"/>
      <c r="N43" s="110"/>
      <c r="O43" s="110"/>
      <c r="P43" s="114"/>
      <c r="Q43" s="114"/>
      <c r="R43" s="115"/>
      <c r="S43" s="110"/>
      <c r="T43" s="110"/>
      <c r="U43" s="110"/>
      <c r="V43" s="110"/>
      <c r="W43" s="110"/>
      <c r="X43" s="115"/>
      <c r="Y43" s="114"/>
      <c r="Z43" s="114"/>
      <c r="AA43" s="114"/>
      <c r="AB43" s="114"/>
      <c r="AC43" s="114"/>
      <c r="AD43" s="110"/>
      <c r="AE43" s="110"/>
      <c r="AF43" s="110"/>
      <c r="AG43" s="110"/>
      <c r="AH43" s="110"/>
      <c r="AI43" s="110"/>
      <c r="AJ43" s="110"/>
      <c r="AK43" s="110"/>
      <c r="AL43" s="114"/>
      <c r="AM43" s="114"/>
      <c r="AN43" s="114"/>
      <c r="AO43" s="114"/>
      <c r="AP43" s="114"/>
      <c r="AQ43" s="110"/>
      <c r="AR43" s="110"/>
      <c r="AS43" s="110"/>
      <c r="AT43" s="110"/>
      <c r="AU43" s="110"/>
      <c r="AV43" s="110"/>
      <c r="AW43" s="110"/>
      <c r="AX43" s="114"/>
      <c r="AY43" s="114"/>
      <c r="AZ43" s="110"/>
      <c r="BA43" s="110"/>
    </row>
    <row r="44" spans="1:53" ht="14.25" customHeight="1" x14ac:dyDescent="0.25">
      <c r="A44" s="110"/>
      <c r="B44" s="110"/>
      <c r="C44" s="110"/>
      <c r="D44" s="110"/>
      <c r="E44" s="110"/>
      <c r="F44" s="110"/>
      <c r="G44" s="110"/>
      <c r="H44" s="110"/>
      <c r="I44" s="110"/>
      <c r="J44" s="114"/>
      <c r="K44" s="110"/>
      <c r="L44" s="114"/>
      <c r="M44" s="114"/>
      <c r="N44" s="110"/>
      <c r="O44" s="110"/>
      <c r="P44" s="114"/>
      <c r="Q44" s="114"/>
      <c r="R44" s="115"/>
      <c r="S44" s="114"/>
      <c r="T44" s="114"/>
      <c r="U44" s="114"/>
      <c r="V44" s="114"/>
      <c r="W44" s="114"/>
      <c r="X44" s="115"/>
      <c r="Y44" s="114"/>
      <c r="Z44" s="114"/>
      <c r="AA44" s="114"/>
      <c r="AB44" s="114"/>
      <c r="AC44" s="114"/>
      <c r="AD44" s="114"/>
      <c r="AE44" s="114"/>
      <c r="AF44" s="114"/>
      <c r="AG44" s="114"/>
      <c r="AH44" s="114"/>
      <c r="AI44" s="110"/>
      <c r="AJ44" s="114"/>
      <c r="AK44" s="114"/>
      <c r="AL44" s="114"/>
      <c r="AM44" s="114"/>
      <c r="AN44" s="114"/>
      <c r="AO44" s="114"/>
      <c r="AP44" s="114"/>
      <c r="AQ44" s="110"/>
      <c r="AR44" s="110"/>
      <c r="AS44" s="110"/>
      <c r="AT44" s="110"/>
      <c r="AU44" s="110"/>
      <c r="AV44" s="110"/>
      <c r="AW44" s="110"/>
      <c r="AX44" s="114"/>
      <c r="AY44" s="114"/>
      <c r="AZ44" s="110"/>
      <c r="BA44" s="110"/>
    </row>
    <row r="45" spans="1:53" ht="14.25" customHeight="1" x14ac:dyDescent="0.25">
      <c r="A45" s="110"/>
      <c r="B45" s="110"/>
      <c r="C45" s="110"/>
      <c r="D45" s="110"/>
      <c r="E45" s="110"/>
      <c r="F45" s="110"/>
      <c r="G45" s="110"/>
      <c r="H45" s="110"/>
      <c r="I45" s="110"/>
      <c r="J45" s="114"/>
      <c r="K45" s="110"/>
      <c r="L45" s="114"/>
      <c r="M45" s="114"/>
      <c r="N45" s="110"/>
      <c r="O45" s="110"/>
      <c r="P45" s="114"/>
      <c r="Q45" s="114"/>
      <c r="R45" s="115"/>
      <c r="S45" s="114"/>
      <c r="T45" s="114"/>
      <c r="U45" s="114"/>
      <c r="V45" s="114"/>
      <c r="W45" s="114"/>
      <c r="X45" s="115"/>
      <c r="Y45" s="114"/>
      <c r="Z45" s="114"/>
      <c r="AA45" s="114"/>
      <c r="AB45" s="114"/>
      <c r="AC45" s="114"/>
      <c r="AD45" s="114"/>
      <c r="AE45" s="114"/>
      <c r="AF45" s="114"/>
      <c r="AG45" s="114"/>
      <c r="AH45" s="114"/>
      <c r="AI45" s="110"/>
      <c r="AJ45" s="114"/>
      <c r="AK45" s="114"/>
      <c r="AL45" s="114"/>
      <c r="AM45" s="114"/>
      <c r="AN45" s="114"/>
      <c r="AO45" s="114"/>
      <c r="AP45" s="114"/>
      <c r="AQ45" s="110"/>
      <c r="AR45" s="110"/>
      <c r="AS45" s="110"/>
      <c r="AT45" s="110"/>
      <c r="AU45" s="110"/>
      <c r="AV45" s="110"/>
      <c r="AW45" s="110"/>
      <c r="AX45" s="114"/>
      <c r="AY45" s="114"/>
      <c r="AZ45" s="110"/>
      <c r="BA45" s="110"/>
    </row>
    <row r="46" spans="1:53" ht="14.25" customHeight="1" x14ac:dyDescent="0.25">
      <c r="A46" s="110"/>
      <c r="B46" s="110"/>
      <c r="C46" s="110"/>
      <c r="D46" s="110"/>
      <c r="E46" s="110"/>
      <c r="F46" s="110"/>
      <c r="G46" s="110"/>
      <c r="H46" s="110"/>
      <c r="I46" s="110"/>
      <c r="J46" s="114"/>
      <c r="K46" s="110"/>
      <c r="L46" s="114"/>
      <c r="M46" s="114"/>
      <c r="N46" s="110"/>
      <c r="O46" s="110"/>
      <c r="P46" s="114"/>
      <c r="Q46" s="114"/>
      <c r="R46" s="115"/>
      <c r="S46" s="114"/>
      <c r="T46" s="114"/>
      <c r="U46" s="114"/>
      <c r="V46" s="114"/>
      <c r="W46" s="114"/>
      <c r="X46" s="115"/>
      <c r="Y46" s="114"/>
      <c r="Z46" s="114"/>
      <c r="AA46" s="114"/>
      <c r="AB46" s="114"/>
      <c r="AC46" s="114"/>
      <c r="AD46" s="114"/>
      <c r="AE46" s="114"/>
      <c r="AF46" s="114"/>
      <c r="AG46" s="114"/>
      <c r="AH46" s="114"/>
      <c r="AI46" s="110"/>
      <c r="AJ46" s="114"/>
      <c r="AK46" s="114"/>
      <c r="AL46" s="114"/>
      <c r="AM46" s="114"/>
      <c r="AN46" s="114"/>
      <c r="AO46" s="114"/>
      <c r="AP46" s="114"/>
      <c r="AQ46" s="110"/>
      <c r="AR46" s="110"/>
      <c r="AS46" s="110"/>
      <c r="AT46" s="110"/>
      <c r="AU46" s="110"/>
      <c r="AV46" s="110"/>
      <c r="AW46" s="110"/>
      <c r="AX46" s="114"/>
      <c r="AY46" s="114"/>
      <c r="AZ46" s="110"/>
      <c r="BA46" s="110"/>
    </row>
    <row r="47" spans="1:53" ht="14.25" customHeight="1" x14ac:dyDescent="0.25">
      <c r="A47" s="110"/>
      <c r="B47" s="110"/>
      <c r="C47" s="110"/>
      <c r="D47" s="110"/>
      <c r="E47" s="110"/>
      <c r="F47" s="110"/>
      <c r="G47" s="110"/>
      <c r="H47" s="110"/>
      <c r="I47" s="110"/>
      <c r="J47" s="114"/>
      <c r="K47" s="110"/>
      <c r="L47" s="114"/>
      <c r="M47" s="114"/>
      <c r="N47" s="110"/>
      <c r="O47" s="110"/>
      <c r="P47" s="114"/>
      <c r="Q47" s="114"/>
      <c r="R47" s="115"/>
      <c r="S47" s="114"/>
      <c r="T47" s="114"/>
      <c r="U47" s="114"/>
      <c r="V47" s="114"/>
      <c r="W47" s="114"/>
      <c r="X47" s="115"/>
      <c r="Y47" s="114"/>
      <c r="Z47" s="114"/>
      <c r="AA47" s="114"/>
      <c r="AB47" s="114"/>
      <c r="AC47" s="114"/>
      <c r="AD47" s="114"/>
      <c r="AE47" s="114"/>
      <c r="AF47" s="114"/>
      <c r="AG47" s="114"/>
      <c r="AH47" s="114"/>
      <c r="AI47" s="110"/>
      <c r="AJ47" s="114"/>
      <c r="AK47" s="114"/>
      <c r="AL47" s="114"/>
      <c r="AM47" s="114"/>
      <c r="AN47" s="114"/>
      <c r="AO47" s="114"/>
      <c r="AP47" s="114"/>
      <c r="AQ47" s="110"/>
      <c r="AR47" s="110"/>
      <c r="AS47" s="110"/>
      <c r="AT47" s="110"/>
      <c r="AU47" s="110"/>
      <c r="AV47" s="110"/>
      <c r="AW47" s="110"/>
      <c r="AX47" s="114"/>
      <c r="AY47" s="114"/>
      <c r="AZ47" s="110"/>
      <c r="BA47" s="110"/>
    </row>
    <row r="48" spans="1:53" ht="14.25" customHeight="1" x14ac:dyDescent="0.25">
      <c r="A48" s="110"/>
      <c r="B48" s="110"/>
      <c r="C48" s="110"/>
      <c r="D48" s="110"/>
      <c r="E48" s="110"/>
      <c r="F48" s="110"/>
      <c r="G48" s="110"/>
      <c r="H48" s="110"/>
      <c r="I48" s="110"/>
      <c r="J48" s="114"/>
      <c r="K48" s="110"/>
      <c r="L48" s="114"/>
      <c r="M48" s="114"/>
      <c r="N48" s="110"/>
      <c r="O48" s="110"/>
      <c r="P48" s="114"/>
      <c r="Q48" s="114"/>
      <c r="R48" s="115"/>
      <c r="S48" s="110"/>
      <c r="T48" s="110"/>
      <c r="U48" s="110"/>
      <c r="V48" s="110"/>
      <c r="W48" s="110"/>
      <c r="X48" s="115"/>
      <c r="Y48" s="114"/>
      <c r="Z48" s="114"/>
      <c r="AA48" s="114"/>
      <c r="AB48" s="114"/>
      <c r="AC48" s="114"/>
      <c r="AD48" s="110"/>
      <c r="AE48" s="110"/>
      <c r="AF48" s="110"/>
      <c r="AG48" s="110"/>
      <c r="AH48" s="110"/>
      <c r="AI48" s="110"/>
      <c r="AJ48" s="110"/>
      <c r="AK48" s="110"/>
      <c r="AL48" s="114"/>
      <c r="AM48" s="114"/>
      <c r="AN48" s="114"/>
      <c r="AO48" s="114"/>
      <c r="AP48" s="114"/>
      <c r="AQ48" s="110"/>
      <c r="AR48" s="110"/>
      <c r="AS48" s="110"/>
      <c r="AT48" s="110"/>
      <c r="AU48" s="110"/>
      <c r="AV48" s="110"/>
      <c r="AW48" s="110"/>
      <c r="AX48" s="114"/>
      <c r="AY48" s="114"/>
      <c r="AZ48" s="110"/>
      <c r="BA48" s="110"/>
    </row>
    <row r="49" spans="1:53" ht="14.25" customHeight="1" x14ac:dyDescent="0.25">
      <c r="A49" s="110"/>
      <c r="B49" s="110"/>
      <c r="C49" s="110"/>
      <c r="D49" s="110"/>
      <c r="E49" s="110"/>
      <c r="F49" s="110"/>
      <c r="G49" s="110"/>
      <c r="H49" s="110"/>
      <c r="I49" s="110"/>
      <c r="J49" s="114"/>
      <c r="K49" s="110"/>
      <c r="L49" s="114"/>
      <c r="M49" s="114"/>
      <c r="N49" s="110"/>
      <c r="O49" s="110"/>
      <c r="P49" s="114"/>
      <c r="Q49" s="114"/>
      <c r="R49" s="115"/>
      <c r="S49" s="114"/>
      <c r="T49" s="114"/>
      <c r="U49" s="114"/>
      <c r="V49" s="114"/>
      <c r="W49" s="114"/>
      <c r="X49" s="115"/>
      <c r="Y49" s="114"/>
      <c r="Z49" s="114"/>
      <c r="AA49" s="114"/>
      <c r="AB49" s="114"/>
      <c r="AC49" s="114"/>
      <c r="AD49" s="114"/>
      <c r="AE49" s="114"/>
      <c r="AF49" s="114"/>
      <c r="AG49" s="114"/>
      <c r="AH49" s="114"/>
      <c r="AI49" s="110"/>
      <c r="AJ49" s="114"/>
      <c r="AK49" s="114"/>
      <c r="AL49" s="114"/>
      <c r="AM49" s="114"/>
      <c r="AN49" s="114"/>
      <c r="AO49" s="114"/>
      <c r="AP49" s="114"/>
      <c r="AQ49" s="110"/>
      <c r="AR49" s="110"/>
      <c r="AS49" s="110"/>
      <c r="AT49" s="110"/>
      <c r="AU49" s="110"/>
      <c r="AV49" s="110"/>
      <c r="AW49" s="110"/>
      <c r="AX49" s="114"/>
      <c r="AY49" s="114"/>
      <c r="AZ49" s="110"/>
      <c r="BA49" s="110"/>
    </row>
    <row r="50" spans="1:53" ht="14.25" customHeight="1" x14ac:dyDescent="0.25">
      <c r="A50" s="110"/>
      <c r="B50" s="110"/>
      <c r="C50" s="110"/>
      <c r="D50" s="110"/>
      <c r="E50" s="110"/>
      <c r="F50" s="110"/>
      <c r="G50" s="110"/>
      <c r="H50" s="110"/>
      <c r="I50" s="110"/>
      <c r="J50" s="114"/>
      <c r="K50" s="110"/>
      <c r="L50" s="114"/>
      <c r="M50" s="114"/>
      <c r="N50" s="110"/>
      <c r="O50" s="110"/>
      <c r="P50" s="114"/>
      <c r="Q50" s="114"/>
      <c r="R50" s="115"/>
      <c r="S50" s="110"/>
      <c r="T50" s="110"/>
      <c r="U50" s="110"/>
      <c r="V50" s="110"/>
      <c r="W50" s="110"/>
      <c r="X50" s="115"/>
      <c r="Y50" s="114"/>
      <c r="Z50" s="114"/>
      <c r="AA50" s="114"/>
      <c r="AB50" s="114"/>
      <c r="AC50" s="114"/>
      <c r="AD50" s="110"/>
      <c r="AE50" s="110"/>
      <c r="AF50" s="110"/>
      <c r="AG50" s="110"/>
      <c r="AH50" s="110"/>
      <c r="AI50" s="110"/>
      <c r="AJ50" s="110"/>
      <c r="AK50" s="110"/>
      <c r="AL50" s="114"/>
      <c r="AM50" s="114"/>
      <c r="AN50" s="114"/>
      <c r="AO50" s="114"/>
      <c r="AP50" s="114"/>
      <c r="AQ50" s="110"/>
      <c r="AR50" s="110"/>
      <c r="AS50" s="110"/>
      <c r="AT50" s="110"/>
      <c r="AU50" s="110"/>
      <c r="AV50" s="110"/>
      <c r="AW50" s="110"/>
      <c r="AX50" s="114"/>
      <c r="AY50" s="114"/>
      <c r="AZ50" s="110"/>
      <c r="BA50" s="110"/>
    </row>
    <row r="51" spans="1:53" ht="14.25" customHeight="1" x14ac:dyDescent="0.25">
      <c r="A51" s="110"/>
      <c r="B51" s="110"/>
      <c r="C51" s="110"/>
      <c r="D51" s="110"/>
      <c r="E51" s="110"/>
      <c r="F51" s="110"/>
      <c r="G51" s="110"/>
      <c r="H51" s="110"/>
      <c r="I51" s="110"/>
      <c r="J51" s="114"/>
      <c r="K51" s="110"/>
      <c r="L51" s="114"/>
      <c r="M51" s="114"/>
      <c r="N51" s="110"/>
      <c r="O51" s="110"/>
      <c r="P51" s="114"/>
      <c r="Q51" s="114"/>
      <c r="R51" s="115"/>
      <c r="S51" s="114"/>
      <c r="T51" s="114"/>
      <c r="U51" s="114"/>
      <c r="V51" s="114"/>
      <c r="W51" s="114"/>
      <c r="X51" s="115"/>
      <c r="Y51" s="114"/>
      <c r="Z51" s="114"/>
      <c r="AA51" s="114"/>
      <c r="AB51" s="114"/>
      <c r="AC51" s="114"/>
      <c r="AD51" s="114"/>
      <c r="AE51" s="114"/>
      <c r="AF51" s="114"/>
      <c r="AG51" s="114"/>
      <c r="AH51" s="114"/>
      <c r="AI51" s="110"/>
      <c r="AJ51" s="114"/>
      <c r="AK51" s="114"/>
      <c r="AL51" s="114"/>
      <c r="AM51" s="114"/>
      <c r="AN51" s="114"/>
      <c r="AO51" s="114"/>
      <c r="AP51" s="114"/>
      <c r="AQ51" s="110"/>
      <c r="AR51" s="110"/>
      <c r="AS51" s="110"/>
      <c r="AT51" s="110"/>
      <c r="AU51" s="110"/>
      <c r="AV51" s="110"/>
      <c r="AW51" s="110"/>
      <c r="AX51" s="114"/>
      <c r="AY51" s="114"/>
      <c r="AZ51" s="110"/>
      <c r="BA51" s="110"/>
    </row>
    <row r="52" spans="1:53" ht="14.25" customHeight="1" x14ac:dyDescent="0.25">
      <c r="A52" s="110"/>
      <c r="B52" s="110"/>
      <c r="C52" s="110"/>
      <c r="D52" s="110"/>
      <c r="E52" s="110"/>
      <c r="F52" s="110"/>
      <c r="G52" s="110"/>
      <c r="H52" s="110"/>
      <c r="I52" s="110"/>
      <c r="J52" s="114"/>
      <c r="K52" s="110"/>
      <c r="L52" s="114"/>
      <c r="M52" s="114"/>
      <c r="N52" s="110"/>
      <c r="O52" s="110"/>
      <c r="P52" s="114"/>
      <c r="Q52" s="114"/>
      <c r="R52" s="115"/>
      <c r="S52" s="114"/>
      <c r="T52" s="114"/>
      <c r="U52" s="114"/>
      <c r="V52" s="114"/>
      <c r="W52" s="114"/>
      <c r="X52" s="115"/>
      <c r="Y52" s="114"/>
      <c r="Z52" s="114"/>
      <c r="AA52" s="114"/>
      <c r="AB52" s="114"/>
      <c r="AC52" s="114"/>
      <c r="AD52" s="114"/>
      <c r="AE52" s="114"/>
      <c r="AF52" s="114"/>
      <c r="AG52" s="114"/>
      <c r="AH52" s="114"/>
      <c r="AI52" s="110"/>
      <c r="AJ52" s="114"/>
      <c r="AK52" s="114"/>
      <c r="AL52" s="114"/>
      <c r="AM52" s="114"/>
      <c r="AN52" s="114"/>
      <c r="AO52" s="114"/>
      <c r="AP52" s="114"/>
      <c r="AQ52" s="110"/>
      <c r="AR52" s="110"/>
      <c r="AS52" s="110"/>
      <c r="AT52" s="110"/>
      <c r="AU52" s="110"/>
      <c r="AV52" s="110"/>
      <c r="AW52" s="110"/>
      <c r="AX52" s="114"/>
      <c r="AY52" s="114"/>
      <c r="AZ52" s="110"/>
      <c r="BA52" s="110"/>
    </row>
    <row r="53" spans="1:53" ht="14.25" customHeight="1" x14ac:dyDescent="0.25">
      <c r="A53" s="110"/>
      <c r="B53" s="110"/>
      <c r="C53" s="110"/>
      <c r="D53" s="110"/>
      <c r="E53" s="110"/>
      <c r="F53" s="110"/>
      <c r="G53" s="110"/>
      <c r="H53" s="110"/>
      <c r="I53" s="110"/>
      <c r="J53" s="114"/>
      <c r="K53" s="110"/>
      <c r="L53" s="114"/>
      <c r="M53" s="114"/>
      <c r="N53" s="110"/>
      <c r="O53" s="110"/>
      <c r="P53" s="114"/>
      <c r="Q53" s="114"/>
      <c r="R53" s="115"/>
      <c r="S53" s="114"/>
      <c r="T53" s="114"/>
      <c r="U53" s="114"/>
      <c r="V53" s="114"/>
      <c r="W53" s="114"/>
      <c r="X53" s="115"/>
      <c r="Y53" s="114"/>
      <c r="Z53" s="114"/>
      <c r="AA53" s="114"/>
      <c r="AB53" s="114"/>
      <c r="AC53" s="114"/>
      <c r="AD53" s="114"/>
      <c r="AE53" s="114"/>
      <c r="AF53" s="114"/>
      <c r="AG53" s="114"/>
      <c r="AH53" s="114"/>
      <c r="AI53" s="110"/>
      <c r="AJ53" s="114"/>
      <c r="AK53" s="114"/>
      <c r="AL53" s="114"/>
      <c r="AM53" s="114"/>
      <c r="AN53" s="114"/>
      <c r="AO53" s="114"/>
      <c r="AP53" s="114"/>
      <c r="AQ53" s="110"/>
      <c r="AR53" s="110"/>
      <c r="AS53" s="110"/>
      <c r="AT53" s="110"/>
      <c r="AU53" s="110"/>
      <c r="AV53" s="110"/>
      <c r="AW53" s="110"/>
      <c r="AX53" s="114"/>
      <c r="AY53" s="114"/>
      <c r="AZ53" s="110"/>
      <c r="BA53" s="110"/>
    </row>
    <row r="54" spans="1:53" ht="14.25" customHeight="1" x14ac:dyDescent="0.25">
      <c r="A54" s="110"/>
      <c r="B54" s="110"/>
      <c r="C54" s="110"/>
      <c r="D54" s="110"/>
      <c r="E54" s="110"/>
      <c r="F54" s="110"/>
      <c r="G54" s="110"/>
      <c r="H54" s="110"/>
      <c r="I54" s="110"/>
      <c r="J54" s="114"/>
      <c r="K54" s="110"/>
      <c r="L54" s="114"/>
      <c r="M54" s="114"/>
      <c r="N54" s="110"/>
      <c r="O54" s="110"/>
      <c r="P54" s="114"/>
      <c r="Q54" s="114"/>
      <c r="R54" s="115"/>
      <c r="S54" s="114"/>
      <c r="T54" s="114"/>
      <c r="U54" s="114"/>
      <c r="V54" s="114"/>
      <c r="W54" s="114"/>
      <c r="X54" s="115"/>
      <c r="Y54" s="114"/>
      <c r="Z54" s="114"/>
      <c r="AA54" s="114"/>
      <c r="AB54" s="114"/>
      <c r="AC54" s="114"/>
      <c r="AD54" s="114"/>
      <c r="AE54" s="114"/>
      <c r="AF54" s="114"/>
      <c r="AG54" s="114"/>
      <c r="AH54" s="114"/>
      <c r="AI54" s="110"/>
      <c r="AJ54" s="114"/>
      <c r="AK54" s="114"/>
      <c r="AL54" s="114"/>
      <c r="AM54" s="114"/>
      <c r="AN54" s="114"/>
      <c r="AO54" s="114"/>
      <c r="AP54" s="114"/>
      <c r="AQ54" s="110"/>
      <c r="AR54" s="110"/>
      <c r="AS54" s="110"/>
      <c r="AT54" s="110"/>
      <c r="AU54" s="110"/>
      <c r="AV54" s="110"/>
      <c r="AW54" s="110"/>
      <c r="AX54" s="114"/>
      <c r="AY54" s="114"/>
      <c r="AZ54" s="110"/>
      <c r="BA54" s="110"/>
    </row>
    <row r="55" spans="1:53" ht="14.25" customHeight="1" x14ac:dyDescent="0.25">
      <c r="A55" s="110"/>
      <c r="B55" s="110"/>
      <c r="C55" s="110"/>
      <c r="D55" s="110"/>
      <c r="E55" s="110"/>
      <c r="F55" s="110"/>
      <c r="G55" s="110"/>
      <c r="H55" s="110"/>
      <c r="I55" s="110"/>
      <c r="J55" s="114"/>
      <c r="K55" s="110"/>
      <c r="L55" s="114"/>
      <c r="M55" s="114"/>
      <c r="N55" s="110"/>
      <c r="O55" s="110"/>
      <c r="P55" s="114"/>
      <c r="Q55" s="114"/>
      <c r="R55" s="115"/>
      <c r="S55" s="114"/>
      <c r="T55" s="114"/>
      <c r="U55" s="114"/>
      <c r="V55" s="114"/>
      <c r="W55" s="114"/>
      <c r="X55" s="115"/>
      <c r="Y55" s="114"/>
      <c r="Z55" s="114"/>
      <c r="AA55" s="114"/>
      <c r="AB55" s="114"/>
      <c r="AC55" s="114"/>
      <c r="AD55" s="114"/>
      <c r="AE55" s="114"/>
      <c r="AF55" s="114"/>
      <c r="AG55" s="114"/>
      <c r="AH55" s="114"/>
      <c r="AI55" s="110"/>
      <c r="AJ55" s="114"/>
      <c r="AK55" s="114"/>
      <c r="AL55" s="114"/>
      <c r="AM55" s="114"/>
      <c r="AN55" s="114"/>
      <c r="AO55" s="114"/>
      <c r="AP55" s="114"/>
      <c r="AQ55" s="110"/>
      <c r="AR55" s="110"/>
      <c r="AS55" s="110"/>
      <c r="AT55" s="110"/>
      <c r="AU55" s="110"/>
      <c r="AV55" s="110"/>
      <c r="AW55" s="110"/>
      <c r="AX55" s="114"/>
      <c r="AY55" s="114"/>
      <c r="AZ55" s="110"/>
      <c r="BA55" s="110"/>
    </row>
    <row r="56" spans="1:53" ht="14.25" customHeight="1" x14ac:dyDescent="0.25">
      <c r="A56" s="110"/>
      <c r="B56" s="110"/>
      <c r="C56" s="110"/>
      <c r="D56" s="110"/>
      <c r="E56" s="110"/>
      <c r="F56" s="110"/>
      <c r="G56" s="110"/>
      <c r="H56" s="110"/>
      <c r="I56" s="110"/>
      <c r="J56" s="114"/>
      <c r="K56" s="110"/>
      <c r="L56" s="114"/>
      <c r="M56" s="114"/>
      <c r="N56" s="110"/>
      <c r="O56" s="110"/>
      <c r="P56" s="114"/>
      <c r="Q56" s="114"/>
      <c r="R56" s="115"/>
      <c r="S56" s="114"/>
      <c r="T56" s="114"/>
      <c r="U56" s="114"/>
      <c r="V56" s="114"/>
      <c r="W56" s="114"/>
      <c r="X56" s="115"/>
      <c r="Y56" s="114"/>
      <c r="Z56" s="114"/>
      <c r="AA56" s="114"/>
      <c r="AB56" s="114"/>
      <c r="AC56" s="114"/>
      <c r="AD56" s="114"/>
      <c r="AE56" s="114"/>
      <c r="AF56" s="114"/>
      <c r="AG56" s="114"/>
      <c r="AH56" s="114"/>
      <c r="AI56" s="110"/>
      <c r="AJ56" s="114"/>
      <c r="AK56" s="114"/>
      <c r="AL56" s="114"/>
      <c r="AM56" s="114"/>
      <c r="AN56" s="114"/>
      <c r="AO56" s="114"/>
      <c r="AP56" s="114"/>
      <c r="AQ56" s="110"/>
      <c r="AR56" s="110"/>
      <c r="AS56" s="110"/>
      <c r="AT56" s="110"/>
      <c r="AU56" s="110"/>
      <c r="AV56" s="110"/>
      <c r="AW56" s="110"/>
      <c r="AX56" s="114"/>
      <c r="AY56" s="114"/>
      <c r="AZ56" s="110"/>
      <c r="BA56" s="110"/>
    </row>
    <row r="57" spans="1:53" ht="14.25" customHeight="1" x14ac:dyDescent="0.25">
      <c r="A57" s="110"/>
      <c r="B57" s="110"/>
      <c r="C57" s="110"/>
      <c r="D57" s="110"/>
      <c r="E57" s="110"/>
      <c r="F57" s="110"/>
      <c r="G57" s="110"/>
      <c r="H57" s="110"/>
      <c r="I57" s="110"/>
      <c r="J57" s="114"/>
      <c r="K57" s="110"/>
      <c r="L57" s="114"/>
      <c r="M57" s="114"/>
      <c r="N57" s="110"/>
      <c r="O57" s="110"/>
      <c r="P57" s="114"/>
      <c r="Q57" s="110"/>
      <c r="R57" s="110"/>
      <c r="S57" s="114"/>
      <c r="T57" s="114"/>
      <c r="U57" s="114"/>
      <c r="V57" s="114"/>
      <c r="W57" s="114"/>
      <c r="X57" s="115"/>
      <c r="Y57" s="110"/>
      <c r="Z57" s="110"/>
      <c r="AA57" s="110"/>
      <c r="AB57" s="110"/>
      <c r="AC57" s="110"/>
      <c r="AD57" s="110"/>
      <c r="AE57" s="110"/>
      <c r="AF57" s="110"/>
      <c r="AG57" s="110"/>
      <c r="AH57" s="110"/>
      <c r="AI57" s="110"/>
      <c r="AJ57" s="110"/>
      <c r="AK57" s="110"/>
      <c r="AL57" s="114"/>
      <c r="AM57" s="114"/>
      <c r="AN57" s="114"/>
      <c r="AO57" s="114"/>
      <c r="AP57" s="114"/>
      <c r="AQ57" s="110"/>
      <c r="AR57" s="110"/>
      <c r="AS57" s="110"/>
      <c r="AT57" s="110"/>
      <c r="AU57" s="110"/>
      <c r="AV57" s="110"/>
      <c r="AW57" s="110"/>
      <c r="AX57" s="114"/>
      <c r="AY57" s="114"/>
      <c r="AZ57" s="110"/>
      <c r="BA57" s="110"/>
    </row>
    <row r="58" spans="1:53" ht="14.25" customHeight="1" x14ac:dyDescent="0.25">
      <c r="A58" s="110"/>
      <c r="B58" s="110"/>
      <c r="C58" s="110"/>
      <c r="D58" s="110"/>
      <c r="E58" s="110"/>
      <c r="F58" s="110"/>
      <c r="G58" s="110"/>
      <c r="H58" s="110"/>
      <c r="I58" s="110"/>
      <c r="J58" s="114"/>
      <c r="K58" s="110"/>
      <c r="L58" s="114"/>
      <c r="M58" s="114"/>
      <c r="N58" s="110"/>
      <c r="O58" s="110"/>
      <c r="P58" s="114"/>
      <c r="Q58" s="114"/>
      <c r="R58" s="115"/>
      <c r="S58" s="114"/>
      <c r="T58" s="114"/>
      <c r="U58" s="114"/>
      <c r="V58" s="114"/>
      <c r="W58" s="114"/>
      <c r="X58" s="115"/>
      <c r="Y58" s="114"/>
      <c r="Z58" s="114"/>
      <c r="AA58" s="114"/>
      <c r="AB58" s="114"/>
      <c r="AC58" s="114"/>
      <c r="AD58" s="114"/>
      <c r="AE58" s="114"/>
      <c r="AF58" s="114"/>
      <c r="AG58" s="114"/>
      <c r="AH58" s="114"/>
      <c r="AI58" s="110"/>
      <c r="AJ58" s="114"/>
      <c r="AK58" s="114"/>
      <c r="AL58" s="114"/>
      <c r="AM58" s="114"/>
      <c r="AN58" s="114"/>
      <c r="AO58" s="114"/>
      <c r="AP58" s="114"/>
      <c r="AQ58" s="110"/>
      <c r="AR58" s="110"/>
      <c r="AS58" s="110"/>
      <c r="AT58" s="110"/>
      <c r="AU58" s="110"/>
      <c r="AV58" s="110"/>
      <c r="AW58" s="110"/>
      <c r="AX58" s="114"/>
      <c r="AY58" s="114"/>
      <c r="AZ58" s="110"/>
      <c r="BA58" s="110"/>
    </row>
    <row r="59" spans="1:53" ht="14.25" customHeight="1" x14ac:dyDescent="0.25">
      <c r="A59" s="110"/>
      <c r="B59" s="110"/>
      <c r="C59" s="110"/>
      <c r="D59" s="110"/>
      <c r="E59" s="110"/>
      <c r="F59" s="110"/>
      <c r="G59" s="110"/>
      <c r="H59" s="110"/>
      <c r="I59" s="110"/>
      <c r="J59" s="114"/>
      <c r="K59" s="110"/>
      <c r="L59" s="114"/>
      <c r="M59" s="114"/>
      <c r="N59" s="110"/>
      <c r="O59" s="110"/>
      <c r="P59" s="114"/>
      <c r="Q59" s="114"/>
      <c r="R59" s="115"/>
      <c r="S59" s="114"/>
      <c r="T59" s="114"/>
      <c r="U59" s="114"/>
      <c r="V59" s="114"/>
      <c r="W59" s="114"/>
      <c r="X59" s="115"/>
      <c r="Y59" s="114"/>
      <c r="Z59" s="114"/>
      <c r="AA59" s="114"/>
      <c r="AB59" s="114"/>
      <c r="AC59" s="114"/>
      <c r="AD59" s="114"/>
      <c r="AE59" s="114"/>
      <c r="AF59" s="114"/>
      <c r="AG59" s="114"/>
      <c r="AH59" s="114"/>
      <c r="AI59" s="110"/>
      <c r="AJ59" s="114"/>
      <c r="AK59" s="114"/>
      <c r="AL59" s="114"/>
      <c r="AM59" s="114"/>
      <c r="AN59" s="114"/>
      <c r="AO59" s="114"/>
      <c r="AP59" s="114"/>
      <c r="AQ59" s="110"/>
      <c r="AR59" s="110"/>
      <c r="AS59" s="110"/>
      <c r="AT59" s="110"/>
      <c r="AU59" s="110"/>
      <c r="AV59" s="110"/>
      <c r="AW59" s="110"/>
      <c r="AX59" s="114"/>
      <c r="AY59" s="114"/>
      <c r="AZ59" s="110"/>
      <c r="BA59" s="110"/>
    </row>
    <row r="60" spans="1:53" ht="14.25" customHeight="1" x14ac:dyDescent="0.25">
      <c r="A60" s="110"/>
      <c r="B60" s="110"/>
      <c r="C60" s="110"/>
      <c r="D60" s="110"/>
      <c r="E60" s="110"/>
      <c r="F60" s="110"/>
      <c r="G60" s="110"/>
      <c r="H60" s="110"/>
      <c r="I60" s="110"/>
      <c r="J60" s="114"/>
      <c r="K60" s="110"/>
      <c r="L60" s="114"/>
      <c r="M60" s="114"/>
      <c r="N60" s="110"/>
      <c r="O60" s="110"/>
      <c r="P60" s="114"/>
      <c r="Q60" s="114"/>
      <c r="R60" s="115"/>
      <c r="S60" s="114"/>
      <c r="T60" s="114"/>
      <c r="U60" s="114"/>
      <c r="V60" s="114"/>
      <c r="W60" s="114"/>
      <c r="X60" s="115"/>
      <c r="Y60" s="114"/>
      <c r="Z60" s="114"/>
      <c r="AA60" s="114"/>
      <c r="AB60" s="114"/>
      <c r="AC60" s="114"/>
      <c r="AD60" s="114"/>
      <c r="AE60" s="114"/>
      <c r="AF60" s="114"/>
      <c r="AG60" s="114"/>
      <c r="AH60" s="114"/>
      <c r="AI60" s="110"/>
      <c r="AJ60" s="114"/>
      <c r="AK60" s="114"/>
      <c r="AL60" s="114"/>
      <c r="AM60" s="114"/>
      <c r="AN60" s="114"/>
      <c r="AO60" s="114"/>
      <c r="AP60" s="114"/>
      <c r="AQ60" s="110"/>
      <c r="AR60" s="110"/>
      <c r="AS60" s="110"/>
      <c r="AT60" s="110"/>
      <c r="AU60" s="110"/>
      <c r="AV60" s="110"/>
      <c r="AW60" s="110"/>
      <c r="AX60" s="114"/>
      <c r="AY60" s="114"/>
      <c r="AZ60" s="110"/>
      <c r="BA60" s="110"/>
    </row>
    <row r="61" spans="1:53" ht="14.25" customHeight="1" x14ac:dyDescent="0.25">
      <c r="A61" s="110"/>
      <c r="B61" s="110"/>
      <c r="C61" s="110"/>
      <c r="D61" s="110"/>
      <c r="E61" s="110"/>
      <c r="F61" s="110"/>
      <c r="G61" s="110"/>
      <c r="H61" s="110"/>
      <c r="I61" s="110"/>
      <c r="J61" s="114"/>
      <c r="K61" s="110"/>
      <c r="L61" s="114"/>
      <c r="M61" s="114"/>
      <c r="N61" s="110"/>
      <c r="O61" s="110"/>
      <c r="P61" s="114"/>
      <c r="Q61" s="114"/>
      <c r="R61" s="115"/>
      <c r="S61" s="114"/>
      <c r="T61" s="114"/>
      <c r="U61" s="114"/>
      <c r="V61" s="114"/>
      <c r="W61" s="114"/>
      <c r="X61" s="115"/>
      <c r="Y61" s="114"/>
      <c r="Z61" s="114"/>
      <c r="AA61" s="114"/>
      <c r="AB61" s="114"/>
      <c r="AC61" s="114"/>
      <c r="AD61" s="114"/>
      <c r="AE61" s="114"/>
      <c r="AF61" s="114"/>
      <c r="AG61" s="114"/>
      <c r="AH61" s="114"/>
      <c r="AI61" s="110"/>
      <c r="AJ61" s="114"/>
      <c r="AK61" s="114"/>
      <c r="AL61" s="114"/>
      <c r="AM61" s="114"/>
      <c r="AN61" s="114"/>
      <c r="AO61" s="114"/>
      <c r="AP61" s="114"/>
      <c r="AQ61" s="110"/>
      <c r="AR61" s="110"/>
      <c r="AS61" s="110"/>
      <c r="AT61" s="110"/>
      <c r="AU61" s="110"/>
      <c r="AV61" s="110"/>
      <c r="AW61" s="110"/>
      <c r="AX61" s="114"/>
      <c r="AY61" s="114"/>
      <c r="AZ61" s="110"/>
      <c r="BA61" s="110"/>
    </row>
    <row r="62" spans="1:53" ht="14.25" customHeight="1" x14ac:dyDescent="0.25">
      <c r="A62" s="110"/>
      <c r="B62" s="110"/>
      <c r="C62" s="110"/>
      <c r="D62" s="110"/>
      <c r="E62" s="110"/>
      <c r="F62" s="110"/>
      <c r="G62" s="110"/>
      <c r="H62" s="110"/>
      <c r="I62" s="110"/>
      <c r="J62" s="114"/>
      <c r="K62" s="110"/>
      <c r="L62" s="114"/>
      <c r="M62" s="114"/>
      <c r="N62" s="110"/>
      <c r="O62" s="110"/>
      <c r="P62" s="114"/>
      <c r="Q62" s="114"/>
      <c r="R62" s="115"/>
      <c r="S62" s="114"/>
      <c r="T62" s="114"/>
      <c r="U62" s="114"/>
      <c r="V62" s="114"/>
      <c r="W62" s="114"/>
      <c r="X62" s="115"/>
      <c r="Y62" s="114"/>
      <c r="Z62" s="114"/>
      <c r="AA62" s="114"/>
      <c r="AB62" s="114"/>
      <c r="AC62" s="114"/>
      <c r="AD62" s="114"/>
      <c r="AE62" s="114"/>
      <c r="AF62" s="114"/>
      <c r="AG62" s="114"/>
      <c r="AH62" s="114"/>
      <c r="AI62" s="110"/>
      <c r="AJ62" s="114"/>
      <c r="AK62" s="114"/>
      <c r="AL62" s="114"/>
      <c r="AM62" s="114"/>
      <c r="AN62" s="114"/>
      <c r="AO62" s="114"/>
      <c r="AP62" s="114"/>
      <c r="AQ62" s="110"/>
      <c r="AR62" s="110"/>
      <c r="AS62" s="110"/>
      <c r="AT62" s="110"/>
      <c r="AU62" s="110"/>
      <c r="AV62" s="110"/>
      <c r="AW62" s="110"/>
      <c r="AX62" s="114"/>
      <c r="AY62" s="114"/>
      <c r="AZ62" s="110"/>
      <c r="BA62" s="110"/>
    </row>
    <row r="63" spans="1:53" ht="14.25" customHeight="1" x14ac:dyDescent="0.25">
      <c r="A63" s="110"/>
      <c r="B63" s="110"/>
      <c r="C63" s="110"/>
      <c r="D63" s="110"/>
      <c r="E63" s="110"/>
      <c r="F63" s="110"/>
      <c r="G63" s="110"/>
      <c r="H63" s="110"/>
      <c r="I63" s="110"/>
      <c r="J63" s="114"/>
      <c r="K63" s="110"/>
      <c r="L63" s="114"/>
      <c r="M63" s="114"/>
      <c r="N63" s="110"/>
      <c r="O63" s="110"/>
      <c r="P63" s="114"/>
      <c r="Q63" s="114"/>
      <c r="R63" s="115"/>
      <c r="S63" s="114"/>
      <c r="T63" s="114"/>
      <c r="U63" s="114"/>
      <c r="V63" s="114"/>
      <c r="W63" s="114"/>
      <c r="X63" s="115"/>
      <c r="Y63" s="114"/>
      <c r="Z63" s="114"/>
      <c r="AA63" s="114"/>
      <c r="AB63" s="114"/>
      <c r="AC63" s="114"/>
      <c r="AD63" s="114"/>
      <c r="AE63" s="114"/>
      <c r="AF63" s="114"/>
      <c r="AG63" s="114"/>
      <c r="AH63" s="114"/>
      <c r="AI63" s="110"/>
      <c r="AJ63" s="114"/>
      <c r="AK63" s="114"/>
      <c r="AL63" s="114"/>
      <c r="AM63" s="114"/>
      <c r="AN63" s="114"/>
      <c r="AO63" s="114"/>
      <c r="AP63" s="114"/>
      <c r="AQ63" s="110"/>
      <c r="AR63" s="110"/>
      <c r="AS63" s="110"/>
      <c r="AT63" s="110"/>
      <c r="AU63" s="110"/>
      <c r="AV63" s="110"/>
      <c r="AW63" s="110"/>
      <c r="AX63" s="114"/>
      <c r="AY63" s="114"/>
      <c r="AZ63" s="110"/>
      <c r="BA63" s="110"/>
    </row>
    <row r="64" spans="1:53" ht="14.25" customHeight="1" x14ac:dyDescent="0.25">
      <c r="A64" s="110"/>
      <c r="B64" s="110"/>
      <c r="C64" s="110"/>
      <c r="D64" s="110"/>
      <c r="E64" s="110"/>
      <c r="F64" s="110"/>
      <c r="G64" s="110"/>
      <c r="H64" s="110"/>
      <c r="I64" s="110"/>
      <c r="J64" s="114"/>
      <c r="K64" s="110"/>
      <c r="L64" s="114"/>
      <c r="M64" s="114"/>
      <c r="N64" s="110"/>
      <c r="O64" s="110"/>
      <c r="P64" s="114"/>
      <c r="Q64" s="114"/>
      <c r="R64" s="115"/>
      <c r="S64" s="114"/>
      <c r="T64" s="114"/>
      <c r="U64" s="114"/>
      <c r="V64" s="114"/>
      <c r="W64" s="114"/>
      <c r="X64" s="115"/>
      <c r="Y64" s="114"/>
      <c r="Z64" s="114"/>
      <c r="AA64" s="114"/>
      <c r="AB64" s="110"/>
      <c r="AC64" s="114"/>
      <c r="AD64" s="114"/>
      <c r="AE64" s="114"/>
      <c r="AF64" s="114"/>
      <c r="AG64" s="114"/>
      <c r="AH64" s="114"/>
      <c r="AI64" s="110"/>
      <c r="AJ64" s="114"/>
      <c r="AK64" s="114"/>
      <c r="AL64" s="114"/>
      <c r="AM64" s="114"/>
      <c r="AN64" s="114"/>
      <c r="AO64" s="114"/>
      <c r="AP64" s="114"/>
      <c r="AQ64" s="110"/>
      <c r="AR64" s="110"/>
      <c r="AS64" s="110"/>
      <c r="AT64" s="110"/>
      <c r="AU64" s="110"/>
      <c r="AV64" s="110"/>
      <c r="AW64" s="110"/>
      <c r="AX64" s="114"/>
      <c r="AY64" s="114"/>
      <c r="AZ64" s="110"/>
      <c r="BA64" s="110"/>
    </row>
    <row r="65" spans="1:53" ht="14.25" customHeight="1" x14ac:dyDescent="0.25">
      <c r="A65" s="110"/>
      <c r="B65" s="110"/>
      <c r="C65" s="110"/>
      <c r="D65" s="110"/>
      <c r="E65" s="110"/>
      <c r="F65" s="110"/>
      <c r="G65" s="110"/>
      <c r="H65" s="110"/>
      <c r="I65" s="110"/>
      <c r="J65" s="114"/>
      <c r="K65" s="110"/>
      <c r="L65" s="114"/>
      <c r="M65" s="114"/>
      <c r="N65" s="110"/>
      <c r="O65" s="110"/>
      <c r="P65" s="114"/>
      <c r="Q65" s="114"/>
      <c r="R65" s="115"/>
      <c r="S65" s="114"/>
      <c r="T65" s="114"/>
      <c r="U65" s="114"/>
      <c r="V65" s="114"/>
      <c r="W65" s="114"/>
      <c r="X65" s="115"/>
      <c r="Y65" s="114"/>
      <c r="Z65" s="114"/>
      <c r="AA65" s="114"/>
      <c r="AB65" s="114"/>
      <c r="AC65" s="114"/>
      <c r="AD65" s="114"/>
      <c r="AE65" s="114"/>
      <c r="AF65" s="114"/>
      <c r="AG65" s="114"/>
      <c r="AH65" s="114"/>
      <c r="AI65" s="110"/>
      <c r="AJ65" s="114"/>
      <c r="AK65" s="114"/>
      <c r="AL65" s="114"/>
      <c r="AM65" s="114"/>
      <c r="AN65" s="114"/>
      <c r="AO65" s="114"/>
      <c r="AP65" s="114"/>
      <c r="AQ65" s="110"/>
      <c r="AR65" s="110"/>
      <c r="AS65" s="110"/>
      <c r="AT65" s="110"/>
      <c r="AU65" s="110"/>
      <c r="AV65" s="110"/>
      <c r="AW65" s="110"/>
      <c r="AX65" s="114"/>
      <c r="AY65" s="114"/>
      <c r="AZ65" s="110"/>
      <c r="BA65" s="110"/>
    </row>
    <row r="66" spans="1:53" ht="14.25" customHeight="1" x14ac:dyDescent="0.25">
      <c r="A66" s="110"/>
      <c r="B66" s="110"/>
      <c r="C66" s="110"/>
      <c r="D66" s="110"/>
      <c r="E66" s="110"/>
      <c r="F66" s="110"/>
      <c r="G66" s="110"/>
      <c r="H66" s="110"/>
      <c r="I66" s="110"/>
      <c r="J66" s="114"/>
      <c r="K66" s="110"/>
      <c r="L66" s="114"/>
      <c r="M66" s="114"/>
      <c r="N66" s="110"/>
      <c r="O66" s="110"/>
      <c r="P66" s="114"/>
      <c r="Q66" s="114"/>
      <c r="R66" s="115"/>
      <c r="S66" s="114"/>
      <c r="T66" s="114"/>
      <c r="U66" s="114"/>
      <c r="V66" s="114"/>
      <c r="W66" s="114"/>
      <c r="X66" s="115"/>
      <c r="Y66" s="114"/>
      <c r="Z66" s="114"/>
      <c r="AA66" s="114"/>
      <c r="AB66" s="114"/>
      <c r="AC66" s="114"/>
      <c r="AD66" s="114"/>
      <c r="AE66" s="114"/>
      <c r="AF66" s="114"/>
      <c r="AG66" s="114"/>
      <c r="AH66" s="114"/>
      <c r="AI66" s="110"/>
      <c r="AJ66" s="114"/>
      <c r="AK66" s="114"/>
      <c r="AL66" s="114"/>
      <c r="AM66" s="114"/>
      <c r="AN66" s="114"/>
      <c r="AO66" s="114"/>
      <c r="AP66" s="114"/>
      <c r="AQ66" s="110"/>
      <c r="AR66" s="110"/>
      <c r="AS66" s="110"/>
      <c r="AT66" s="110"/>
      <c r="AU66" s="110"/>
      <c r="AV66" s="110"/>
      <c r="AW66" s="110"/>
      <c r="AX66" s="114"/>
      <c r="AY66" s="114"/>
      <c r="AZ66" s="110"/>
      <c r="BA66" s="110"/>
    </row>
    <row r="67" spans="1:53" ht="14.25" customHeight="1" x14ac:dyDescent="0.25">
      <c r="A67" s="110"/>
      <c r="B67" s="110"/>
      <c r="C67" s="110"/>
      <c r="D67" s="110"/>
      <c r="E67" s="110"/>
      <c r="F67" s="110"/>
      <c r="G67" s="110"/>
      <c r="H67" s="110"/>
      <c r="I67" s="110"/>
      <c r="J67" s="114"/>
      <c r="K67" s="110"/>
      <c r="L67" s="114"/>
      <c r="M67" s="114"/>
      <c r="N67" s="110"/>
      <c r="O67" s="110"/>
      <c r="P67" s="114"/>
      <c r="Q67" s="114"/>
      <c r="R67" s="115"/>
      <c r="S67" s="114"/>
      <c r="T67" s="114"/>
      <c r="U67" s="114"/>
      <c r="V67" s="114"/>
      <c r="W67" s="114"/>
      <c r="X67" s="115"/>
      <c r="Y67" s="114"/>
      <c r="Z67" s="114"/>
      <c r="AA67" s="114"/>
      <c r="AB67" s="114"/>
      <c r="AC67" s="114"/>
      <c r="AD67" s="114"/>
      <c r="AE67" s="114"/>
      <c r="AF67" s="114"/>
      <c r="AG67" s="114"/>
      <c r="AH67" s="114"/>
      <c r="AI67" s="110"/>
      <c r="AJ67" s="114"/>
      <c r="AK67" s="114"/>
      <c r="AL67" s="114"/>
      <c r="AM67" s="114"/>
      <c r="AN67" s="114"/>
      <c r="AO67" s="114"/>
      <c r="AP67" s="114"/>
      <c r="AQ67" s="110"/>
      <c r="AR67" s="110"/>
      <c r="AS67" s="110"/>
      <c r="AT67" s="110"/>
      <c r="AU67" s="110"/>
      <c r="AV67" s="110"/>
      <c r="AW67" s="110"/>
      <c r="AX67" s="114"/>
      <c r="AY67" s="114"/>
      <c r="AZ67" s="110"/>
      <c r="BA67" s="110"/>
    </row>
    <row r="68" spans="1:53" ht="14.25" customHeight="1" x14ac:dyDescent="0.25">
      <c r="A68" s="110"/>
      <c r="B68" s="110"/>
      <c r="C68" s="110"/>
      <c r="D68" s="110"/>
      <c r="E68" s="110"/>
      <c r="F68" s="110"/>
      <c r="G68" s="110"/>
      <c r="H68" s="110"/>
      <c r="I68" s="110"/>
      <c r="J68" s="114"/>
      <c r="K68" s="110"/>
      <c r="L68" s="114"/>
      <c r="M68" s="114"/>
      <c r="N68" s="110"/>
      <c r="O68" s="110"/>
      <c r="P68" s="114"/>
      <c r="Q68" s="114"/>
      <c r="R68" s="115"/>
      <c r="S68" s="114"/>
      <c r="T68" s="114"/>
      <c r="U68" s="114"/>
      <c r="V68" s="114"/>
      <c r="W68" s="114"/>
      <c r="X68" s="115"/>
      <c r="Y68" s="114"/>
      <c r="Z68" s="114"/>
      <c r="AA68" s="114"/>
      <c r="AB68" s="114"/>
      <c r="AC68" s="114"/>
      <c r="AD68" s="114"/>
      <c r="AE68" s="114"/>
      <c r="AF68" s="114"/>
      <c r="AG68" s="114"/>
      <c r="AH68" s="114"/>
      <c r="AI68" s="110"/>
      <c r="AJ68" s="114"/>
      <c r="AK68" s="114"/>
      <c r="AL68" s="114"/>
      <c r="AM68" s="114"/>
      <c r="AN68" s="114"/>
      <c r="AO68" s="114"/>
      <c r="AP68" s="114"/>
      <c r="AQ68" s="110"/>
      <c r="AR68" s="110"/>
      <c r="AS68" s="110"/>
      <c r="AT68" s="110"/>
      <c r="AU68" s="110"/>
      <c r="AV68" s="110"/>
      <c r="AW68" s="110"/>
      <c r="AX68" s="114"/>
      <c r="AY68" s="114"/>
      <c r="AZ68" s="110"/>
      <c r="BA68" s="110"/>
    </row>
    <row r="69" spans="1:53" ht="14.25" customHeight="1" x14ac:dyDescent="0.25">
      <c r="A69" s="110"/>
      <c r="B69" s="110"/>
      <c r="C69" s="110"/>
      <c r="D69" s="110"/>
      <c r="E69" s="110"/>
      <c r="F69" s="110"/>
      <c r="G69" s="110"/>
      <c r="H69" s="110"/>
      <c r="I69" s="110"/>
      <c r="J69" s="114"/>
      <c r="K69" s="110"/>
      <c r="L69" s="114"/>
      <c r="M69" s="114"/>
      <c r="N69" s="110"/>
      <c r="O69" s="110"/>
      <c r="P69" s="114"/>
      <c r="Q69" s="110"/>
      <c r="R69" s="110"/>
      <c r="S69" s="114"/>
      <c r="T69" s="114"/>
      <c r="U69" s="114"/>
      <c r="V69" s="114"/>
      <c r="W69" s="114"/>
      <c r="X69" s="115"/>
      <c r="Y69" s="110"/>
      <c r="Z69" s="110"/>
      <c r="AA69" s="110"/>
      <c r="AB69" s="110"/>
      <c r="AC69" s="110"/>
      <c r="AD69" s="110"/>
      <c r="AE69" s="110"/>
      <c r="AF69" s="110"/>
      <c r="AG69" s="110"/>
      <c r="AH69" s="110"/>
      <c r="AI69" s="110"/>
      <c r="AJ69" s="110"/>
      <c r="AK69" s="110"/>
      <c r="AL69" s="114"/>
      <c r="AM69" s="114"/>
      <c r="AN69" s="114"/>
      <c r="AO69" s="114"/>
      <c r="AP69" s="114"/>
      <c r="AQ69" s="110"/>
      <c r="AR69" s="110"/>
      <c r="AS69" s="110"/>
      <c r="AT69" s="110"/>
      <c r="AU69" s="110"/>
      <c r="AV69" s="110"/>
      <c r="AW69" s="110"/>
      <c r="AX69" s="114"/>
      <c r="AY69" s="114"/>
      <c r="AZ69" s="110"/>
      <c r="BA69" s="110"/>
    </row>
    <row r="70" spans="1:53" ht="14.25" customHeight="1" x14ac:dyDescent="0.25">
      <c r="A70" s="110"/>
      <c r="B70" s="110"/>
      <c r="C70" s="110"/>
      <c r="D70" s="110"/>
      <c r="E70" s="110"/>
      <c r="F70" s="110"/>
      <c r="G70" s="110"/>
      <c r="H70" s="110"/>
      <c r="I70" s="110"/>
      <c r="J70" s="114"/>
      <c r="K70" s="110"/>
      <c r="L70" s="114"/>
      <c r="M70" s="114"/>
      <c r="N70" s="110"/>
      <c r="O70" s="110"/>
      <c r="P70" s="114"/>
      <c r="Q70" s="114"/>
      <c r="R70" s="115"/>
      <c r="S70" s="114"/>
      <c r="T70" s="114"/>
      <c r="U70" s="114"/>
      <c r="V70" s="114"/>
      <c r="W70" s="114"/>
      <c r="X70" s="115"/>
      <c r="Y70" s="114"/>
      <c r="Z70" s="114"/>
      <c r="AA70" s="114"/>
      <c r="AB70" s="114"/>
      <c r="AC70" s="114"/>
      <c r="AD70" s="114"/>
      <c r="AE70" s="114"/>
      <c r="AF70" s="114"/>
      <c r="AG70" s="114"/>
      <c r="AH70" s="114"/>
      <c r="AI70" s="110"/>
      <c r="AJ70" s="114"/>
      <c r="AK70" s="114"/>
      <c r="AL70" s="114"/>
      <c r="AM70" s="114"/>
      <c r="AN70" s="114"/>
      <c r="AO70" s="114"/>
      <c r="AP70" s="114"/>
      <c r="AQ70" s="110"/>
      <c r="AR70" s="110"/>
      <c r="AS70" s="110"/>
      <c r="AT70" s="110"/>
      <c r="AU70" s="110"/>
      <c r="AV70" s="110"/>
      <c r="AW70" s="110"/>
      <c r="AX70" s="114"/>
      <c r="AY70" s="114"/>
      <c r="AZ70" s="110"/>
      <c r="BA70" s="110"/>
    </row>
    <row r="71" spans="1:53" ht="14.25" customHeight="1" x14ac:dyDescent="0.25">
      <c r="A71" s="110"/>
      <c r="B71" s="110"/>
      <c r="C71" s="110"/>
      <c r="D71" s="110"/>
      <c r="E71" s="110"/>
      <c r="F71" s="110"/>
      <c r="G71" s="110"/>
      <c r="H71" s="110"/>
      <c r="I71" s="110"/>
      <c r="J71" s="114"/>
      <c r="K71" s="110"/>
      <c r="L71" s="114"/>
      <c r="M71" s="114"/>
      <c r="N71" s="110"/>
      <c r="O71" s="110"/>
      <c r="P71" s="114"/>
      <c r="Q71" s="114"/>
      <c r="R71" s="115"/>
      <c r="S71" s="114"/>
      <c r="T71" s="114"/>
      <c r="U71" s="114"/>
      <c r="V71" s="114"/>
      <c r="W71" s="114"/>
      <c r="X71" s="115"/>
      <c r="Y71" s="114"/>
      <c r="Z71" s="114"/>
      <c r="AA71" s="114"/>
      <c r="AB71" s="114"/>
      <c r="AC71" s="114"/>
      <c r="AD71" s="114"/>
      <c r="AE71" s="114"/>
      <c r="AF71" s="114"/>
      <c r="AG71" s="114"/>
      <c r="AH71" s="114"/>
      <c r="AI71" s="110"/>
      <c r="AJ71" s="114"/>
      <c r="AK71" s="114"/>
      <c r="AL71" s="114"/>
      <c r="AM71" s="114"/>
      <c r="AN71" s="114"/>
      <c r="AO71" s="114"/>
      <c r="AP71" s="114"/>
      <c r="AQ71" s="110"/>
      <c r="AR71" s="110"/>
      <c r="AS71" s="110"/>
      <c r="AT71" s="110"/>
      <c r="AU71" s="110"/>
      <c r="AV71" s="110"/>
      <c r="AW71" s="110"/>
      <c r="AX71" s="114"/>
      <c r="AY71" s="114"/>
      <c r="AZ71" s="110"/>
      <c r="BA71" s="110"/>
    </row>
    <row r="72" spans="1:53" ht="14.25" customHeight="1" x14ac:dyDescent="0.25">
      <c r="A72" s="110"/>
      <c r="B72" s="110"/>
      <c r="C72" s="110"/>
      <c r="D72" s="110"/>
      <c r="E72" s="110"/>
      <c r="F72" s="110"/>
      <c r="G72" s="110"/>
      <c r="H72" s="110"/>
      <c r="I72" s="110"/>
      <c r="J72" s="114"/>
      <c r="K72" s="110"/>
      <c r="L72" s="114"/>
      <c r="M72" s="114"/>
      <c r="N72" s="110"/>
      <c r="O72" s="110"/>
      <c r="P72" s="114"/>
      <c r="Q72" s="114"/>
      <c r="R72" s="115"/>
      <c r="S72" s="114"/>
      <c r="T72" s="114"/>
      <c r="U72" s="114"/>
      <c r="V72" s="114"/>
      <c r="W72" s="114"/>
      <c r="X72" s="115"/>
      <c r="Y72" s="114"/>
      <c r="Z72" s="114"/>
      <c r="AA72" s="114"/>
      <c r="AB72" s="114"/>
      <c r="AC72" s="114"/>
      <c r="AD72" s="114"/>
      <c r="AE72" s="114"/>
      <c r="AF72" s="114"/>
      <c r="AG72" s="114"/>
      <c r="AH72" s="114"/>
      <c r="AI72" s="110"/>
      <c r="AJ72" s="114"/>
      <c r="AK72" s="114"/>
      <c r="AL72" s="114"/>
      <c r="AM72" s="114"/>
      <c r="AN72" s="114"/>
      <c r="AO72" s="114"/>
      <c r="AP72" s="114"/>
      <c r="AQ72" s="110"/>
      <c r="AR72" s="110"/>
      <c r="AS72" s="110"/>
      <c r="AT72" s="110"/>
      <c r="AU72" s="110"/>
      <c r="AV72" s="110"/>
      <c r="AW72" s="110"/>
      <c r="AX72" s="114"/>
      <c r="AY72" s="114"/>
      <c r="AZ72" s="110"/>
      <c r="BA72" s="110"/>
    </row>
    <row r="73" spans="1:53" ht="14.25" customHeight="1" x14ac:dyDescent="0.25">
      <c r="A73" s="110"/>
      <c r="B73" s="110"/>
      <c r="C73" s="110"/>
      <c r="D73" s="110"/>
      <c r="E73" s="110"/>
      <c r="F73" s="110"/>
      <c r="G73" s="110"/>
      <c r="H73" s="110"/>
      <c r="I73" s="110"/>
      <c r="J73" s="114"/>
      <c r="K73" s="110"/>
      <c r="L73" s="114"/>
      <c r="M73" s="114"/>
      <c r="N73" s="110"/>
      <c r="O73" s="110"/>
      <c r="P73" s="114"/>
      <c r="Q73" s="114"/>
      <c r="R73" s="115"/>
      <c r="S73" s="114"/>
      <c r="T73" s="114"/>
      <c r="U73" s="114"/>
      <c r="V73" s="114"/>
      <c r="W73" s="114"/>
      <c r="X73" s="115"/>
      <c r="Y73" s="114"/>
      <c r="Z73" s="114"/>
      <c r="AA73" s="114"/>
      <c r="AB73" s="114"/>
      <c r="AC73" s="114"/>
      <c r="AD73" s="114"/>
      <c r="AE73" s="114"/>
      <c r="AF73" s="114"/>
      <c r="AG73" s="114"/>
      <c r="AH73" s="114"/>
      <c r="AI73" s="110"/>
      <c r="AJ73" s="114"/>
      <c r="AK73" s="114"/>
      <c r="AL73" s="114"/>
      <c r="AM73" s="114"/>
      <c r="AN73" s="114"/>
      <c r="AO73" s="114"/>
      <c r="AP73" s="114"/>
      <c r="AQ73" s="110"/>
      <c r="AR73" s="110"/>
      <c r="AS73" s="110"/>
      <c r="AT73" s="110"/>
      <c r="AU73" s="110"/>
      <c r="AV73" s="110"/>
      <c r="AW73" s="110"/>
      <c r="AX73" s="114"/>
      <c r="AY73" s="114"/>
      <c r="AZ73" s="110"/>
      <c r="BA73" s="110"/>
    </row>
    <row r="74" spans="1:53" ht="14.25" customHeight="1" x14ac:dyDescent="0.25">
      <c r="A74" s="110"/>
      <c r="B74" s="110"/>
      <c r="C74" s="110"/>
      <c r="D74" s="110"/>
      <c r="E74" s="110"/>
      <c r="F74" s="110"/>
      <c r="G74" s="110"/>
      <c r="H74" s="110"/>
      <c r="I74" s="110"/>
      <c r="J74" s="114"/>
      <c r="K74" s="110"/>
      <c r="L74" s="114"/>
      <c r="M74" s="114"/>
      <c r="N74" s="110"/>
      <c r="O74" s="110"/>
      <c r="P74" s="114"/>
      <c r="Q74" s="114"/>
      <c r="R74" s="115"/>
      <c r="S74" s="114"/>
      <c r="T74" s="114"/>
      <c r="U74" s="114"/>
      <c r="V74" s="114"/>
      <c r="W74" s="114"/>
      <c r="X74" s="115"/>
      <c r="Y74" s="114"/>
      <c r="Z74" s="114"/>
      <c r="AA74" s="114"/>
      <c r="AB74" s="114"/>
      <c r="AC74" s="114"/>
      <c r="AD74" s="114"/>
      <c r="AE74" s="114"/>
      <c r="AF74" s="114"/>
      <c r="AG74" s="114"/>
      <c r="AH74" s="114"/>
      <c r="AI74" s="110"/>
      <c r="AJ74" s="114"/>
      <c r="AK74" s="114"/>
      <c r="AL74" s="114"/>
      <c r="AM74" s="114"/>
      <c r="AN74" s="114"/>
      <c r="AO74" s="114"/>
      <c r="AP74" s="114"/>
      <c r="AQ74" s="110"/>
      <c r="AR74" s="110"/>
      <c r="AS74" s="110"/>
      <c r="AT74" s="110"/>
      <c r="AU74" s="110"/>
      <c r="AV74" s="110"/>
      <c r="AW74" s="110"/>
      <c r="AX74" s="114"/>
      <c r="AY74" s="114"/>
      <c r="AZ74" s="110"/>
      <c r="BA74" s="110"/>
    </row>
    <row r="75" spans="1:53" ht="14.25" customHeight="1" x14ac:dyDescent="0.25">
      <c r="A75" s="110"/>
      <c r="B75" s="110"/>
      <c r="C75" s="110"/>
      <c r="D75" s="110"/>
      <c r="E75" s="110"/>
      <c r="F75" s="110"/>
      <c r="G75" s="110"/>
      <c r="H75" s="110"/>
      <c r="I75" s="110"/>
      <c r="J75" s="114"/>
      <c r="K75" s="110"/>
      <c r="L75" s="114"/>
      <c r="M75" s="114"/>
      <c r="N75" s="110"/>
      <c r="O75" s="110"/>
      <c r="P75" s="114"/>
      <c r="Q75" s="114"/>
      <c r="R75" s="115"/>
      <c r="S75" s="114"/>
      <c r="T75" s="114"/>
      <c r="U75" s="114"/>
      <c r="V75" s="114"/>
      <c r="W75" s="114"/>
      <c r="X75" s="115"/>
      <c r="Y75" s="114"/>
      <c r="Z75" s="114"/>
      <c r="AA75" s="114"/>
      <c r="AB75" s="114"/>
      <c r="AC75" s="114"/>
      <c r="AD75" s="114"/>
      <c r="AE75" s="114"/>
      <c r="AF75" s="114"/>
      <c r="AG75" s="114"/>
      <c r="AH75" s="114"/>
      <c r="AI75" s="110"/>
      <c r="AJ75" s="114"/>
      <c r="AK75" s="114"/>
      <c r="AL75" s="114"/>
      <c r="AM75" s="114"/>
      <c r="AN75" s="114"/>
      <c r="AO75" s="114"/>
      <c r="AP75" s="114"/>
      <c r="AQ75" s="110"/>
      <c r="AR75" s="110"/>
      <c r="AS75" s="110"/>
      <c r="AT75" s="110"/>
      <c r="AU75" s="110"/>
      <c r="AV75" s="110"/>
      <c r="AW75" s="110"/>
      <c r="AX75" s="114"/>
      <c r="AY75" s="114"/>
      <c r="AZ75" s="110"/>
      <c r="BA75" s="110"/>
    </row>
    <row r="76" spans="1:53" ht="14.25" customHeight="1" x14ac:dyDescent="0.25">
      <c r="A76" s="110"/>
      <c r="B76" s="110"/>
      <c r="C76" s="110"/>
      <c r="D76" s="110"/>
      <c r="E76" s="110"/>
      <c r="F76" s="110"/>
      <c r="G76" s="110"/>
      <c r="H76" s="110"/>
      <c r="I76" s="110"/>
      <c r="J76" s="114"/>
      <c r="K76" s="110"/>
      <c r="L76" s="114"/>
      <c r="M76" s="114"/>
      <c r="N76" s="110"/>
      <c r="O76" s="110"/>
      <c r="P76" s="114"/>
      <c r="Q76" s="114"/>
      <c r="R76" s="115"/>
      <c r="S76" s="114"/>
      <c r="T76" s="114"/>
      <c r="U76" s="114"/>
      <c r="V76" s="114"/>
      <c r="W76" s="114"/>
      <c r="X76" s="115"/>
      <c r="Y76" s="114"/>
      <c r="Z76" s="114"/>
      <c r="AA76" s="114"/>
      <c r="AB76" s="114"/>
      <c r="AC76" s="114"/>
      <c r="AD76" s="114"/>
      <c r="AE76" s="114"/>
      <c r="AF76" s="114"/>
      <c r="AG76" s="114"/>
      <c r="AH76" s="114"/>
      <c r="AI76" s="110"/>
      <c r="AJ76" s="114"/>
      <c r="AK76" s="114"/>
      <c r="AL76" s="114"/>
      <c r="AM76" s="114"/>
      <c r="AN76" s="114"/>
      <c r="AO76" s="114"/>
      <c r="AP76" s="114"/>
      <c r="AQ76" s="110"/>
      <c r="AR76" s="110"/>
      <c r="AS76" s="110"/>
      <c r="AT76" s="110"/>
      <c r="AU76" s="110"/>
      <c r="AV76" s="110"/>
      <c r="AW76" s="110"/>
      <c r="AX76" s="114"/>
      <c r="AY76" s="114"/>
      <c r="AZ76" s="110"/>
      <c r="BA76" s="110"/>
    </row>
    <row r="77" spans="1:53" ht="14.25" customHeight="1" x14ac:dyDescent="0.25">
      <c r="A77" s="110"/>
      <c r="B77" s="110"/>
      <c r="C77" s="110"/>
      <c r="D77" s="110"/>
      <c r="E77" s="110"/>
      <c r="F77" s="110"/>
      <c r="G77" s="110"/>
      <c r="H77" s="110"/>
      <c r="I77" s="110"/>
      <c r="J77" s="114"/>
      <c r="K77" s="110"/>
      <c r="L77" s="114"/>
      <c r="M77" s="114"/>
      <c r="N77" s="110"/>
      <c r="O77" s="110"/>
      <c r="P77" s="114"/>
      <c r="Q77" s="114"/>
      <c r="R77" s="115"/>
      <c r="S77" s="114"/>
      <c r="T77" s="114"/>
      <c r="U77" s="114"/>
      <c r="V77" s="114"/>
      <c r="W77" s="114"/>
      <c r="X77" s="115"/>
      <c r="Y77" s="114"/>
      <c r="Z77" s="114"/>
      <c r="AA77" s="114"/>
      <c r="AB77" s="114"/>
      <c r="AC77" s="114"/>
      <c r="AD77" s="114"/>
      <c r="AE77" s="114"/>
      <c r="AF77" s="114"/>
      <c r="AG77" s="114"/>
      <c r="AH77" s="114"/>
      <c r="AI77" s="110"/>
      <c r="AJ77" s="114"/>
      <c r="AK77" s="114"/>
      <c r="AL77" s="114"/>
      <c r="AM77" s="114"/>
      <c r="AN77" s="114"/>
      <c r="AO77" s="114"/>
      <c r="AP77" s="114"/>
      <c r="AQ77" s="110"/>
      <c r="AR77" s="110"/>
      <c r="AS77" s="110"/>
      <c r="AT77" s="110"/>
      <c r="AU77" s="110"/>
      <c r="AV77" s="110"/>
      <c r="AW77" s="110"/>
      <c r="AX77" s="114"/>
      <c r="AY77" s="114"/>
      <c r="AZ77" s="110"/>
      <c r="BA77" s="110"/>
    </row>
    <row r="78" spans="1:53" ht="14.25" customHeight="1" x14ac:dyDescent="0.25">
      <c r="A78" s="110"/>
      <c r="B78" s="110"/>
      <c r="C78" s="110"/>
      <c r="D78" s="110"/>
      <c r="E78" s="110"/>
      <c r="F78" s="110"/>
      <c r="G78" s="110"/>
      <c r="H78" s="110"/>
      <c r="I78" s="110"/>
      <c r="J78" s="114"/>
      <c r="K78" s="110"/>
      <c r="L78" s="114"/>
      <c r="M78" s="114"/>
      <c r="N78" s="110"/>
      <c r="O78" s="110"/>
      <c r="P78" s="114"/>
      <c r="Q78" s="110"/>
      <c r="R78" s="110"/>
      <c r="S78" s="114"/>
      <c r="T78" s="114"/>
      <c r="U78" s="114"/>
      <c r="V78" s="114"/>
      <c r="W78" s="114"/>
      <c r="X78" s="115"/>
      <c r="Y78" s="110"/>
      <c r="Z78" s="110"/>
      <c r="AA78" s="110"/>
      <c r="AB78" s="110"/>
      <c r="AC78" s="110"/>
      <c r="AD78" s="110"/>
      <c r="AE78" s="110"/>
      <c r="AF78" s="110"/>
      <c r="AG78" s="110"/>
      <c r="AH78" s="110"/>
      <c r="AI78" s="110"/>
      <c r="AJ78" s="110"/>
      <c r="AK78" s="110"/>
      <c r="AL78" s="114"/>
      <c r="AM78" s="114"/>
      <c r="AN78" s="114"/>
      <c r="AO78" s="114"/>
      <c r="AP78" s="114"/>
      <c r="AQ78" s="110"/>
      <c r="AR78" s="110"/>
      <c r="AS78" s="110"/>
      <c r="AT78" s="110"/>
      <c r="AU78" s="110"/>
      <c r="AV78" s="110"/>
      <c r="AW78" s="110"/>
      <c r="AX78" s="114"/>
      <c r="AY78" s="114"/>
      <c r="AZ78" s="110"/>
      <c r="BA78" s="110"/>
    </row>
    <row r="79" spans="1:53" ht="14.25" customHeight="1" x14ac:dyDescent="0.25">
      <c r="A79" s="110"/>
      <c r="B79" s="110"/>
      <c r="C79" s="110"/>
      <c r="D79" s="110"/>
      <c r="E79" s="110"/>
      <c r="F79" s="110"/>
      <c r="G79" s="110"/>
      <c r="H79" s="110"/>
      <c r="I79" s="110"/>
      <c r="J79" s="114"/>
      <c r="K79" s="110"/>
      <c r="L79" s="114"/>
      <c r="M79" s="114"/>
      <c r="N79" s="110"/>
      <c r="O79" s="110"/>
      <c r="P79" s="114"/>
      <c r="Q79" s="114"/>
      <c r="R79" s="115"/>
      <c r="S79" s="114"/>
      <c r="T79" s="114"/>
      <c r="U79" s="114"/>
      <c r="V79" s="114"/>
      <c r="W79" s="114"/>
      <c r="X79" s="115"/>
      <c r="Y79" s="114"/>
      <c r="Z79" s="114"/>
      <c r="AA79" s="114"/>
      <c r="AB79" s="114"/>
      <c r="AC79" s="114"/>
      <c r="AD79" s="114"/>
      <c r="AE79" s="114"/>
      <c r="AF79" s="114"/>
      <c r="AG79" s="114"/>
      <c r="AH79" s="114"/>
      <c r="AI79" s="110"/>
      <c r="AJ79" s="114"/>
      <c r="AK79" s="114"/>
      <c r="AL79" s="114"/>
      <c r="AM79" s="114"/>
      <c r="AN79" s="114"/>
      <c r="AO79" s="114"/>
      <c r="AP79" s="114"/>
      <c r="AQ79" s="110"/>
      <c r="AR79" s="110"/>
      <c r="AS79" s="110"/>
      <c r="AT79" s="110"/>
      <c r="AU79" s="110"/>
      <c r="AV79" s="110"/>
      <c r="AW79" s="110"/>
      <c r="AX79" s="114"/>
      <c r="AY79" s="114"/>
      <c r="AZ79" s="110"/>
      <c r="BA79" s="110"/>
    </row>
    <row r="80" spans="1:53" ht="14.25" customHeight="1" x14ac:dyDescent="0.25">
      <c r="A80" s="110"/>
      <c r="B80" s="110"/>
      <c r="C80" s="110"/>
      <c r="D80" s="110"/>
      <c r="E80" s="110"/>
      <c r="F80" s="110"/>
      <c r="G80" s="110"/>
      <c r="H80" s="110"/>
      <c r="I80" s="110"/>
      <c r="J80" s="114"/>
      <c r="K80" s="110"/>
      <c r="L80" s="114"/>
      <c r="M80" s="114"/>
      <c r="N80" s="110"/>
      <c r="O80" s="110"/>
      <c r="P80" s="114"/>
      <c r="Q80" s="114"/>
      <c r="R80" s="115"/>
      <c r="S80" s="114"/>
      <c r="T80" s="114"/>
      <c r="U80" s="114"/>
      <c r="V80" s="114"/>
      <c r="W80" s="114"/>
      <c r="X80" s="115"/>
      <c r="Y80" s="114"/>
      <c r="Z80" s="114"/>
      <c r="AA80" s="114"/>
      <c r="AB80" s="114"/>
      <c r="AC80" s="114"/>
      <c r="AD80" s="114"/>
      <c r="AE80" s="114"/>
      <c r="AF80" s="114"/>
      <c r="AG80" s="114"/>
      <c r="AH80" s="114"/>
      <c r="AI80" s="110"/>
      <c r="AJ80" s="114"/>
      <c r="AK80" s="114"/>
      <c r="AL80" s="114"/>
      <c r="AM80" s="114"/>
      <c r="AN80" s="114"/>
      <c r="AO80" s="114"/>
      <c r="AP80" s="114"/>
      <c r="AQ80" s="110"/>
      <c r="AR80" s="110"/>
      <c r="AS80" s="110"/>
      <c r="AT80" s="110"/>
      <c r="AU80" s="110"/>
      <c r="AV80" s="110"/>
      <c r="AW80" s="110"/>
      <c r="AX80" s="114"/>
      <c r="AY80" s="114"/>
      <c r="AZ80" s="110"/>
      <c r="BA80" s="110"/>
    </row>
    <row r="81" spans="1:53" ht="14.25" customHeight="1" x14ac:dyDescent="0.25">
      <c r="A81" s="110"/>
      <c r="B81" s="110"/>
      <c r="C81" s="110"/>
      <c r="D81" s="110"/>
      <c r="E81" s="110"/>
      <c r="F81" s="110"/>
      <c r="G81" s="110"/>
      <c r="H81" s="110"/>
      <c r="I81" s="110"/>
      <c r="J81" s="114"/>
      <c r="K81" s="110"/>
      <c r="L81" s="114"/>
      <c r="M81" s="114"/>
      <c r="N81" s="110"/>
      <c r="O81" s="110"/>
      <c r="P81" s="114"/>
      <c r="Q81" s="114"/>
      <c r="R81" s="115"/>
      <c r="S81" s="114"/>
      <c r="T81" s="114"/>
      <c r="U81" s="114"/>
      <c r="V81" s="114"/>
      <c r="W81" s="114"/>
      <c r="X81" s="115"/>
      <c r="Y81" s="114"/>
      <c r="Z81" s="114"/>
      <c r="AA81" s="114"/>
      <c r="AB81" s="114"/>
      <c r="AC81" s="114"/>
      <c r="AD81" s="114"/>
      <c r="AE81" s="114"/>
      <c r="AF81" s="114"/>
      <c r="AG81" s="114"/>
      <c r="AH81" s="114"/>
      <c r="AI81" s="110"/>
      <c r="AJ81" s="114"/>
      <c r="AK81" s="114"/>
      <c r="AL81" s="114"/>
      <c r="AM81" s="114"/>
      <c r="AN81" s="114"/>
      <c r="AO81" s="114"/>
      <c r="AP81" s="114"/>
      <c r="AQ81" s="110"/>
      <c r="AR81" s="110"/>
      <c r="AS81" s="110"/>
      <c r="AT81" s="110"/>
      <c r="AU81" s="110"/>
      <c r="AV81" s="110"/>
      <c r="AW81" s="110"/>
      <c r="AX81" s="114"/>
      <c r="AY81" s="114"/>
      <c r="AZ81" s="110"/>
      <c r="BA81" s="110"/>
    </row>
    <row r="82" spans="1:53" ht="14.25" customHeight="1" x14ac:dyDescent="0.25">
      <c r="A82" s="110"/>
      <c r="B82" s="110"/>
      <c r="C82" s="110"/>
      <c r="D82" s="110"/>
      <c r="E82" s="110"/>
      <c r="F82" s="110"/>
      <c r="G82" s="110"/>
      <c r="H82" s="110"/>
      <c r="I82" s="110"/>
      <c r="J82" s="114"/>
      <c r="K82" s="110"/>
      <c r="L82" s="114"/>
      <c r="M82" s="114"/>
      <c r="N82" s="110"/>
      <c r="O82" s="110"/>
      <c r="P82" s="114"/>
      <c r="Q82" s="114"/>
      <c r="R82" s="115"/>
      <c r="S82" s="114"/>
      <c r="T82" s="114"/>
      <c r="U82" s="114"/>
      <c r="V82" s="114"/>
      <c r="W82" s="114"/>
      <c r="X82" s="115"/>
      <c r="Y82" s="114"/>
      <c r="Z82" s="114"/>
      <c r="AA82" s="114"/>
      <c r="AB82" s="114"/>
      <c r="AC82" s="114"/>
      <c r="AD82" s="114"/>
      <c r="AE82" s="114"/>
      <c r="AF82" s="114"/>
      <c r="AG82" s="114"/>
      <c r="AH82" s="114"/>
      <c r="AI82" s="110"/>
      <c r="AJ82" s="114"/>
      <c r="AK82" s="114"/>
      <c r="AL82" s="114"/>
      <c r="AM82" s="114"/>
      <c r="AN82" s="114"/>
      <c r="AO82" s="114"/>
      <c r="AP82" s="114"/>
      <c r="AQ82" s="110"/>
      <c r="AR82" s="110"/>
      <c r="AS82" s="110"/>
      <c r="AT82" s="110"/>
      <c r="AU82" s="110"/>
      <c r="AV82" s="110"/>
      <c r="AW82" s="110"/>
      <c r="AX82" s="114"/>
      <c r="AY82" s="114"/>
      <c r="AZ82" s="110"/>
      <c r="BA82" s="110"/>
    </row>
    <row r="83" spans="1:53" ht="14.25" customHeight="1" x14ac:dyDescent="0.25">
      <c r="A83" s="110"/>
      <c r="B83" s="110"/>
      <c r="C83" s="110"/>
      <c r="D83" s="110"/>
      <c r="E83" s="110"/>
      <c r="F83" s="110"/>
      <c r="G83" s="110"/>
      <c r="H83" s="110"/>
      <c r="I83" s="110"/>
      <c r="J83" s="114"/>
      <c r="K83" s="110"/>
      <c r="L83" s="114"/>
      <c r="M83" s="114"/>
      <c r="N83" s="110"/>
      <c r="O83" s="110"/>
      <c r="P83" s="114"/>
      <c r="Q83" s="114"/>
      <c r="R83" s="115"/>
      <c r="S83" s="114"/>
      <c r="T83" s="114"/>
      <c r="U83" s="114"/>
      <c r="V83" s="114"/>
      <c r="W83" s="114"/>
      <c r="X83" s="115"/>
      <c r="Y83" s="114"/>
      <c r="Z83" s="114"/>
      <c r="AA83" s="114"/>
      <c r="AB83" s="114"/>
      <c r="AC83" s="114"/>
      <c r="AD83" s="114"/>
      <c r="AE83" s="114"/>
      <c r="AF83" s="114"/>
      <c r="AG83" s="114"/>
      <c r="AH83" s="114"/>
      <c r="AI83" s="110"/>
      <c r="AJ83" s="114"/>
      <c r="AK83" s="114"/>
      <c r="AL83" s="114"/>
      <c r="AM83" s="114"/>
      <c r="AN83" s="114"/>
      <c r="AO83" s="114"/>
      <c r="AP83" s="114"/>
      <c r="AQ83" s="110"/>
      <c r="AR83" s="110"/>
      <c r="AS83" s="110"/>
      <c r="AT83" s="110"/>
      <c r="AU83" s="110"/>
      <c r="AV83" s="110"/>
      <c r="AW83" s="110"/>
      <c r="AX83" s="114"/>
      <c r="AY83" s="114"/>
      <c r="AZ83" s="110"/>
      <c r="BA83" s="110"/>
    </row>
    <row r="84" spans="1:53" ht="14.25" customHeight="1" x14ac:dyDescent="0.25">
      <c r="A84" s="110"/>
      <c r="B84" s="110"/>
      <c r="C84" s="110"/>
      <c r="D84" s="110"/>
      <c r="E84" s="110"/>
      <c r="F84" s="110"/>
      <c r="G84" s="110"/>
      <c r="H84" s="110"/>
      <c r="I84" s="110"/>
      <c r="J84" s="114"/>
      <c r="K84" s="110"/>
      <c r="L84" s="114"/>
      <c r="M84" s="114"/>
      <c r="N84" s="110"/>
      <c r="O84" s="110"/>
      <c r="P84" s="114"/>
      <c r="Q84" s="114"/>
      <c r="R84" s="115"/>
      <c r="S84" s="114"/>
      <c r="T84" s="114"/>
      <c r="U84" s="114"/>
      <c r="V84" s="114"/>
      <c r="W84" s="114"/>
      <c r="X84" s="115"/>
      <c r="Y84" s="114"/>
      <c r="Z84" s="114"/>
      <c r="AA84" s="114"/>
      <c r="AB84" s="114"/>
      <c r="AC84" s="114"/>
      <c r="AD84" s="114"/>
      <c r="AE84" s="114"/>
      <c r="AF84" s="114"/>
      <c r="AG84" s="114"/>
      <c r="AH84" s="114"/>
      <c r="AI84" s="110"/>
      <c r="AJ84" s="114"/>
      <c r="AK84" s="114"/>
      <c r="AL84" s="114"/>
      <c r="AM84" s="114"/>
      <c r="AN84" s="114"/>
      <c r="AO84" s="114"/>
      <c r="AP84" s="114"/>
      <c r="AQ84" s="110"/>
      <c r="AR84" s="110"/>
      <c r="AS84" s="110"/>
      <c r="AT84" s="110"/>
      <c r="AU84" s="110"/>
      <c r="AV84" s="110"/>
      <c r="AW84" s="110"/>
      <c r="AX84" s="114"/>
      <c r="AY84" s="114"/>
      <c r="AZ84" s="110"/>
      <c r="BA84" s="110"/>
    </row>
    <row r="85" spans="1:53" ht="14.25" customHeight="1" x14ac:dyDescent="0.25">
      <c r="A85" s="110"/>
      <c r="B85" s="110"/>
      <c r="C85" s="110"/>
      <c r="D85" s="110"/>
      <c r="E85" s="110"/>
      <c r="F85" s="110"/>
      <c r="G85" s="110"/>
      <c r="H85" s="110"/>
      <c r="I85" s="110"/>
      <c r="J85" s="114"/>
      <c r="K85" s="110"/>
      <c r="L85" s="114"/>
      <c r="M85" s="114"/>
      <c r="N85" s="110"/>
      <c r="O85" s="110"/>
      <c r="P85" s="114"/>
      <c r="Q85" s="114"/>
      <c r="R85" s="115"/>
      <c r="S85" s="114"/>
      <c r="T85" s="114"/>
      <c r="U85" s="114"/>
      <c r="V85" s="114"/>
      <c r="W85" s="114"/>
      <c r="X85" s="115"/>
      <c r="Y85" s="114"/>
      <c r="Z85" s="114"/>
      <c r="AA85" s="114"/>
      <c r="AB85" s="114"/>
      <c r="AC85" s="114"/>
      <c r="AD85" s="114"/>
      <c r="AE85" s="114"/>
      <c r="AF85" s="114"/>
      <c r="AG85" s="114"/>
      <c r="AH85" s="114"/>
      <c r="AI85" s="110"/>
      <c r="AJ85" s="114"/>
      <c r="AK85" s="114"/>
      <c r="AL85" s="114"/>
      <c r="AM85" s="114"/>
      <c r="AN85" s="114"/>
      <c r="AO85" s="114"/>
      <c r="AP85" s="114"/>
      <c r="AQ85" s="110"/>
      <c r="AR85" s="110"/>
      <c r="AS85" s="110"/>
      <c r="AT85" s="110"/>
      <c r="AU85" s="110"/>
      <c r="AV85" s="110"/>
      <c r="AW85" s="110"/>
      <c r="AX85" s="114"/>
      <c r="AY85" s="114"/>
      <c r="AZ85" s="110"/>
      <c r="BA85" s="110"/>
    </row>
    <row r="86" spans="1:53" ht="14.25" customHeight="1" x14ac:dyDescent="0.25">
      <c r="A86" s="110"/>
      <c r="B86" s="110"/>
      <c r="C86" s="110"/>
      <c r="D86" s="110"/>
      <c r="E86" s="110"/>
      <c r="F86" s="110"/>
      <c r="G86" s="110"/>
      <c r="H86" s="110"/>
      <c r="I86" s="110"/>
      <c r="J86" s="114"/>
      <c r="K86" s="110"/>
      <c r="L86" s="114"/>
      <c r="M86" s="114"/>
      <c r="N86" s="110"/>
      <c r="O86" s="110"/>
      <c r="P86" s="114"/>
      <c r="Q86" s="114"/>
      <c r="R86" s="115"/>
      <c r="S86" s="114"/>
      <c r="T86" s="114"/>
      <c r="U86" s="114"/>
      <c r="V86" s="114"/>
      <c r="W86" s="114"/>
      <c r="X86" s="115"/>
      <c r="Y86" s="114"/>
      <c r="Z86" s="114"/>
      <c r="AA86" s="114"/>
      <c r="AB86" s="114"/>
      <c r="AC86" s="114"/>
      <c r="AD86" s="114"/>
      <c r="AE86" s="114"/>
      <c r="AF86" s="114"/>
      <c r="AG86" s="114"/>
      <c r="AH86" s="114"/>
      <c r="AI86" s="110"/>
      <c r="AJ86" s="114"/>
      <c r="AK86" s="114"/>
      <c r="AL86" s="114"/>
      <c r="AM86" s="114"/>
      <c r="AN86" s="114"/>
      <c r="AO86" s="114"/>
      <c r="AP86" s="114"/>
      <c r="AQ86" s="110"/>
      <c r="AR86" s="110"/>
      <c r="AS86" s="110"/>
      <c r="AT86" s="110"/>
      <c r="AU86" s="110"/>
      <c r="AV86" s="110"/>
      <c r="AW86" s="110"/>
      <c r="AX86" s="114"/>
      <c r="AY86" s="114"/>
      <c r="AZ86" s="110"/>
      <c r="BA86" s="110"/>
    </row>
    <row r="87" spans="1:53" ht="14.25" customHeight="1" x14ac:dyDescent="0.25">
      <c r="A87" s="110"/>
      <c r="B87" s="110"/>
      <c r="C87" s="110"/>
      <c r="D87" s="110"/>
      <c r="E87" s="110"/>
      <c r="F87" s="110"/>
      <c r="G87" s="110"/>
      <c r="H87" s="110"/>
      <c r="I87" s="110"/>
      <c r="J87" s="114"/>
      <c r="K87" s="110"/>
      <c r="L87" s="114"/>
      <c r="M87" s="114"/>
      <c r="N87" s="110"/>
      <c r="O87" s="110"/>
      <c r="P87" s="114"/>
      <c r="Q87" s="114"/>
      <c r="R87" s="115"/>
      <c r="S87" s="114"/>
      <c r="T87" s="114"/>
      <c r="U87" s="114"/>
      <c r="V87" s="114"/>
      <c r="W87" s="114"/>
      <c r="X87" s="115"/>
      <c r="Y87" s="114"/>
      <c r="Z87" s="114"/>
      <c r="AA87" s="114"/>
      <c r="AB87" s="114"/>
      <c r="AC87" s="114"/>
      <c r="AD87" s="114"/>
      <c r="AE87" s="114"/>
      <c r="AF87" s="114"/>
      <c r="AG87" s="114"/>
      <c r="AH87" s="114"/>
      <c r="AI87" s="110"/>
      <c r="AJ87" s="114"/>
      <c r="AK87" s="114"/>
      <c r="AL87" s="114"/>
      <c r="AM87" s="114"/>
      <c r="AN87" s="114"/>
      <c r="AO87" s="114"/>
      <c r="AP87" s="114"/>
      <c r="AQ87" s="110"/>
      <c r="AR87" s="110"/>
      <c r="AS87" s="110"/>
      <c r="AT87" s="110"/>
      <c r="AU87" s="110"/>
      <c r="AV87" s="110"/>
      <c r="AW87" s="110"/>
      <c r="AX87" s="114"/>
      <c r="AY87" s="114"/>
      <c r="AZ87" s="110"/>
      <c r="BA87" s="110"/>
    </row>
    <row r="88" spans="1:53" ht="14.25" customHeight="1" x14ac:dyDescent="0.25">
      <c r="A88" s="110"/>
      <c r="B88" s="110"/>
      <c r="C88" s="110"/>
      <c r="D88" s="110"/>
      <c r="E88" s="110"/>
      <c r="F88" s="110"/>
      <c r="G88" s="110"/>
      <c r="H88" s="110"/>
      <c r="I88" s="110"/>
      <c r="J88" s="114"/>
      <c r="K88" s="110"/>
      <c r="L88" s="114"/>
      <c r="M88" s="114"/>
      <c r="N88" s="110"/>
      <c r="O88" s="110"/>
      <c r="P88" s="114"/>
      <c r="Q88" s="114"/>
      <c r="R88" s="115"/>
      <c r="S88" s="110"/>
      <c r="T88" s="110"/>
      <c r="U88" s="110"/>
      <c r="V88" s="110"/>
      <c r="W88" s="110"/>
      <c r="X88" s="115"/>
      <c r="Y88" s="114"/>
      <c r="Z88" s="114"/>
      <c r="AA88" s="114"/>
      <c r="AB88" s="114"/>
      <c r="AC88" s="114"/>
      <c r="AD88" s="110"/>
      <c r="AE88" s="110"/>
      <c r="AF88" s="110"/>
      <c r="AG88" s="110"/>
      <c r="AH88" s="110"/>
      <c r="AI88" s="110"/>
      <c r="AJ88" s="110"/>
      <c r="AK88" s="110"/>
      <c r="AL88" s="114"/>
      <c r="AM88" s="114"/>
      <c r="AN88" s="114"/>
      <c r="AO88" s="114"/>
      <c r="AP88" s="114"/>
      <c r="AQ88" s="110"/>
      <c r="AR88" s="110"/>
      <c r="AS88" s="110"/>
      <c r="AT88" s="110"/>
      <c r="AU88" s="110"/>
      <c r="AV88" s="110"/>
      <c r="AW88" s="110"/>
      <c r="AX88" s="114"/>
      <c r="AY88" s="114"/>
      <c r="AZ88" s="110"/>
      <c r="BA88" s="110"/>
    </row>
    <row r="89" spans="1:53" ht="14.25" customHeight="1" x14ac:dyDescent="0.25">
      <c r="A89" s="110"/>
      <c r="B89" s="110"/>
      <c r="C89" s="110"/>
      <c r="D89" s="110"/>
      <c r="E89" s="110"/>
      <c r="F89" s="110"/>
      <c r="G89" s="110"/>
      <c r="H89" s="110"/>
      <c r="I89" s="110"/>
      <c r="J89" s="114"/>
      <c r="K89" s="110"/>
      <c r="L89" s="114"/>
      <c r="M89" s="114"/>
      <c r="N89" s="110"/>
      <c r="O89" s="110"/>
      <c r="P89" s="114"/>
      <c r="Q89" s="114"/>
      <c r="R89" s="115"/>
      <c r="S89" s="114"/>
      <c r="T89" s="114"/>
      <c r="U89" s="114"/>
      <c r="V89" s="114"/>
      <c r="W89" s="114"/>
      <c r="X89" s="115"/>
      <c r="Y89" s="114"/>
      <c r="Z89" s="114"/>
      <c r="AA89" s="114"/>
      <c r="AB89" s="114"/>
      <c r="AC89" s="114"/>
      <c r="AD89" s="114"/>
      <c r="AE89" s="114"/>
      <c r="AF89" s="114"/>
      <c r="AG89" s="114"/>
      <c r="AH89" s="114"/>
      <c r="AI89" s="110"/>
      <c r="AJ89" s="114"/>
      <c r="AK89" s="114"/>
      <c r="AL89" s="114"/>
      <c r="AM89" s="114"/>
      <c r="AN89" s="114"/>
      <c r="AO89" s="114"/>
      <c r="AP89" s="114"/>
      <c r="AQ89" s="110"/>
      <c r="AR89" s="110"/>
      <c r="AS89" s="110"/>
      <c r="AT89" s="110"/>
      <c r="AU89" s="110"/>
      <c r="AV89" s="110"/>
      <c r="AW89" s="110"/>
      <c r="AX89" s="114"/>
      <c r="AY89" s="114"/>
      <c r="AZ89" s="110"/>
      <c r="BA89" s="110"/>
    </row>
    <row r="90" spans="1:53" ht="14.25" customHeight="1" x14ac:dyDescent="0.25">
      <c r="A90" s="110"/>
      <c r="B90" s="110"/>
      <c r="C90" s="110"/>
      <c r="D90" s="110"/>
      <c r="E90" s="110"/>
      <c r="F90" s="110"/>
      <c r="G90" s="110"/>
      <c r="H90" s="110"/>
      <c r="I90" s="110"/>
      <c r="J90" s="114"/>
      <c r="K90" s="110"/>
      <c r="L90" s="114"/>
      <c r="M90" s="114"/>
      <c r="N90" s="110"/>
      <c r="O90" s="110"/>
      <c r="P90" s="114"/>
      <c r="Q90" s="114"/>
      <c r="R90" s="115"/>
      <c r="S90" s="114"/>
      <c r="T90" s="114"/>
      <c r="U90" s="114"/>
      <c r="V90" s="114"/>
      <c r="W90" s="114"/>
      <c r="X90" s="115"/>
      <c r="Y90" s="114"/>
      <c r="Z90" s="114"/>
      <c r="AA90" s="114"/>
      <c r="AB90" s="114"/>
      <c r="AC90" s="114"/>
      <c r="AD90" s="114"/>
      <c r="AE90" s="114"/>
      <c r="AF90" s="114"/>
      <c r="AG90" s="114"/>
      <c r="AH90" s="114"/>
      <c r="AI90" s="110"/>
      <c r="AJ90" s="114"/>
      <c r="AK90" s="114"/>
      <c r="AL90" s="114"/>
      <c r="AM90" s="114"/>
      <c r="AN90" s="114"/>
      <c r="AO90" s="114"/>
      <c r="AP90" s="114"/>
      <c r="AQ90" s="110"/>
      <c r="AR90" s="110"/>
      <c r="AS90" s="110"/>
      <c r="AT90" s="110"/>
      <c r="AU90" s="110"/>
      <c r="AV90" s="110"/>
      <c r="AW90" s="110"/>
      <c r="AX90" s="114"/>
      <c r="AY90" s="114"/>
      <c r="AZ90" s="110"/>
      <c r="BA90" s="110"/>
    </row>
    <row r="91" spans="1:53" ht="14.25" customHeight="1" x14ac:dyDescent="0.25">
      <c r="A91" s="110"/>
      <c r="B91" s="110"/>
      <c r="C91" s="110"/>
      <c r="D91" s="110"/>
      <c r="E91" s="110"/>
      <c r="F91" s="110"/>
      <c r="G91" s="110"/>
      <c r="H91" s="110"/>
      <c r="I91" s="110"/>
      <c r="J91" s="114"/>
      <c r="K91" s="110"/>
      <c r="L91" s="114"/>
      <c r="M91" s="114"/>
      <c r="N91" s="110"/>
      <c r="O91" s="110"/>
      <c r="P91" s="114"/>
      <c r="Q91" s="114"/>
      <c r="R91" s="115"/>
      <c r="S91" s="114"/>
      <c r="T91" s="114"/>
      <c r="U91" s="114"/>
      <c r="V91" s="114"/>
      <c r="W91" s="114"/>
      <c r="X91" s="115"/>
      <c r="Y91" s="114"/>
      <c r="Z91" s="114"/>
      <c r="AA91" s="114"/>
      <c r="AB91" s="114"/>
      <c r="AC91" s="114"/>
      <c r="AD91" s="114"/>
      <c r="AE91" s="114"/>
      <c r="AF91" s="114"/>
      <c r="AG91" s="114"/>
      <c r="AH91" s="114"/>
      <c r="AI91" s="110"/>
      <c r="AJ91" s="114"/>
      <c r="AK91" s="114"/>
      <c r="AL91" s="114"/>
      <c r="AM91" s="114"/>
      <c r="AN91" s="114"/>
      <c r="AO91" s="114"/>
      <c r="AP91" s="114"/>
      <c r="AQ91" s="110"/>
      <c r="AR91" s="110"/>
      <c r="AS91" s="110"/>
      <c r="AT91" s="110"/>
      <c r="AU91" s="110"/>
      <c r="AV91" s="110"/>
      <c r="AW91" s="110"/>
      <c r="AX91" s="114"/>
      <c r="AY91" s="114"/>
      <c r="AZ91" s="110"/>
      <c r="BA91" s="110"/>
    </row>
    <row r="92" spans="1:53" ht="14.25" customHeight="1" x14ac:dyDescent="0.25">
      <c r="A92" s="110"/>
      <c r="B92" s="110"/>
      <c r="C92" s="110"/>
      <c r="D92" s="110"/>
      <c r="E92" s="110"/>
      <c r="F92" s="110"/>
      <c r="G92" s="110"/>
      <c r="H92" s="110"/>
      <c r="I92" s="110"/>
      <c r="J92" s="114"/>
      <c r="K92" s="110"/>
      <c r="L92" s="114"/>
      <c r="M92" s="114"/>
      <c r="N92" s="110"/>
      <c r="O92" s="110"/>
      <c r="P92" s="114"/>
      <c r="Q92" s="114"/>
      <c r="R92" s="115"/>
      <c r="S92" s="114"/>
      <c r="T92" s="114"/>
      <c r="U92" s="114"/>
      <c r="V92" s="114"/>
      <c r="W92" s="114"/>
      <c r="X92" s="115"/>
      <c r="Y92" s="114"/>
      <c r="Z92" s="114"/>
      <c r="AA92" s="114"/>
      <c r="AB92" s="114"/>
      <c r="AC92" s="114"/>
      <c r="AD92" s="114"/>
      <c r="AE92" s="114"/>
      <c r="AF92" s="114"/>
      <c r="AG92" s="114"/>
      <c r="AH92" s="114"/>
      <c r="AI92" s="110"/>
      <c r="AJ92" s="114"/>
      <c r="AK92" s="114"/>
      <c r="AL92" s="114"/>
      <c r="AM92" s="114"/>
      <c r="AN92" s="114"/>
      <c r="AO92" s="114"/>
      <c r="AP92" s="114"/>
      <c r="AQ92" s="110"/>
      <c r="AR92" s="110"/>
      <c r="AS92" s="110"/>
      <c r="AT92" s="110"/>
      <c r="AU92" s="110"/>
      <c r="AV92" s="110"/>
      <c r="AW92" s="110"/>
      <c r="AX92" s="114"/>
      <c r="AY92" s="114"/>
      <c r="AZ92" s="110"/>
      <c r="BA92" s="110"/>
    </row>
    <row r="93" spans="1:53" ht="14.25" customHeight="1" x14ac:dyDescent="0.25">
      <c r="A93" s="110"/>
      <c r="B93" s="110"/>
      <c r="C93" s="110"/>
      <c r="D93" s="110"/>
      <c r="E93" s="110"/>
      <c r="F93" s="110"/>
      <c r="G93" s="110"/>
      <c r="H93" s="110"/>
      <c r="I93" s="110"/>
      <c r="J93" s="114"/>
      <c r="K93" s="110"/>
      <c r="L93" s="114"/>
      <c r="M93" s="114"/>
      <c r="N93" s="110"/>
      <c r="O93" s="110"/>
      <c r="P93" s="114"/>
      <c r="Q93" s="114"/>
      <c r="R93" s="115"/>
      <c r="S93" s="114"/>
      <c r="T93" s="114"/>
      <c r="U93" s="114"/>
      <c r="V93" s="114"/>
      <c r="W93" s="114"/>
      <c r="X93" s="115"/>
      <c r="Y93" s="114"/>
      <c r="Z93" s="114"/>
      <c r="AA93" s="114"/>
      <c r="AB93" s="114"/>
      <c r="AC93" s="114"/>
      <c r="AD93" s="114"/>
      <c r="AE93" s="114"/>
      <c r="AF93" s="114"/>
      <c r="AG93" s="114"/>
      <c r="AH93" s="114"/>
      <c r="AI93" s="110"/>
      <c r="AJ93" s="114"/>
      <c r="AK93" s="114"/>
      <c r="AL93" s="114"/>
      <c r="AM93" s="114"/>
      <c r="AN93" s="114"/>
      <c r="AO93" s="114"/>
      <c r="AP93" s="114"/>
      <c r="AQ93" s="110"/>
      <c r="AR93" s="110"/>
      <c r="AS93" s="110"/>
      <c r="AT93" s="110"/>
      <c r="AU93" s="110"/>
      <c r="AV93" s="110"/>
      <c r="AW93" s="110"/>
      <c r="AX93" s="114"/>
      <c r="AY93" s="114"/>
      <c r="AZ93" s="110"/>
      <c r="BA93" s="110"/>
    </row>
    <row r="94" spans="1:53" ht="14.25" customHeight="1" x14ac:dyDescent="0.25">
      <c r="A94" s="110"/>
      <c r="B94" s="110"/>
      <c r="C94" s="110"/>
      <c r="D94" s="110"/>
      <c r="E94" s="110"/>
      <c r="F94" s="110"/>
      <c r="G94" s="110"/>
      <c r="H94" s="110"/>
      <c r="I94" s="110"/>
      <c r="J94" s="114"/>
      <c r="K94" s="110"/>
      <c r="L94" s="114"/>
      <c r="M94" s="114"/>
      <c r="N94" s="110"/>
      <c r="O94" s="110"/>
      <c r="P94" s="114"/>
      <c r="Q94" s="114"/>
      <c r="R94" s="115"/>
      <c r="S94" s="114"/>
      <c r="T94" s="114"/>
      <c r="U94" s="114"/>
      <c r="V94" s="114"/>
      <c r="W94" s="114"/>
      <c r="X94" s="115"/>
      <c r="Y94" s="114"/>
      <c r="Z94" s="114"/>
      <c r="AA94" s="114"/>
      <c r="AB94" s="114"/>
      <c r="AC94" s="114"/>
      <c r="AD94" s="114"/>
      <c r="AE94" s="114"/>
      <c r="AF94" s="114"/>
      <c r="AG94" s="114"/>
      <c r="AH94" s="114"/>
      <c r="AI94" s="110"/>
      <c r="AJ94" s="114"/>
      <c r="AK94" s="114"/>
      <c r="AL94" s="114"/>
      <c r="AM94" s="114"/>
      <c r="AN94" s="114"/>
      <c r="AO94" s="114"/>
      <c r="AP94" s="114"/>
      <c r="AQ94" s="110"/>
      <c r="AR94" s="110"/>
      <c r="AS94" s="110"/>
      <c r="AT94" s="110"/>
      <c r="AU94" s="110"/>
      <c r="AV94" s="110"/>
      <c r="AW94" s="110"/>
      <c r="AX94" s="114"/>
      <c r="AY94" s="114"/>
      <c r="AZ94" s="110"/>
      <c r="BA94" s="110"/>
    </row>
    <row r="95" spans="1:53" ht="14.25" customHeight="1" x14ac:dyDescent="0.25">
      <c r="A95" s="110"/>
      <c r="B95" s="110"/>
      <c r="C95" s="110"/>
      <c r="D95" s="110"/>
      <c r="E95" s="110"/>
      <c r="F95" s="110"/>
      <c r="G95" s="110"/>
      <c r="H95" s="110"/>
      <c r="I95" s="110"/>
      <c r="J95" s="114"/>
      <c r="K95" s="110"/>
      <c r="L95" s="114"/>
      <c r="M95" s="114"/>
      <c r="N95" s="110"/>
      <c r="O95" s="110"/>
      <c r="P95" s="114"/>
      <c r="Q95" s="114"/>
      <c r="R95" s="115"/>
      <c r="S95" s="114"/>
      <c r="T95" s="114"/>
      <c r="U95" s="114"/>
      <c r="V95" s="114"/>
      <c r="W95" s="114"/>
      <c r="X95" s="115"/>
      <c r="Y95" s="114"/>
      <c r="Z95" s="114"/>
      <c r="AA95" s="114"/>
      <c r="AB95" s="114"/>
      <c r="AC95" s="114"/>
      <c r="AD95" s="114"/>
      <c r="AE95" s="114"/>
      <c r="AF95" s="114"/>
      <c r="AG95" s="114"/>
      <c r="AH95" s="114"/>
      <c r="AI95" s="110"/>
      <c r="AJ95" s="114"/>
      <c r="AK95" s="114"/>
      <c r="AL95" s="114"/>
      <c r="AM95" s="114"/>
      <c r="AN95" s="114"/>
      <c r="AO95" s="114"/>
      <c r="AP95" s="114"/>
      <c r="AQ95" s="110"/>
      <c r="AR95" s="110"/>
      <c r="AS95" s="110"/>
      <c r="AT95" s="110"/>
      <c r="AU95" s="110"/>
      <c r="AV95" s="110"/>
      <c r="AW95" s="110"/>
      <c r="AX95" s="114"/>
      <c r="AY95" s="114"/>
      <c r="AZ95" s="110"/>
      <c r="BA95" s="110"/>
    </row>
    <row r="96" spans="1:53" ht="14.25" customHeight="1" x14ac:dyDescent="0.25">
      <c r="A96" s="110"/>
      <c r="B96" s="110"/>
      <c r="C96" s="110"/>
      <c r="D96" s="110"/>
      <c r="E96" s="110"/>
      <c r="F96" s="110"/>
      <c r="G96" s="110"/>
      <c r="H96" s="110"/>
      <c r="I96" s="110"/>
      <c r="J96" s="114"/>
      <c r="K96" s="110"/>
      <c r="L96" s="114"/>
      <c r="M96" s="114"/>
      <c r="N96" s="110"/>
      <c r="O96" s="110"/>
      <c r="P96" s="114"/>
      <c r="Q96" s="114"/>
      <c r="R96" s="115"/>
      <c r="S96" s="114"/>
      <c r="T96" s="114"/>
      <c r="U96" s="114"/>
      <c r="V96" s="114"/>
      <c r="W96" s="114"/>
      <c r="X96" s="115"/>
      <c r="Y96" s="114"/>
      <c r="Z96" s="114"/>
      <c r="AA96" s="114"/>
      <c r="AB96" s="114"/>
      <c r="AC96" s="114"/>
      <c r="AD96" s="114"/>
      <c r="AE96" s="114"/>
      <c r="AF96" s="114"/>
      <c r="AG96" s="114"/>
      <c r="AH96" s="114"/>
      <c r="AI96" s="110"/>
      <c r="AJ96" s="114"/>
      <c r="AK96" s="114"/>
      <c r="AL96" s="114"/>
      <c r="AM96" s="114"/>
      <c r="AN96" s="114"/>
      <c r="AO96" s="114"/>
      <c r="AP96" s="114"/>
      <c r="AQ96" s="110"/>
      <c r="AR96" s="110"/>
      <c r="AS96" s="110"/>
      <c r="AT96" s="110"/>
      <c r="AU96" s="110"/>
      <c r="AV96" s="110"/>
      <c r="AW96" s="110"/>
      <c r="AX96" s="114"/>
      <c r="AY96" s="114"/>
      <c r="AZ96" s="110"/>
      <c r="BA96" s="110"/>
    </row>
    <row r="97" spans="1:53" ht="14.25" customHeight="1" x14ac:dyDescent="0.25">
      <c r="A97" s="110"/>
      <c r="B97" s="110"/>
      <c r="C97" s="110"/>
      <c r="D97" s="110"/>
      <c r="E97" s="110"/>
      <c r="F97" s="110"/>
      <c r="G97" s="110"/>
      <c r="H97" s="110"/>
      <c r="I97" s="110"/>
      <c r="J97" s="114"/>
      <c r="K97" s="110"/>
      <c r="L97" s="114"/>
      <c r="M97" s="114"/>
      <c r="N97" s="110"/>
      <c r="O97" s="110"/>
      <c r="P97" s="114"/>
      <c r="Q97" s="114"/>
      <c r="R97" s="115"/>
      <c r="S97" s="110"/>
      <c r="T97" s="110"/>
      <c r="U97" s="110"/>
      <c r="V97" s="110"/>
      <c r="W97" s="110"/>
      <c r="X97" s="115"/>
      <c r="Y97" s="114"/>
      <c r="Z97" s="114"/>
      <c r="AA97" s="114"/>
      <c r="AB97" s="114"/>
      <c r="AC97" s="114"/>
      <c r="AD97" s="110"/>
      <c r="AE97" s="110"/>
      <c r="AF97" s="110"/>
      <c r="AG97" s="110"/>
      <c r="AH97" s="110"/>
      <c r="AI97" s="110"/>
      <c r="AJ97" s="110"/>
      <c r="AK97" s="110"/>
      <c r="AL97" s="114"/>
      <c r="AM97" s="114"/>
      <c r="AN97" s="114"/>
      <c r="AO97" s="114"/>
      <c r="AP97" s="114"/>
      <c r="AQ97" s="110"/>
      <c r="AR97" s="110"/>
      <c r="AS97" s="110"/>
      <c r="AT97" s="110"/>
      <c r="AU97" s="110"/>
      <c r="AV97" s="110"/>
      <c r="AW97" s="110"/>
      <c r="AX97" s="114"/>
      <c r="AY97" s="114"/>
      <c r="AZ97" s="110"/>
      <c r="BA97" s="110"/>
    </row>
    <row r="98" spans="1:53" ht="14.25" customHeight="1" x14ac:dyDescent="0.25">
      <c r="A98" s="110"/>
      <c r="B98" s="110"/>
      <c r="C98" s="110"/>
      <c r="D98" s="110"/>
      <c r="E98" s="110"/>
      <c r="F98" s="110"/>
      <c r="G98" s="110"/>
      <c r="H98" s="110"/>
      <c r="I98" s="110"/>
      <c r="J98" s="114"/>
      <c r="K98" s="110"/>
      <c r="L98" s="114"/>
      <c r="M98" s="114"/>
      <c r="N98" s="110"/>
      <c r="O98" s="110"/>
      <c r="P98" s="114"/>
      <c r="Q98" s="114"/>
      <c r="R98" s="115"/>
      <c r="S98" s="114"/>
      <c r="T98" s="114"/>
      <c r="U98" s="114"/>
      <c r="V98" s="114"/>
      <c r="W98" s="114"/>
      <c r="X98" s="115"/>
      <c r="Y98" s="114"/>
      <c r="Z98" s="114"/>
      <c r="AA98" s="114"/>
      <c r="AB98" s="114"/>
      <c r="AC98" s="114"/>
      <c r="AD98" s="114"/>
      <c r="AE98" s="114"/>
      <c r="AF98" s="114"/>
      <c r="AG98" s="114"/>
      <c r="AH98" s="114"/>
      <c r="AI98" s="110"/>
      <c r="AJ98" s="114"/>
      <c r="AK98" s="114"/>
      <c r="AL98" s="114"/>
      <c r="AM98" s="114"/>
      <c r="AN98" s="114"/>
      <c r="AO98" s="114"/>
      <c r="AP98" s="114"/>
      <c r="AQ98" s="110"/>
      <c r="AR98" s="110"/>
      <c r="AS98" s="110"/>
      <c r="AT98" s="110"/>
      <c r="AU98" s="110"/>
      <c r="AV98" s="110"/>
      <c r="AW98" s="110"/>
      <c r="AX98" s="114"/>
      <c r="AY98" s="114"/>
      <c r="AZ98" s="110"/>
      <c r="BA98" s="110"/>
    </row>
    <row r="99" spans="1:53" ht="14.25" customHeight="1" x14ac:dyDescent="0.25">
      <c r="A99" s="110"/>
      <c r="B99" s="110"/>
      <c r="C99" s="110"/>
      <c r="D99" s="110"/>
      <c r="E99" s="110"/>
      <c r="F99" s="110"/>
      <c r="G99" s="110"/>
      <c r="H99" s="110"/>
      <c r="I99" s="110"/>
      <c r="J99" s="114"/>
      <c r="K99" s="110"/>
      <c r="L99" s="114"/>
      <c r="M99" s="114"/>
      <c r="N99" s="110"/>
      <c r="O99" s="110"/>
      <c r="P99" s="114"/>
      <c r="Q99" s="114"/>
      <c r="R99" s="115"/>
      <c r="S99" s="114"/>
      <c r="T99" s="114"/>
      <c r="U99" s="114"/>
      <c r="V99" s="114"/>
      <c r="W99" s="114"/>
      <c r="X99" s="115"/>
      <c r="Y99" s="114"/>
      <c r="Z99" s="114"/>
      <c r="AA99" s="114"/>
      <c r="AB99" s="114"/>
      <c r="AC99" s="114"/>
      <c r="AD99" s="114"/>
      <c r="AE99" s="114"/>
      <c r="AF99" s="114"/>
      <c r="AG99" s="114"/>
      <c r="AH99" s="114"/>
      <c r="AI99" s="110"/>
      <c r="AJ99" s="114"/>
      <c r="AK99" s="114"/>
      <c r="AL99" s="114"/>
      <c r="AM99" s="114"/>
      <c r="AN99" s="114"/>
      <c r="AO99" s="114"/>
      <c r="AP99" s="114"/>
      <c r="AQ99" s="110"/>
      <c r="AR99" s="110"/>
      <c r="AS99" s="110"/>
      <c r="AT99" s="110"/>
      <c r="AU99" s="110"/>
      <c r="AV99" s="110"/>
      <c r="AW99" s="110"/>
      <c r="AX99" s="114"/>
      <c r="AY99" s="114"/>
      <c r="AZ99" s="110"/>
      <c r="BA99" s="110"/>
    </row>
    <row r="100" spans="1:53" ht="14.25" customHeight="1" x14ac:dyDescent="0.25">
      <c r="A100" s="110"/>
      <c r="B100" s="110"/>
      <c r="C100" s="110"/>
      <c r="D100" s="110"/>
      <c r="E100" s="110"/>
      <c r="F100" s="110"/>
      <c r="G100" s="110"/>
      <c r="H100" s="110"/>
      <c r="I100" s="110"/>
      <c r="J100" s="114"/>
      <c r="K100" s="110"/>
      <c r="L100" s="114"/>
      <c r="M100" s="114"/>
      <c r="N100" s="110"/>
      <c r="O100" s="110"/>
      <c r="P100" s="114"/>
      <c r="Q100" s="114"/>
      <c r="R100" s="115"/>
      <c r="S100" s="114"/>
      <c r="T100" s="114"/>
      <c r="U100" s="114"/>
      <c r="V100" s="114"/>
      <c r="W100" s="114"/>
      <c r="X100" s="115"/>
      <c r="Y100" s="114"/>
      <c r="Z100" s="114"/>
      <c r="AA100" s="114"/>
      <c r="AB100" s="114"/>
      <c r="AC100" s="114"/>
      <c r="AD100" s="114"/>
      <c r="AE100" s="114"/>
      <c r="AF100" s="114"/>
      <c r="AG100" s="114"/>
      <c r="AH100" s="114"/>
      <c r="AI100" s="110"/>
      <c r="AJ100" s="114"/>
      <c r="AK100" s="114"/>
      <c r="AL100" s="114"/>
      <c r="AM100" s="114"/>
      <c r="AN100" s="114"/>
      <c r="AO100" s="114"/>
      <c r="AP100" s="114"/>
      <c r="AQ100" s="110"/>
      <c r="AR100" s="110"/>
      <c r="AS100" s="110"/>
      <c r="AT100" s="110"/>
      <c r="AU100" s="110"/>
      <c r="AV100" s="110"/>
      <c r="AW100" s="110"/>
      <c r="AX100" s="114"/>
      <c r="AY100" s="114"/>
      <c r="AZ100" s="110"/>
      <c r="BA100" s="110"/>
    </row>
    <row r="101" spans="1:53" ht="14.25" customHeight="1" x14ac:dyDescent="0.25">
      <c r="A101" s="110"/>
      <c r="B101" s="110"/>
      <c r="C101" s="110"/>
      <c r="D101" s="110"/>
      <c r="E101" s="110"/>
      <c r="F101" s="110"/>
      <c r="G101" s="110"/>
      <c r="H101" s="110"/>
      <c r="I101" s="110"/>
      <c r="J101" s="114"/>
      <c r="K101" s="110"/>
      <c r="L101" s="114"/>
      <c r="M101" s="114"/>
      <c r="N101" s="110"/>
      <c r="O101" s="110"/>
      <c r="P101" s="114"/>
      <c r="Q101" s="114"/>
      <c r="R101" s="115"/>
      <c r="S101" s="114"/>
      <c r="T101" s="114"/>
      <c r="U101" s="114"/>
      <c r="V101" s="110"/>
      <c r="W101" s="114"/>
      <c r="X101" s="115"/>
      <c r="Y101" s="114"/>
      <c r="Z101" s="114"/>
      <c r="AA101" s="114"/>
      <c r="AB101" s="114"/>
      <c r="AC101" s="114"/>
      <c r="AD101" s="114"/>
      <c r="AE101" s="114"/>
      <c r="AF101" s="114"/>
      <c r="AG101" s="114"/>
      <c r="AH101" s="114"/>
      <c r="AI101" s="110"/>
      <c r="AJ101" s="114"/>
      <c r="AK101" s="114"/>
      <c r="AL101" s="114"/>
      <c r="AM101" s="114"/>
      <c r="AN101" s="114"/>
      <c r="AO101" s="114"/>
      <c r="AP101" s="114"/>
      <c r="AQ101" s="110"/>
      <c r="AR101" s="110"/>
      <c r="AS101" s="110"/>
      <c r="AT101" s="110"/>
      <c r="AU101" s="110"/>
      <c r="AV101" s="110"/>
      <c r="AW101" s="110"/>
      <c r="AX101" s="114"/>
      <c r="AY101" s="114"/>
      <c r="AZ101" s="110"/>
      <c r="BA101" s="110"/>
    </row>
    <row r="102" spans="1:53" ht="14.25" customHeight="1" x14ac:dyDescent="0.25">
      <c r="A102" s="110"/>
      <c r="B102" s="110"/>
      <c r="C102" s="110"/>
      <c r="D102" s="110"/>
      <c r="E102" s="110"/>
      <c r="F102" s="110"/>
      <c r="G102" s="110"/>
      <c r="H102" s="110"/>
      <c r="I102" s="110"/>
      <c r="J102" s="114"/>
      <c r="K102" s="110"/>
      <c r="L102" s="114"/>
      <c r="M102" s="114"/>
      <c r="N102" s="110"/>
      <c r="O102" s="110"/>
      <c r="P102" s="114"/>
      <c r="Q102" s="114"/>
      <c r="R102" s="115"/>
      <c r="S102" s="114"/>
      <c r="T102" s="114"/>
      <c r="U102" s="114"/>
      <c r="V102" s="114"/>
      <c r="W102" s="114"/>
      <c r="X102" s="115"/>
      <c r="Y102" s="114"/>
      <c r="Z102" s="114"/>
      <c r="AA102" s="114"/>
      <c r="AB102" s="114"/>
      <c r="AC102" s="114"/>
      <c r="AD102" s="114"/>
      <c r="AE102" s="114"/>
      <c r="AF102" s="114"/>
      <c r="AG102" s="114"/>
      <c r="AH102" s="114"/>
      <c r="AI102" s="110"/>
      <c r="AJ102" s="114"/>
      <c r="AK102" s="114"/>
      <c r="AL102" s="114"/>
      <c r="AM102" s="114"/>
      <c r="AN102" s="114"/>
      <c r="AO102" s="114"/>
      <c r="AP102" s="114"/>
      <c r="AQ102" s="110"/>
      <c r="AR102" s="110"/>
      <c r="AS102" s="110"/>
      <c r="AT102" s="110"/>
      <c r="AU102" s="110"/>
      <c r="AV102" s="110"/>
      <c r="AW102" s="110"/>
      <c r="AX102" s="114"/>
      <c r="AY102" s="114"/>
      <c r="AZ102" s="110"/>
      <c r="BA102" s="110"/>
    </row>
    <row r="103" spans="1:53" ht="14.25" customHeight="1" x14ac:dyDescent="0.25">
      <c r="A103" s="110"/>
      <c r="B103" s="110"/>
      <c r="C103" s="110"/>
      <c r="D103" s="110"/>
      <c r="E103" s="110"/>
      <c r="F103" s="110"/>
      <c r="G103" s="110"/>
      <c r="H103" s="110"/>
      <c r="I103" s="110"/>
      <c r="J103" s="114"/>
      <c r="K103" s="110"/>
      <c r="L103" s="114"/>
      <c r="M103" s="114"/>
      <c r="N103" s="110"/>
      <c r="O103" s="110"/>
      <c r="P103" s="114"/>
      <c r="Q103" s="114"/>
      <c r="R103" s="115"/>
      <c r="S103" s="114"/>
      <c r="T103" s="114"/>
      <c r="U103" s="114"/>
      <c r="V103" s="114"/>
      <c r="W103" s="114"/>
      <c r="X103" s="115"/>
      <c r="Y103" s="114"/>
      <c r="Z103" s="114"/>
      <c r="AA103" s="114"/>
      <c r="AB103" s="114"/>
      <c r="AC103" s="114"/>
      <c r="AD103" s="114"/>
      <c r="AE103" s="114"/>
      <c r="AF103" s="114"/>
      <c r="AG103" s="114"/>
      <c r="AH103" s="114"/>
      <c r="AI103" s="110"/>
      <c r="AJ103" s="114"/>
      <c r="AK103" s="114"/>
      <c r="AL103" s="114"/>
      <c r="AM103" s="114"/>
      <c r="AN103" s="114"/>
      <c r="AO103" s="114"/>
      <c r="AP103" s="114"/>
      <c r="AQ103" s="110"/>
      <c r="AR103" s="110"/>
      <c r="AS103" s="110"/>
      <c r="AT103" s="110"/>
      <c r="AU103" s="110"/>
      <c r="AV103" s="110"/>
      <c r="AW103" s="110"/>
      <c r="AX103" s="114"/>
      <c r="AY103" s="114"/>
      <c r="AZ103" s="110"/>
      <c r="BA103" s="110"/>
    </row>
    <row r="104" spans="1:53" ht="14.25" customHeight="1" x14ac:dyDescent="0.25">
      <c r="A104" s="110"/>
      <c r="B104" s="110"/>
      <c r="C104" s="110"/>
      <c r="D104" s="110"/>
      <c r="E104" s="110"/>
      <c r="F104" s="110"/>
      <c r="G104" s="110"/>
      <c r="H104" s="110"/>
      <c r="I104" s="110"/>
      <c r="J104" s="114"/>
      <c r="K104" s="110"/>
      <c r="L104" s="114"/>
      <c r="M104" s="114"/>
      <c r="N104" s="110"/>
      <c r="O104" s="110"/>
      <c r="P104" s="114"/>
      <c r="Q104" s="114"/>
      <c r="R104" s="115"/>
      <c r="S104" s="114"/>
      <c r="T104" s="114"/>
      <c r="U104" s="114"/>
      <c r="V104" s="114"/>
      <c r="W104" s="114"/>
      <c r="X104" s="115"/>
      <c r="Y104" s="114"/>
      <c r="Z104" s="114"/>
      <c r="AA104" s="114"/>
      <c r="AB104" s="114"/>
      <c r="AC104" s="114"/>
      <c r="AD104" s="114"/>
      <c r="AE104" s="114"/>
      <c r="AF104" s="114"/>
      <c r="AG104" s="114"/>
      <c r="AH104" s="114"/>
      <c r="AI104" s="110"/>
      <c r="AJ104" s="114"/>
      <c r="AK104" s="114"/>
      <c r="AL104" s="114"/>
      <c r="AM104" s="114"/>
      <c r="AN104" s="114"/>
      <c r="AO104" s="114"/>
      <c r="AP104" s="114"/>
      <c r="AQ104" s="110"/>
      <c r="AR104" s="110"/>
      <c r="AS104" s="110"/>
      <c r="AT104" s="110"/>
      <c r="AU104" s="110"/>
      <c r="AV104" s="110"/>
      <c r="AW104" s="110"/>
      <c r="AX104" s="114"/>
      <c r="AY104" s="114"/>
      <c r="AZ104" s="110"/>
      <c r="BA104" s="110"/>
    </row>
    <row r="105" spans="1:53" ht="14.25" customHeight="1" x14ac:dyDescent="0.25">
      <c r="A105" s="110"/>
      <c r="B105" s="110"/>
      <c r="C105" s="110"/>
      <c r="D105" s="110"/>
      <c r="E105" s="110"/>
      <c r="F105" s="110"/>
      <c r="G105" s="110"/>
      <c r="H105" s="110"/>
      <c r="I105" s="110"/>
      <c r="J105" s="114"/>
      <c r="K105" s="110"/>
      <c r="L105" s="114"/>
      <c r="M105" s="114"/>
      <c r="N105" s="110"/>
      <c r="O105" s="110"/>
      <c r="P105" s="114"/>
      <c r="Q105" s="114"/>
      <c r="R105" s="115"/>
      <c r="S105" s="114"/>
      <c r="T105" s="114"/>
      <c r="U105" s="114"/>
      <c r="V105" s="114"/>
      <c r="W105" s="114"/>
      <c r="X105" s="115"/>
      <c r="Y105" s="114"/>
      <c r="Z105" s="114"/>
      <c r="AA105" s="114"/>
      <c r="AB105" s="114"/>
      <c r="AC105" s="114"/>
      <c r="AD105" s="114"/>
      <c r="AE105" s="114"/>
      <c r="AF105" s="114"/>
      <c r="AG105" s="114"/>
      <c r="AH105" s="114"/>
      <c r="AI105" s="110"/>
      <c r="AJ105" s="114"/>
      <c r="AK105" s="114"/>
      <c r="AL105" s="114"/>
      <c r="AM105" s="114"/>
      <c r="AN105" s="114"/>
      <c r="AO105" s="114"/>
      <c r="AP105" s="114"/>
      <c r="AQ105" s="110"/>
      <c r="AR105" s="110"/>
      <c r="AS105" s="110"/>
      <c r="AT105" s="110"/>
      <c r="AU105" s="110"/>
      <c r="AV105" s="110"/>
      <c r="AW105" s="110"/>
      <c r="AX105" s="114"/>
      <c r="AY105" s="114"/>
      <c r="AZ105" s="110"/>
      <c r="BA105" s="110"/>
    </row>
    <row r="106" spans="1:53" ht="14.25" customHeight="1" x14ac:dyDescent="0.25">
      <c r="A106" s="110"/>
      <c r="B106" s="110"/>
      <c r="C106" s="110"/>
      <c r="D106" s="110"/>
      <c r="E106" s="110"/>
      <c r="F106" s="110"/>
      <c r="G106" s="110"/>
      <c r="H106" s="110"/>
      <c r="I106" s="110"/>
      <c r="J106" s="114"/>
      <c r="K106" s="110"/>
      <c r="L106" s="114"/>
      <c r="M106" s="114"/>
      <c r="N106" s="110"/>
      <c r="O106" s="110"/>
      <c r="P106" s="114"/>
      <c r="Q106" s="114"/>
      <c r="R106" s="115"/>
      <c r="S106" s="114"/>
      <c r="T106" s="114"/>
      <c r="U106" s="114"/>
      <c r="V106" s="114"/>
      <c r="W106" s="114"/>
      <c r="X106" s="115"/>
      <c r="Y106" s="114"/>
      <c r="Z106" s="114"/>
      <c r="AA106" s="114"/>
      <c r="AB106" s="114"/>
      <c r="AC106" s="114"/>
      <c r="AD106" s="114"/>
      <c r="AE106" s="114"/>
      <c r="AF106" s="114"/>
      <c r="AG106" s="114"/>
      <c r="AH106" s="114"/>
      <c r="AI106" s="110"/>
      <c r="AJ106" s="114"/>
      <c r="AK106" s="114"/>
      <c r="AL106" s="114"/>
      <c r="AM106" s="114"/>
      <c r="AN106" s="114"/>
      <c r="AO106" s="114"/>
      <c r="AP106" s="114"/>
      <c r="AQ106" s="110"/>
      <c r="AR106" s="110"/>
      <c r="AS106" s="110"/>
      <c r="AT106" s="110"/>
      <c r="AU106" s="110"/>
      <c r="AV106" s="110"/>
      <c r="AW106" s="110"/>
      <c r="AX106" s="114"/>
      <c r="AY106" s="114"/>
      <c r="AZ106" s="110"/>
      <c r="BA106" s="110"/>
    </row>
    <row r="107" spans="1:53" ht="14.25" customHeight="1" x14ac:dyDescent="0.25">
      <c r="A107" s="110"/>
      <c r="B107" s="110"/>
      <c r="C107" s="110"/>
      <c r="D107" s="110"/>
      <c r="E107" s="110"/>
      <c r="F107" s="110"/>
      <c r="G107" s="110"/>
      <c r="H107" s="110"/>
      <c r="I107" s="110"/>
      <c r="J107" s="114"/>
      <c r="K107" s="110"/>
      <c r="L107" s="114"/>
      <c r="M107" s="114"/>
      <c r="N107" s="110"/>
      <c r="O107" s="110"/>
      <c r="P107" s="114"/>
      <c r="Q107" s="114"/>
      <c r="R107" s="115"/>
      <c r="S107" s="114"/>
      <c r="T107" s="114"/>
      <c r="U107" s="114"/>
      <c r="V107" s="114"/>
      <c r="W107" s="114"/>
      <c r="X107" s="115"/>
      <c r="Y107" s="114"/>
      <c r="Z107" s="114"/>
      <c r="AA107" s="114"/>
      <c r="AB107" s="114"/>
      <c r="AC107" s="114"/>
      <c r="AD107" s="114"/>
      <c r="AE107" s="114"/>
      <c r="AF107" s="114"/>
      <c r="AG107" s="114"/>
      <c r="AH107" s="114"/>
      <c r="AI107" s="110"/>
      <c r="AJ107" s="114"/>
      <c r="AK107" s="114"/>
      <c r="AL107" s="114"/>
      <c r="AM107" s="114"/>
      <c r="AN107" s="114"/>
      <c r="AO107" s="114"/>
      <c r="AP107" s="114"/>
      <c r="AQ107" s="110"/>
      <c r="AR107" s="110"/>
      <c r="AS107" s="110"/>
      <c r="AT107" s="110"/>
      <c r="AU107" s="110"/>
      <c r="AV107" s="110"/>
      <c r="AW107" s="110"/>
      <c r="AX107" s="114"/>
      <c r="AY107" s="114"/>
      <c r="AZ107" s="110"/>
      <c r="BA107" s="110"/>
    </row>
    <row r="108" spans="1:53" ht="14.25" customHeight="1" x14ac:dyDescent="0.25">
      <c r="A108" s="110"/>
      <c r="B108" s="110"/>
      <c r="C108" s="110"/>
      <c r="D108" s="110"/>
      <c r="E108" s="110"/>
      <c r="F108" s="110"/>
      <c r="G108" s="110"/>
      <c r="H108" s="110"/>
      <c r="I108" s="110"/>
      <c r="J108" s="114"/>
      <c r="K108" s="110"/>
      <c r="L108" s="114"/>
      <c r="M108" s="114"/>
      <c r="N108" s="110"/>
      <c r="O108" s="110"/>
      <c r="P108" s="114"/>
      <c r="Q108" s="114"/>
      <c r="R108" s="115"/>
      <c r="S108" s="114"/>
      <c r="T108" s="114"/>
      <c r="U108" s="114"/>
      <c r="V108" s="114"/>
      <c r="W108" s="114"/>
      <c r="X108" s="115"/>
      <c r="Y108" s="114"/>
      <c r="Z108" s="114"/>
      <c r="AA108" s="114"/>
      <c r="AB108" s="114"/>
      <c r="AC108" s="114"/>
      <c r="AD108" s="114"/>
      <c r="AE108" s="114"/>
      <c r="AF108" s="114"/>
      <c r="AG108" s="114"/>
      <c r="AH108" s="114"/>
      <c r="AI108" s="110"/>
      <c r="AJ108" s="114"/>
      <c r="AK108" s="114"/>
      <c r="AL108" s="114"/>
      <c r="AM108" s="114"/>
      <c r="AN108" s="114"/>
      <c r="AO108" s="114"/>
      <c r="AP108" s="114"/>
      <c r="AQ108" s="110"/>
      <c r="AR108" s="110"/>
      <c r="AS108" s="110"/>
      <c r="AT108" s="110"/>
      <c r="AU108" s="110"/>
      <c r="AV108" s="110"/>
      <c r="AW108" s="110"/>
      <c r="AX108" s="114"/>
      <c r="AY108" s="114"/>
      <c r="AZ108" s="110"/>
      <c r="BA108" s="110"/>
    </row>
    <row r="109" spans="1:53" ht="14.25" customHeight="1" x14ac:dyDescent="0.25">
      <c r="A109" s="110"/>
      <c r="B109" s="110"/>
      <c r="C109" s="110"/>
      <c r="D109" s="110"/>
      <c r="E109" s="110"/>
      <c r="F109" s="110"/>
      <c r="G109" s="110"/>
      <c r="H109" s="110"/>
      <c r="I109" s="110"/>
      <c r="J109" s="114"/>
      <c r="K109" s="110"/>
      <c r="L109" s="114"/>
      <c r="M109" s="114"/>
      <c r="N109" s="110"/>
      <c r="O109" s="110"/>
      <c r="P109" s="114"/>
      <c r="Q109" s="114"/>
      <c r="R109" s="115"/>
      <c r="S109" s="114"/>
      <c r="T109" s="114"/>
      <c r="U109" s="114"/>
      <c r="V109" s="114"/>
      <c r="W109" s="114"/>
      <c r="X109" s="115"/>
      <c r="Y109" s="114"/>
      <c r="Z109" s="114"/>
      <c r="AA109" s="114"/>
      <c r="AB109" s="114"/>
      <c r="AC109" s="114"/>
      <c r="AD109" s="114"/>
      <c r="AE109" s="114"/>
      <c r="AF109" s="114"/>
      <c r="AG109" s="114"/>
      <c r="AH109" s="114"/>
      <c r="AI109" s="110"/>
      <c r="AJ109" s="114"/>
      <c r="AK109" s="114"/>
      <c r="AL109" s="114"/>
      <c r="AM109" s="114"/>
      <c r="AN109" s="114"/>
      <c r="AO109" s="114"/>
      <c r="AP109" s="114"/>
      <c r="AQ109" s="110"/>
      <c r="AR109" s="110"/>
      <c r="AS109" s="110"/>
      <c r="AT109" s="110"/>
      <c r="AU109" s="110"/>
      <c r="AV109" s="110"/>
      <c r="AW109" s="110"/>
      <c r="AX109" s="114"/>
      <c r="AY109" s="114"/>
      <c r="AZ109" s="110"/>
      <c r="BA109" s="110"/>
    </row>
    <row r="110" spans="1:53" ht="14.25" customHeight="1" x14ac:dyDescent="0.25">
      <c r="A110" s="110"/>
      <c r="B110" s="110"/>
      <c r="C110" s="110"/>
      <c r="D110" s="110"/>
      <c r="E110" s="110"/>
      <c r="F110" s="110"/>
      <c r="G110" s="110"/>
      <c r="H110" s="110"/>
      <c r="I110" s="110"/>
      <c r="J110" s="114"/>
      <c r="K110" s="110"/>
      <c r="L110" s="114"/>
      <c r="M110" s="114"/>
      <c r="N110" s="110"/>
      <c r="O110" s="110"/>
      <c r="P110" s="114"/>
      <c r="Q110" s="114"/>
      <c r="R110" s="115"/>
      <c r="S110" s="114"/>
      <c r="T110" s="114"/>
      <c r="U110" s="114"/>
      <c r="V110" s="114"/>
      <c r="W110" s="114"/>
      <c r="X110" s="115"/>
      <c r="Y110" s="114"/>
      <c r="Z110" s="114"/>
      <c r="AA110" s="114"/>
      <c r="AB110" s="114"/>
      <c r="AC110" s="114"/>
      <c r="AD110" s="114"/>
      <c r="AE110" s="114"/>
      <c r="AF110" s="114"/>
      <c r="AG110" s="114"/>
      <c r="AH110" s="114"/>
      <c r="AI110" s="110"/>
      <c r="AJ110" s="114"/>
      <c r="AK110" s="114"/>
      <c r="AL110" s="114"/>
      <c r="AM110" s="114"/>
      <c r="AN110" s="114"/>
      <c r="AO110" s="114"/>
      <c r="AP110" s="114"/>
      <c r="AQ110" s="110"/>
      <c r="AR110" s="110"/>
      <c r="AS110" s="110"/>
      <c r="AT110" s="110"/>
      <c r="AU110" s="110"/>
      <c r="AV110" s="110"/>
      <c r="AW110" s="110"/>
      <c r="AX110" s="114"/>
      <c r="AY110" s="114"/>
      <c r="AZ110" s="110"/>
      <c r="BA110" s="110"/>
    </row>
    <row r="111" spans="1:53" ht="14.25" customHeight="1" x14ac:dyDescent="0.25">
      <c r="A111" s="110"/>
      <c r="B111" s="110"/>
      <c r="C111" s="110"/>
      <c r="D111" s="110"/>
      <c r="E111" s="110"/>
      <c r="F111" s="110"/>
      <c r="G111" s="110"/>
      <c r="H111" s="110"/>
      <c r="I111" s="110"/>
      <c r="J111" s="114"/>
      <c r="K111" s="110"/>
      <c r="L111" s="114"/>
      <c r="M111" s="114"/>
      <c r="N111" s="110"/>
      <c r="O111" s="110"/>
      <c r="P111" s="114"/>
      <c r="Q111" s="114"/>
      <c r="R111" s="115"/>
      <c r="S111" s="110"/>
      <c r="T111" s="110"/>
      <c r="U111" s="110"/>
      <c r="V111" s="110"/>
      <c r="W111" s="110"/>
      <c r="X111" s="115"/>
      <c r="Y111" s="114"/>
      <c r="Z111" s="114"/>
      <c r="AA111" s="114"/>
      <c r="AB111" s="114"/>
      <c r="AC111" s="114"/>
      <c r="AD111" s="110"/>
      <c r="AE111" s="110"/>
      <c r="AF111" s="110"/>
      <c r="AG111" s="110"/>
      <c r="AH111" s="110"/>
      <c r="AI111" s="110"/>
      <c r="AJ111" s="110"/>
      <c r="AK111" s="110"/>
      <c r="AL111" s="114"/>
      <c r="AM111" s="114"/>
      <c r="AN111" s="114"/>
      <c r="AO111" s="114"/>
      <c r="AP111" s="114"/>
      <c r="AQ111" s="110"/>
      <c r="AR111" s="110"/>
      <c r="AS111" s="110"/>
      <c r="AT111" s="110"/>
      <c r="AU111" s="110"/>
      <c r="AV111" s="110"/>
      <c r="AW111" s="110"/>
      <c r="AX111" s="114"/>
      <c r="AY111" s="114"/>
      <c r="AZ111" s="110"/>
      <c r="BA111" s="110"/>
    </row>
    <row r="112" spans="1:53" ht="14.25" customHeight="1" x14ac:dyDescent="0.25">
      <c r="A112" s="110"/>
      <c r="B112" s="110"/>
      <c r="C112" s="110"/>
      <c r="D112" s="110"/>
      <c r="E112" s="110"/>
      <c r="F112" s="110"/>
      <c r="G112" s="110"/>
      <c r="H112" s="110"/>
      <c r="I112" s="110"/>
      <c r="J112" s="114"/>
      <c r="K112" s="110"/>
      <c r="L112" s="114"/>
      <c r="M112" s="114"/>
      <c r="N112" s="110"/>
      <c r="O112" s="110"/>
      <c r="P112" s="114"/>
      <c r="Q112" s="114"/>
      <c r="R112" s="115"/>
      <c r="S112" s="114"/>
      <c r="T112" s="114"/>
      <c r="U112" s="114"/>
      <c r="V112" s="114"/>
      <c r="W112" s="114"/>
      <c r="X112" s="115"/>
      <c r="Y112" s="114"/>
      <c r="Z112" s="114"/>
      <c r="AA112" s="114"/>
      <c r="AB112" s="114"/>
      <c r="AC112" s="114"/>
      <c r="AD112" s="114"/>
      <c r="AE112" s="114"/>
      <c r="AF112" s="114"/>
      <c r="AG112" s="114"/>
      <c r="AH112" s="114"/>
      <c r="AI112" s="110"/>
      <c r="AJ112" s="114"/>
      <c r="AK112" s="114"/>
      <c r="AL112" s="114"/>
      <c r="AM112" s="114"/>
      <c r="AN112" s="114"/>
      <c r="AO112" s="114"/>
      <c r="AP112" s="114"/>
      <c r="AQ112" s="110"/>
      <c r="AR112" s="110"/>
      <c r="AS112" s="110"/>
      <c r="AT112" s="110"/>
      <c r="AU112" s="110"/>
      <c r="AV112" s="110"/>
      <c r="AW112" s="110"/>
      <c r="AX112" s="114"/>
      <c r="AY112" s="114"/>
      <c r="AZ112" s="110"/>
      <c r="BA112" s="110"/>
    </row>
    <row r="113" spans="1:53" ht="14.25" customHeight="1" x14ac:dyDescent="0.25">
      <c r="A113" s="110"/>
      <c r="B113" s="110"/>
      <c r="C113" s="110"/>
      <c r="D113" s="110"/>
      <c r="E113" s="110"/>
      <c r="F113" s="110"/>
      <c r="G113" s="110"/>
      <c r="H113" s="110"/>
      <c r="I113" s="110"/>
      <c r="J113" s="114"/>
      <c r="K113" s="110"/>
      <c r="L113" s="114"/>
      <c r="M113" s="114"/>
      <c r="N113" s="110"/>
      <c r="O113" s="110"/>
      <c r="P113" s="114"/>
      <c r="Q113" s="114"/>
      <c r="R113" s="115"/>
      <c r="S113" s="114"/>
      <c r="T113" s="114"/>
      <c r="U113" s="114"/>
      <c r="V113" s="114"/>
      <c r="W113" s="114"/>
      <c r="X113" s="115"/>
      <c r="Y113" s="114"/>
      <c r="Z113" s="114"/>
      <c r="AA113" s="114"/>
      <c r="AB113" s="114"/>
      <c r="AC113" s="114"/>
      <c r="AD113" s="114"/>
      <c r="AE113" s="114"/>
      <c r="AF113" s="114"/>
      <c r="AG113" s="114"/>
      <c r="AH113" s="114"/>
      <c r="AI113" s="110"/>
      <c r="AJ113" s="114"/>
      <c r="AK113" s="114"/>
      <c r="AL113" s="114"/>
      <c r="AM113" s="114"/>
      <c r="AN113" s="114"/>
      <c r="AO113" s="114"/>
      <c r="AP113" s="114"/>
      <c r="AQ113" s="110"/>
      <c r="AR113" s="110"/>
      <c r="AS113" s="110"/>
      <c r="AT113" s="110"/>
      <c r="AU113" s="110"/>
      <c r="AV113" s="110"/>
      <c r="AW113" s="110"/>
      <c r="AX113" s="114"/>
      <c r="AY113" s="114"/>
      <c r="AZ113" s="110"/>
      <c r="BA113" s="110"/>
    </row>
    <row r="114" spans="1:53" ht="14.25" customHeight="1" x14ac:dyDescent="0.25">
      <c r="A114" s="110"/>
      <c r="B114" s="110"/>
      <c r="C114" s="110"/>
      <c r="D114" s="110"/>
      <c r="E114" s="110"/>
      <c r="F114" s="110"/>
      <c r="G114" s="110"/>
      <c r="H114" s="110"/>
      <c r="I114" s="110"/>
      <c r="J114" s="114"/>
      <c r="K114" s="110"/>
      <c r="L114" s="114"/>
      <c r="M114" s="114"/>
      <c r="N114" s="110"/>
      <c r="O114" s="110"/>
      <c r="P114" s="114"/>
      <c r="Q114" s="114"/>
      <c r="R114" s="115"/>
      <c r="S114" s="114"/>
      <c r="T114" s="114"/>
      <c r="U114" s="114"/>
      <c r="V114" s="114"/>
      <c r="W114" s="114"/>
      <c r="X114" s="115"/>
      <c r="Y114" s="114"/>
      <c r="Z114" s="114"/>
      <c r="AA114" s="114"/>
      <c r="AB114" s="114"/>
      <c r="AC114" s="114"/>
      <c r="AD114" s="114"/>
      <c r="AE114" s="114"/>
      <c r="AF114" s="114"/>
      <c r="AG114" s="114"/>
      <c r="AH114" s="114"/>
      <c r="AI114" s="110"/>
      <c r="AJ114" s="114"/>
      <c r="AK114" s="114"/>
      <c r="AL114" s="114"/>
      <c r="AM114" s="114"/>
      <c r="AN114" s="114"/>
      <c r="AO114" s="114"/>
      <c r="AP114" s="114"/>
      <c r="AQ114" s="110"/>
      <c r="AR114" s="110"/>
      <c r="AS114" s="110"/>
      <c r="AT114" s="110"/>
      <c r="AU114" s="110"/>
      <c r="AV114" s="110"/>
      <c r="AW114" s="110"/>
      <c r="AX114" s="114"/>
      <c r="AY114" s="114"/>
      <c r="AZ114" s="110"/>
      <c r="BA114" s="110"/>
    </row>
    <row r="115" spans="1:53" ht="14.25" customHeight="1" x14ac:dyDescent="0.25">
      <c r="A115" s="110"/>
      <c r="B115" s="110"/>
      <c r="C115" s="110"/>
      <c r="D115" s="110"/>
      <c r="E115" s="110"/>
      <c r="F115" s="110"/>
      <c r="G115" s="110"/>
      <c r="H115" s="110"/>
      <c r="I115" s="110"/>
      <c r="J115" s="114"/>
      <c r="K115" s="110"/>
      <c r="L115" s="114"/>
      <c r="M115" s="114"/>
      <c r="N115" s="110"/>
      <c r="O115" s="110"/>
      <c r="P115" s="114"/>
      <c r="Q115" s="114"/>
      <c r="R115" s="115"/>
      <c r="S115" s="114"/>
      <c r="T115" s="114"/>
      <c r="U115" s="114"/>
      <c r="V115" s="114"/>
      <c r="W115" s="114"/>
      <c r="X115" s="115"/>
      <c r="Y115" s="114"/>
      <c r="Z115" s="114"/>
      <c r="AA115" s="114"/>
      <c r="AB115" s="114"/>
      <c r="AC115" s="114"/>
      <c r="AD115" s="114"/>
      <c r="AE115" s="114"/>
      <c r="AF115" s="114"/>
      <c r="AG115" s="114"/>
      <c r="AH115" s="114"/>
      <c r="AI115" s="110"/>
      <c r="AJ115" s="114"/>
      <c r="AK115" s="114"/>
      <c r="AL115" s="114"/>
      <c r="AM115" s="114"/>
      <c r="AN115" s="114"/>
      <c r="AO115" s="114"/>
      <c r="AP115" s="114"/>
      <c r="AQ115" s="110"/>
      <c r="AR115" s="110"/>
      <c r="AS115" s="110"/>
      <c r="AT115" s="110"/>
      <c r="AU115" s="110"/>
      <c r="AV115" s="110"/>
      <c r="AW115" s="110"/>
      <c r="AX115" s="114"/>
      <c r="AY115" s="114"/>
      <c r="AZ115" s="110"/>
      <c r="BA115" s="110"/>
    </row>
    <row r="116" spans="1:53" ht="14.25" customHeight="1" x14ac:dyDescent="0.25">
      <c r="A116" s="110"/>
      <c r="B116" s="110"/>
      <c r="C116" s="110"/>
      <c r="D116" s="110"/>
      <c r="E116" s="110"/>
      <c r="F116" s="110"/>
      <c r="G116" s="110"/>
      <c r="H116" s="110"/>
      <c r="I116" s="110"/>
      <c r="J116" s="114"/>
      <c r="K116" s="110"/>
      <c r="L116" s="114"/>
      <c r="M116" s="114"/>
      <c r="N116" s="110"/>
      <c r="O116" s="110"/>
      <c r="P116" s="114"/>
      <c r="Q116" s="114"/>
      <c r="R116" s="115"/>
      <c r="S116" s="114"/>
      <c r="T116" s="114"/>
      <c r="U116" s="114"/>
      <c r="V116" s="114"/>
      <c r="W116" s="114"/>
      <c r="X116" s="115"/>
      <c r="Y116" s="114"/>
      <c r="Z116" s="114"/>
      <c r="AA116" s="114"/>
      <c r="AB116" s="114"/>
      <c r="AC116" s="114"/>
      <c r="AD116" s="114"/>
      <c r="AE116" s="114"/>
      <c r="AF116" s="114"/>
      <c r="AG116" s="114"/>
      <c r="AH116" s="114"/>
      <c r="AI116" s="110"/>
      <c r="AJ116" s="114"/>
      <c r="AK116" s="114"/>
      <c r="AL116" s="114"/>
      <c r="AM116" s="114"/>
      <c r="AN116" s="114"/>
      <c r="AO116" s="114"/>
      <c r="AP116" s="114"/>
      <c r="AQ116" s="110"/>
      <c r="AR116" s="110"/>
      <c r="AS116" s="110"/>
      <c r="AT116" s="110"/>
      <c r="AU116" s="110"/>
      <c r="AV116" s="110"/>
      <c r="AW116" s="110"/>
      <c r="AX116" s="114"/>
      <c r="AY116" s="114"/>
      <c r="AZ116" s="110"/>
      <c r="BA116" s="110"/>
    </row>
    <row r="117" spans="1:53" ht="14.25" customHeight="1" x14ac:dyDescent="0.25">
      <c r="A117" s="110"/>
      <c r="B117" s="110"/>
      <c r="C117" s="110"/>
      <c r="D117" s="110"/>
      <c r="E117" s="110"/>
      <c r="F117" s="110"/>
      <c r="G117" s="110"/>
      <c r="H117" s="110"/>
      <c r="I117" s="110"/>
      <c r="J117" s="114"/>
      <c r="K117" s="110"/>
      <c r="L117" s="114"/>
      <c r="M117" s="114"/>
      <c r="N117" s="110"/>
      <c r="O117" s="110"/>
      <c r="P117" s="114"/>
      <c r="Q117" s="114"/>
      <c r="R117" s="115"/>
      <c r="S117" s="114"/>
      <c r="T117" s="114"/>
      <c r="U117" s="114"/>
      <c r="V117" s="114"/>
      <c r="W117" s="114"/>
      <c r="X117" s="115"/>
      <c r="Y117" s="114"/>
      <c r="Z117" s="114"/>
      <c r="AA117" s="114"/>
      <c r="AB117" s="114"/>
      <c r="AC117" s="114"/>
      <c r="AD117" s="114"/>
      <c r="AE117" s="114"/>
      <c r="AF117" s="114"/>
      <c r="AG117" s="114"/>
      <c r="AH117" s="114"/>
      <c r="AI117" s="110"/>
      <c r="AJ117" s="114"/>
      <c r="AK117" s="114"/>
      <c r="AL117" s="114"/>
      <c r="AM117" s="114"/>
      <c r="AN117" s="114"/>
      <c r="AO117" s="114"/>
      <c r="AP117" s="114"/>
      <c r="AQ117" s="110"/>
      <c r="AR117" s="110"/>
      <c r="AS117" s="110"/>
      <c r="AT117" s="110"/>
      <c r="AU117" s="110"/>
      <c r="AV117" s="110"/>
      <c r="AW117" s="110"/>
      <c r="AX117" s="114"/>
      <c r="AY117" s="114"/>
      <c r="AZ117" s="110"/>
      <c r="BA117" s="110"/>
    </row>
    <row r="118" spans="1:53" ht="14.25" customHeight="1" x14ac:dyDescent="0.25">
      <c r="A118" s="110"/>
      <c r="B118" s="110"/>
      <c r="C118" s="110"/>
      <c r="D118" s="110"/>
      <c r="E118" s="110"/>
      <c r="F118" s="110"/>
      <c r="G118" s="110"/>
      <c r="H118" s="110"/>
      <c r="I118" s="110"/>
      <c r="J118" s="114"/>
      <c r="K118" s="110"/>
      <c r="L118" s="114"/>
      <c r="M118" s="114"/>
      <c r="N118" s="110"/>
      <c r="O118" s="110"/>
      <c r="P118" s="114"/>
      <c r="Q118" s="114"/>
      <c r="R118" s="115"/>
      <c r="S118" s="114"/>
      <c r="T118" s="114"/>
      <c r="U118" s="114"/>
      <c r="V118" s="114"/>
      <c r="W118" s="114"/>
      <c r="X118" s="115"/>
      <c r="Y118" s="114"/>
      <c r="Z118" s="114"/>
      <c r="AA118" s="114"/>
      <c r="AB118" s="114"/>
      <c r="AC118" s="114"/>
      <c r="AD118" s="114"/>
      <c r="AE118" s="114"/>
      <c r="AF118" s="114"/>
      <c r="AG118" s="114"/>
      <c r="AH118" s="114"/>
      <c r="AI118" s="110"/>
      <c r="AJ118" s="114"/>
      <c r="AK118" s="114"/>
      <c r="AL118" s="114"/>
      <c r="AM118" s="114"/>
      <c r="AN118" s="114"/>
      <c r="AO118" s="114"/>
      <c r="AP118" s="114"/>
      <c r="AQ118" s="110"/>
      <c r="AR118" s="110"/>
      <c r="AS118" s="110"/>
      <c r="AT118" s="110"/>
      <c r="AU118" s="110"/>
      <c r="AV118" s="110"/>
      <c r="AW118" s="110"/>
      <c r="AX118" s="114"/>
      <c r="AY118" s="114"/>
      <c r="AZ118" s="110"/>
      <c r="BA118" s="110"/>
    </row>
    <row r="119" spans="1:53" ht="14.25" customHeight="1" x14ac:dyDescent="0.25">
      <c r="A119" s="110"/>
      <c r="B119" s="110"/>
      <c r="C119" s="110"/>
      <c r="D119" s="110"/>
      <c r="E119" s="110"/>
      <c r="F119" s="110"/>
      <c r="G119" s="110"/>
      <c r="H119" s="110"/>
      <c r="I119" s="110"/>
      <c r="J119" s="114"/>
      <c r="K119" s="110"/>
      <c r="L119" s="114"/>
      <c r="M119" s="114"/>
      <c r="N119" s="110"/>
      <c r="O119" s="110"/>
      <c r="P119" s="114"/>
      <c r="Q119" s="114"/>
      <c r="R119" s="115"/>
      <c r="S119" s="114"/>
      <c r="T119" s="114"/>
      <c r="U119" s="114"/>
      <c r="V119" s="114"/>
      <c r="W119" s="114"/>
      <c r="X119" s="115"/>
      <c r="Y119" s="114"/>
      <c r="Z119" s="114"/>
      <c r="AA119" s="114"/>
      <c r="AB119" s="114"/>
      <c r="AC119" s="114"/>
      <c r="AD119" s="114"/>
      <c r="AE119" s="114"/>
      <c r="AF119" s="114"/>
      <c r="AG119" s="114"/>
      <c r="AH119" s="114"/>
      <c r="AI119" s="110"/>
      <c r="AJ119" s="114"/>
      <c r="AK119" s="114"/>
      <c r="AL119" s="114"/>
      <c r="AM119" s="114"/>
      <c r="AN119" s="114"/>
      <c r="AO119" s="114"/>
      <c r="AP119" s="114"/>
      <c r="AQ119" s="110"/>
      <c r="AR119" s="110"/>
      <c r="AS119" s="110"/>
      <c r="AT119" s="110"/>
      <c r="AU119" s="110"/>
      <c r="AV119" s="110"/>
      <c r="AW119" s="110"/>
      <c r="AX119" s="114"/>
      <c r="AY119" s="114"/>
      <c r="AZ119" s="110"/>
      <c r="BA119" s="110"/>
    </row>
    <row r="120" spans="1:53" ht="14.25" customHeight="1" x14ac:dyDescent="0.25">
      <c r="A120" s="110"/>
      <c r="B120" s="110"/>
      <c r="C120" s="110"/>
      <c r="D120" s="110"/>
      <c r="E120" s="110"/>
      <c r="F120" s="110"/>
      <c r="G120" s="110"/>
      <c r="H120" s="110"/>
      <c r="I120" s="110"/>
      <c r="J120" s="114"/>
      <c r="K120" s="110"/>
      <c r="L120" s="114"/>
      <c r="M120" s="114"/>
      <c r="N120" s="110"/>
      <c r="O120" s="110"/>
      <c r="P120" s="114"/>
      <c r="Q120" s="114"/>
      <c r="R120" s="115"/>
      <c r="S120" s="114"/>
      <c r="T120" s="114"/>
      <c r="U120" s="114"/>
      <c r="V120" s="114"/>
      <c r="W120" s="114"/>
      <c r="X120" s="115"/>
      <c r="Y120" s="114"/>
      <c r="Z120" s="114"/>
      <c r="AA120" s="114"/>
      <c r="AB120" s="114"/>
      <c r="AC120" s="114"/>
      <c r="AD120" s="114"/>
      <c r="AE120" s="114"/>
      <c r="AF120" s="114"/>
      <c r="AG120" s="114"/>
      <c r="AH120" s="114"/>
      <c r="AI120" s="110"/>
      <c r="AJ120" s="114"/>
      <c r="AK120" s="114"/>
      <c r="AL120" s="114"/>
      <c r="AM120" s="114"/>
      <c r="AN120" s="114"/>
      <c r="AO120" s="114"/>
      <c r="AP120" s="114"/>
      <c r="AQ120" s="110"/>
      <c r="AR120" s="110"/>
      <c r="AS120" s="110"/>
      <c r="AT120" s="110"/>
      <c r="AU120" s="110"/>
      <c r="AV120" s="110"/>
      <c r="AW120" s="110"/>
      <c r="AX120" s="114"/>
      <c r="AY120" s="114"/>
      <c r="AZ120" s="110"/>
      <c r="BA120" s="110"/>
    </row>
    <row r="121" spans="1:53" ht="14.25" customHeight="1" x14ac:dyDescent="0.25">
      <c r="A121" s="110"/>
      <c r="B121" s="110"/>
      <c r="C121" s="110"/>
      <c r="D121" s="110"/>
      <c r="E121" s="110"/>
      <c r="F121" s="110"/>
      <c r="G121" s="110"/>
      <c r="H121" s="110"/>
      <c r="I121" s="110"/>
      <c r="J121" s="114"/>
      <c r="K121" s="110"/>
      <c r="L121" s="114"/>
      <c r="M121" s="114"/>
      <c r="N121" s="110"/>
      <c r="O121" s="110"/>
      <c r="P121" s="114"/>
      <c r="Q121" s="114"/>
      <c r="R121" s="115"/>
      <c r="S121" s="114"/>
      <c r="T121" s="114"/>
      <c r="U121" s="114"/>
      <c r="V121" s="114"/>
      <c r="W121" s="114"/>
      <c r="X121" s="115"/>
      <c r="Y121" s="114"/>
      <c r="Z121" s="114"/>
      <c r="AA121" s="114"/>
      <c r="AB121" s="114"/>
      <c r="AC121" s="114"/>
      <c r="AD121" s="114"/>
      <c r="AE121" s="114"/>
      <c r="AF121" s="114"/>
      <c r="AG121" s="114"/>
      <c r="AH121" s="114"/>
      <c r="AI121" s="110"/>
      <c r="AJ121" s="114"/>
      <c r="AK121" s="114"/>
      <c r="AL121" s="114"/>
      <c r="AM121" s="114"/>
      <c r="AN121" s="114"/>
      <c r="AO121" s="114"/>
      <c r="AP121" s="114"/>
      <c r="AQ121" s="110"/>
      <c r="AR121" s="110"/>
      <c r="AS121" s="110"/>
      <c r="AT121" s="110"/>
      <c r="AU121" s="110"/>
      <c r="AV121" s="110"/>
      <c r="AW121" s="110"/>
      <c r="AX121" s="114"/>
      <c r="AY121" s="114"/>
      <c r="AZ121" s="110"/>
      <c r="BA121" s="110"/>
    </row>
    <row r="122" spans="1:53" ht="14.25" customHeight="1" x14ac:dyDescent="0.25">
      <c r="A122" s="110"/>
      <c r="B122" s="110"/>
      <c r="C122" s="110"/>
      <c r="D122" s="110"/>
      <c r="E122" s="110"/>
      <c r="F122" s="110"/>
      <c r="G122" s="110"/>
      <c r="H122" s="110"/>
      <c r="I122" s="110"/>
      <c r="J122" s="114"/>
      <c r="K122" s="110"/>
      <c r="L122" s="114"/>
      <c r="M122" s="114"/>
      <c r="N122" s="110"/>
      <c r="O122" s="110"/>
      <c r="P122" s="114"/>
      <c r="Q122" s="114"/>
      <c r="R122" s="115"/>
      <c r="S122" s="114"/>
      <c r="T122" s="114"/>
      <c r="U122" s="114"/>
      <c r="V122" s="114"/>
      <c r="W122" s="114"/>
      <c r="X122" s="115"/>
      <c r="Y122" s="114"/>
      <c r="Z122" s="114"/>
      <c r="AA122" s="114"/>
      <c r="AB122" s="114"/>
      <c r="AC122" s="114"/>
      <c r="AD122" s="114"/>
      <c r="AE122" s="114"/>
      <c r="AF122" s="114"/>
      <c r="AG122" s="114"/>
      <c r="AH122" s="114"/>
      <c r="AI122" s="110"/>
      <c r="AJ122" s="114"/>
      <c r="AK122" s="114"/>
      <c r="AL122" s="114"/>
      <c r="AM122" s="114"/>
      <c r="AN122" s="114"/>
      <c r="AO122" s="114"/>
      <c r="AP122" s="114"/>
      <c r="AQ122" s="110"/>
      <c r="AR122" s="110"/>
      <c r="AS122" s="110"/>
      <c r="AT122" s="110"/>
      <c r="AU122" s="110"/>
      <c r="AV122" s="110"/>
      <c r="AW122" s="110"/>
      <c r="AX122" s="114"/>
      <c r="AY122" s="114"/>
      <c r="AZ122" s="110"/>
      <c r="BA122" s="110"/>
    </row>
    <row r="123" spans="1:53" ht="14.25" customHeight="1" x14ac:dyDescent="0.25">
      <c r="A123" s="110"/>
      <c r="B123" s="110"/>
      <c r="C123" s="110"/>
      <c r="D123" s="110"/>
      <c r="E123" s="110"/>
      <c r="F123" s="110"/>
      <c r="G123" s="110"/>
      <c r="H123" s="110"/>
      <c r="I123" s="110"/>
      <c r="J123" s="114"/>
      <c r="K123" s="110"/>
      <c r="L123" s="114"/>
      <c r="M123" s="114"/>
      <c r="N123" s="110"/>
      <c r="O123" s="110"/>
      <c r="P123" s="114"/>
      <c r="Q123" s="114"/>
      <c r="R123" s="115"/>
      <c r="S123" s="114"/>
      <c r="T123" s="114"/>
      <c r="U123" s="114"/>
      <c r="V123" s="114"/>
      <c r="W123" s="114"/>
      <c r="X123" s="115"/>
      <c r="Y123" s="114"/>
      <c r="Z123" s="114"/>
      <c r="AA123" s="114"/>
      <c r="AB123" s="114"/>
      <c r="AC123" s="114"/>
      <c r="AD123" s="114"/>
      <c r="AE123" s="114"/>
      <c r="AF123" s="114"/>
      <c r="AG123" s="114"/>
      <c r="AH123" s="114"/>
      <c r="AI123" s="110"/>
      <c r="AJ123" s="114"/>
      <c r="AK123" s="114"/>
      <c r="AL123" s="114"/>
      <c r="AM123" s="114"/>
      <c r="AN123" s="114"/>
      <c r="AO123" s="114"/>
      <c r="AP123" s="114"/>
      <c r="AQ123" s="110"/>
      <c r="AR123" s="110"/>
      <c r="AS123" s="110"/>
      <c r="AT123" s="110"/>
      <c r="AU123" s="110"/>
      <c r="AV123" s="110"/>
      <c r="AW123" s="110"/>
      <c r="AX123" s="114"/>
      <c r="AY123" s="114"/>
      <c r="AZ123" s="110"/>
      <c r="BA123" s="110"/>
    </row>
    <row r="124" spans="1:53" ht="14.25" customHeight="1" x14ac:dyDescent="0.25">
      <c r="A124" s="110"/>
      <c r="B124" s="110"/>
      <c r="C124" s="110"/>
      <c r="D124" s="110"/>
      <c r="E124" s="110"/>
      <c r="F124" s="110"/>
      <c r="G124" s="110"/>
      <c r="H124" s="110"/>
      <c r="I124" s="110"/>
      <c r="J124" s="114"/>
      <c r="K124" s="110"/>
      <c r="L124" s="114"/>
      <c r="M124" s="114"/>
      <c r="N124" s="110"/>
      <c r="O124" s="110"/>
      <c r="P124" s="114"/>
      <c r="Q124" s="114"/>
      <c r="R124" s="115"/>
      <c r="S124" s="114"/>
      <c r="T124" s="114"/>
      <c r="U124" s="114"/>
      <c r="V124" s="114"/>
      <c r="W124" s="114"/>
      <c r="X124" s="115"/>
      <c r="Y124" s="114"/>
      <c r="Z124" s="114"/>
      <c r="AA124" s="114"/>
      <c r="AB124" s="114"/>
      <c r="AC124" s="114"/>
      <c r="AD124" s="114"/>
      <c r="AE124" s="114"/>
      <c r="AF124" s="114"/>
      <c r="AG124" s="114"/>
      <c r="AH124" s="114"/>
      <c r="AI124" s="110"/>
      <c r="AJ124" s="114"/>
      <c r="AK124" s="114"/>
      <c r="AL124" s="114"/>
      <c r="AM124" s="114"/>
      <c r="AN124" s="114"/>
      <c r="AO124" s="114"/>
      <c r="AP124" s="114"/>
      <c r="AQ124" s="110"/>
      <c r="AR124" s="110"/>
      <c r="AS124" s="110"/>
      <c r="AT124" s="110"/>
      <c r="AU124" s="110"/>
      <c r="AV124" s="110"/>
      <c r="AW124" s="110"/>
      <c r="AX124" s="114"/>
      <c r="AY124" s="114"/>
      <c r="AZ124" s="110"/>
      <c r="BA124" s="110"/>
    </row>
    <row r="125" spans="1:53" ht="14.25" customHeight="1" x14ac:dyDescent="0.25">
      <c r="A125" s="110"/>
      <c r="B125" s="110"/>
      <c r="C125" s="110"/>
      <c r="D125" s="110"/>
      <c r="E125" s="110"/>
      <c r="F125" s="110"/>
      <c r="G125" s="110"/>
      <c r="H125" s="110"/>
      <c r="I125" s="110"/>
      <c r="J125" s="114"/>
      <c r="K125" s="110"/>
      <c r="L125" s="114"/>
      <c r="M125" s="114"/>
      <c r="N125" s="110"/>
      <c r="O125" s="110"/>
      <c r="P125" s="114"/>
      <c r="Q125" s="114"/>
      <c r="R125" s="115"/>
      <c r="S125" s="114"/>
      <c r="T125" s="114"/>
      <c r="U125" s="114"/>
      <c r="V125" s="114"/>
      <c r="W125" s="114"/>
      <c r="X125" s="115"/>
      <c r="Y125" s="114"/>
      <c r="Z125" s="114"/>
      <c r="AA125" s="114"/>
      <c r="AB125" s="114"/>
      <c r="AC125" s="114"/>
      <c r="AD125" s="114"/>
      <c r="AE125" s="114"/>
      <c r="AF125" s="114"/>
      <c r="AG125" s="114"/>
      <c r="AH125" s="114"/>
      <c r="AI125" s="110"/>
      <c r="AJ125" s="114"/>
      <c r="AK125" s="114"/>
      <c r="AL125" s="114"/>
      <c r="AM125" s="114"/>
      <c r="AN125" s="114"/>
      <c r="AO125" s="114"/>
      <c r="AP125" s="114"/>
      <c r="AQ125" s="110"/>
      <c r="AR125" s="110"/>
      <c r="AS125" s="110"/>
      <c r="AT125" s="110"/>
      <c r="AU125" s="110"/>
      <c r="AV125" s="110"/>
      <c r="AW125" s="110"/>
      <c r="AX125" s="114"/>
      <c r="AY125" s="114"/>
      <c r="AZ125" s="110"/>
      <c r="BA125" s="110"/>
    </row>
    <row r="126" spans="1:53" ht="14.25" customHeight="1" x14ac:dyDescent="0.25">
      <c r="A126" s="110"/>
      <c r="B126" s="110"/>
      <c r="C126" s="110"/>
      <c r="D126" s="110"/>
      <c r="E126" s="110"/>
      <c r="F126" s="110"/>
      <c r="G126" s="110"/>
      <c r="H126" s="110"/>
      <c r="I126" s="110"/>
      <c r="J126" s="114"/>
      <c r="K126" s="110"/>
      <c r="L126" s="114"/>
      <c r="M126" s="114"/>
      <c r="N126" s="110"/>
      <c r="O126" s="110"/>
      <c r="P126" s="114"/>
      <c r="Q126" s="110"/>
      <c r="R126" s="110"/>
      <c r="S126" s="114"/>
      <c r="T126" s="114"/>
      <c r="U126" s="114"/>
      <c r="V126" s="114"/>
      <c r="W126" s="114"/>
      <c r="X126" s="115"/>
      <c r="Y126" s="110"/>
      <c r="Z126" s="110"/>
      <c r="AA126" s="110"/>
      <c r="AB126" s="110"/>
      <c r="AC126" s="110"/>
      <c r="AD126" s="110"/>
      <c r="AE126" s="110"/>
      <c r="AF126" s="110"/>
      <c r="AG126" s="110"/>
      <c r="AH126" s="110"/>
      <c r="AI126" s="110"/>
      <c r="AJ126" s="110"/>
      <c r="AK126" s="110"/>
      <c r="AL126" s="114"/>
      <c r="AM126" s="114"/>
      <c r="AN126" s="114"/>
      <c r="AO126" s="114"/>
      <c r="AP126" s="114"/>
      <c r="AQ126" s="110"/>
      <c r="AR126" s="110"/>
      <c r="AS126" s="110"/>
      <c r="AT126" s="110"/>
      <c r="AU126" s="110"/>
      <c r="AV126" s="110"/>
      <c r="AW126" s="110"/>
      <c r="AX126" s="114"/>
      <c r="AY126" s="114"/>
      <c r="AZ126" s="110"/>
      <c r="BA126" s="110"/>
    </row>
    <row r="127" spans="1:53" ht="14.25" customHeight="1" x14ac:dyDescent="0.25">
      <c r="A127" s="110"/>
      <c r="B127" s="110"/>
      <c r="C127" s="110"/>
      <c r="D127" s="110"/>
      <c r="E127" s="110"/>
      <c r="F127" s="110"/>
      <c r="G127" s="110"/>
      <c r="H127" s="110"/>
      <c r="I127" s="110"/>
      <c r="J127" s="114"/>
      <c r="K127" s="110"/>
      <c r="L127" s="114"/>
      <c r="M127" s="114"/>
      <c r="N127" s="110"/>
      <c r="O127" s="110"/>
      <c r="P127" s="114"/>
      <c r="Q127" s="114"/>
      <c r="R127" s="115"/>
      <c r="S127" s="114"/>
      <c r="T127" s="114"/>
      <c r="U127" s="114"/>
      <c r="V127" s="114"/>
      <c r="W127" s="114"/>
      <c r="X127" s="115"/>
      <c r="Y127" s="114"/>
      <c r="Z127" s="114"/>
      <c r="AA127" s="114"/>
      <c r="AB127" s="114"/>
      <c r="AC127" s="114"/>
      <c r="AD127" s="114"/>
      <c r="AE127" s="114"/>
      <c r="AF127" s="114"/>
      <c r="AG127" s="114"/>
      <c r="AH127" s="114"/>
      <c r="AI127" s="110"/>
      <c r="AJ127" s="114"/>
      <c r="AK127" s="114"/>
      <c r="AL127" s="114"/>
      <c r="AM127" s="114"/>
      <c r="AN127" s="114"/>
      <c r="AO127" s="114"/>
      <c r="AP127" s="114"/>
      <c r="AQ127" s="110"/>
      <c r="AR127" s="110"/>
      <c r="AS127" s="110"/>
      <c r="AT127" s="110"/>
      <c r="AU127" s="110"/>
      <c r="AV127" s="110"/>
      <c r="AW127" s="110"/>
      <c r="AX127" s="114"/>
      <c r="AY127" s="114"/>
      <c r="AZ127" s="110"/>
      <c r="BA127" s="110"/>
    </row>
    <row r="128" spans="1:53" ht="14.25" customHeight="1" x14ac:dyDescent="0.25">
      <c r="A128" s="110"/>
      <c r="B128" s="110"/>
      <c r="C128" s="110"/>
      <c r="D128" s="110"/>
      <c r="E128" s="110"/>
      <c r="F128" s="110"/>
      <c r="G128" s="110"/>
      <c r="H128" s="110"/>
      <c r="I128" s="110"/>
      <c r="J128" s="114"/>
      <c r="K128" s="110"/>
      <c r="L128" s="114"/>
      <c r="M128" s="114"/>
      <c r="N128" s="110"/>
      <c r="O128" s="110"/>
      <c r="P128" s="114"/>
      <c r="Q128" s="114"/>
      <c r="R128" s="115"/>
      <c r="S128" s="114"/>
      <c r="T128" s="114"/>
      <c r="U128" s="114"/>
      <c r="V128" s="114"/>
      <c r="W128" s="114"/>
      <c r="X128" s="115"/>
      <c r="Y128" s="114"/>
      <c r="Z128" s="114"/>
      <c r="AA128" s="114"/>
      <c r="AB128" s="114"/>
      <c r="AC128" s="114"/>
      <c r="AD128" s="114"/>
      <c r="AE128" s="114"/>
      <c r="AF128" s="114"/>
      <c r="AG128" s="114"/>
      <c r="AH128" s="114"/>
      <c r="AI128" s="110"/>
      <c r="AJ128" s="114"/>
      <c r="AK128" s="114"/>
      <c r="AL128" s="114"/>
      <c r="AM128" s="114"/>
      <c r="AN128" s="114"/>
      <c r="AO128" s="114"/>
      <c r="AP128" s="114"/>
      <c r="AQ128" s="110"/>
      <c r="AR128" s="110"/>
      <c r="AS128" s="110"/>
      <c r="AT128" s="110"/>
      <c r="AU128" s="110"/>
      <c r="AV128" s="110"/>
      <c r="AW128" s="110"/>
      <c r="AX128" s="114"/>
      <c r="AY128" s="114"/>
      <c r="AZ128" s="110"/>
      <c r="BA128" s="110"/>
    </row>
    <row r="129" spans="1:53" ht="14.25" customHeight="1" x14ac:dyDescent="0.25">
      <c r="A129" s="110"/>
      <c r="B129" s="110"/>
      <c r="C129" s="110"/>
      <c r="D129" s="110"/>
      <c r="E129" s="110"/>
      <c r="F129" s="110"/>
      <c r="G129" s="110"/>
      <c r="H129" s="110"/>
      <c r="I129" s="110"/>
      <c r="J129" s="114"/>
      <c r="K129" s="110"/>
      <c r="L129" s="114"/>
      <c r="M129" s="114"/>
      <c r="N129" s="110"/>
      <c r="O129" s="110"/>
      <c r="P129" s="114"/>
      <c r="Q129" s="114"/>
      <c r="R129" s="115"/>
      <c r="S129" s="114"/>
      <c r="T129" s="114"/>
      <c r="U129" s="114"/>
      <c r="V129" s="114"/>
      <c r="W129" s="114"/>
      <c r="X129" s="115"/>
      <c r="Y129" s="114"/>
      <c r="Z129" s="114"/>
      <c r="AA129" s="114"/>
      <c r="AB129" s="114"/>
      <c r="AC129" s="114"/>
      <c r="AD129" s="114"/>
      <c r="AE129" s="114"/>
      <c r="AF129" s="114"/>
      <c r="AG129" s="114"/>
      <c r="AH129" s="114"/>
      <c r="AI129" s="110"/>
      <c r="AJ129" s="114"/>
      <c r="AK129" s="114"/>
      <c r="AL129" s="114"/>
      <c r="AM129" s="114"/>
      <c r="AN129" s="114"/>
      <c r="AO129" s="114"/>
      <c r="AP129" s="114"/>
      <c r="AQ129" s="110"/>
      <c r="AR129" s="110"/>
      <c r="AS129" s="110"/>
      <c r="AT129" s="110"/>
      <c r="AU129" s="110"/>
      <c r="AV129" s="110"/>
      <c r="AW129" s="110"/>
      <c r="AX129" s="114"/>
      <c r="AY129" s="114"/>
      <c r="AZ129" s="110"/>
      <c r="BA129" s="110"/>
    </row>
    <row r="130" spans="1:53" ht="14.25" customHeight="1" x14ac:dyDescent="0.25">
      <c r="A130" s="110"/>
      <c r="B130" s="110"/>
      <c r="C130" s="110"/>
      <c r="D130" s="110"/>
      <c r="E130" s="110"/>
      <c r="F130" s="110"/>
      <c r="G130" s="110"/>
      <c r="H130" s="110"/>
      <c r="I130" s="110"/>
      <c r="J130" s="114"/>
      <c r="K130" s="110"/>
      <c r="L130" s="114"/>
      <c r="M130" s="114"/>
      <c r="N130" s="110"/>
      <c r="O130" s="110"/>
      <c r="P130" s="114"/>
      <c r="Q130" s="114"/>
      <c r="R130" s="115"/>
      <c r="S130" s="114"/>
      <c r="T130" s="114"/>
      <c r="U130" s="114"/>
      <c r="V130" s="114"/>
      <c r="W130" s="114"/>
      <c r="X130" s="115"/>
      <c r="Y130" s="114"/>
      <c r="Z130" s="114"/>
      <c r="AA130" s="114"/>
      <c r="AB130" s="114"/>
      <c r="AC130" s="114"/>
      <c r="AD130" s="114"/>
      <c r="AE130" s="114"/>
      <c r="AF130" s="114"/>
      <c r="AG130" s="114"/>
      <c r="AH130" s="114"/>
      <c r="AI130" s="110"/>
      <c r="AJ130" s="114"/>
      <c r="AK130" s="114"/>
      <c r="AL130" s="114"/>
      <c r="AM130" s="114"/>
      <c r="AN130" s="114"/>
      <c r="AO130" s="114"/>
      <c r="AP130" s="114"/>
      <c r="AQ130" s="110"/>
      <c r="AR130" s="110"/>
      <c r="AS130" s="110"/>
      <c r="AT130" s="110"/>
      <c r="AU130" s="110"/>
      <c r="AV130" s="110"/>
      <c r="AW130" s="110"/>
      <c r="AX130" s="114"/>
      <c r="AY130" s="114"/>
      <c r="AZ130" s="110"/>
      <c r="BA130" s="110"/>
    </row>
    <row r="131" spans="1:53" ht="14.25" customHeight="1" x14ac:dyDescent="0.25">
      <c r="A131" s="110"/>
      <c r="B131" s="110"/>
      <c r="C131" s="110"/>
      <c r="D131" s="110"/>
      <c r="E131" s="110"/>
      <c r="F131" s="110"/>
      <c r="G131" s="110"/>
      <c r="H131" s="110"/>
      <c r="I131" s="110"/>
      <c r="J131" s="114"/>
      <c r="K131" s="110"/>
      <c r="L131" s="114"/>
      <c r="M131" s="114"/>
      <c r="N131" s="110"/>
      <c r="O131" s="110"/>
      <c r="P131" s="114"/>
      <c r="Q131" s="114"/>
      <c r="R131" s="115"/>
      <c r="S131" s="110"/>
      <c r="T131" s="110"/>
      <c r="U131" s="110"/>
      <c r="V131" s="110"/>
      <c r="W131" s="110"/>
      <c r="X131" s="115"/>
      <c r="Y131" s="114"/>
      <c r="Z131" s="114"/>
      <c r="AA131" s="114"/>
      <c r="AB131" s="114"/>
      <c r="AC131" s="114"/>
      <c r="AD131" s="110"/>
      <c r="AE131" s="110"/>
      <c r="AF131" s="110"/>
      <c r="AG131" s="110"/>
      <c r="AH131" s="110"/>
      <c r="AI131" s="110"/>
      <c r="AJ131" s="110"/>
      <c r="AK131" s="110"/>
      <c r="AL131" s="114"/>
      <c r="AM131" s="114"/>
      <c r="AN131" s="114"/>
      <c r="AO131" s="114"/>
      <c r="AP131" s="114"/>
      <c r="AQ131" s="110"/>
      <c r="AR131" s="110"/>
      <c r="AS131" s="110"/>
      <c r="AT131" s="110"/>
      <c r="AU131" s="110"/>
      <c r="AV131" s="110"/>
      <c r="AW131" s="110"/>
      <c r="AX131" s="114"/>
      <c r="AY131" s="114"/>
      <c r="AZ131" s="110"/>
      <c r="BA131" s="110"/>
    </row>
    <row r="132" spans="1:53" ht="14.25" customHeight="1" x14ac:dyDescent="0.25">
      <c r="A132" s="110"/>
      <c r="B132" s="110"/>
      <c r="C132" s="110"/>
      <c r="D132" s="110"/>
      <c r="E132" s="110"/>
      <c r="F132" s="110"/>
      <c r="G132" s="110"/>
      <c r="H132" s="110"/>
      <c r="I132" s="110"/>
      <c r="J132" s="114"/>
      <c r="K132" s="110"/>
      <c r="L132" s="114"/>
      <c r="M132" s="114"/>
      <c r="N132" s="110"/>
      <c r="O132" s="110"/>
      <c r="P132" s="114"/>
      <c r="Q132" s="114"/>
      <c r="R132" s="115"/>
      <c r="S132" s="114"/>
      <c r="T132" s="114"/>
      <c r="U132" s="114"/>
      <c r="V132" s="114"/>
      <c r="W132" s="114"/>
      <c r="X132" s="115"/>
      <c r="Y132" s="114"/>
      <c r="Z132" s="114"/>
      <c r="AA132" s="114"/>
      <c r="AB132" s="114"/>
      <c r="AC132" s="114"/>
      <c r="AD132" s="114"/>
      <c r="AE132" s="114"/>
      <c r="AF132" s="114"/>
      <c r="AG132" s="114"/>
      <c r="AH132" s="114"/>
      <c r="AI132" s="110"/>
      <c r="AJ132" s="114"/>
      <c r="AK132" s="114"/>
      <c r="AL132" s="114"/>
      <c r="AM132" s="114"/>
      <c r="AN132" s="114"/>
      <c r="AO132" s="114"/>
      <c r="AP132" s="114"/>
      <c r="AQ132" s="110"/>
      <c r="AR132" s="110"/>
      <c r="AS132" s="110"/>
      <c r="AT132" s="110"/>
      <c r="AU132" s="110"/>
      <c r="AV132" s="110"/>
      <c r="AW132" s="110"/>
      <c r="AX132" s="114"/>
      <c r="AY132" s="114"/>
      <c r="AZ132" s="110"/>
      <c r="BA132" s="110"/>
    </row>
    <row r="133" spans="1:53" ht="14.25" customHeight="1" x14ac:dyDescent="0.25">
      <c r="A133" s="110"/>
      <c r="B133" s="110"/>
      <c r="C133" s="110"/>
      <c r="D133" s="110"/>
      <c r="E133" s="110"/>
      <c r="F133" s="110"/>
      <c r="G133" s="110"/>
      <c r="H133" s="110"/>
      <c r="I133" s="110"/>
      <c r="J133" s="114"/>
      <c r="K133" s="110"/>
      <c r="L133" s="114"/>
      <c r="M133" s="114"/>
      <c r="N133" s="110"/>
      <c r="O133" s="110"/>
      <c r="P133" s="114"/>
      <c r="Q133" s="114"/>
      <c r="R133" s="115"/>
      <c r="S133" s="114"/>
      <c r="T133" s="114"/>
      <c r="U133" s="114"/>
      <c r="V133" s="114"/>
      <c r="W133" s="114"/>
      <c r="X133" s="115"/>
      <c r="Y133" s="114"/>
      <c r="Z133" s="114"/>
      <c r="AA133" s="114"/>
      <c r="AB133" s="114"/>
      <c r="AC133" s="114"/>
      <c r="AD133" s="114"/>
      <c r="AE133" s="114"/>
      <c r="AF133" s="114"/>
      <c r="AG133" s="114"/>
      <c r="AH133" s="114"/>
      <c r="AI133" s="110"/>
      <c r="AJ133" s="114"/>
      <c r="AK133" s="114"/>
      <c r="AL133" s="114"/>
      <c r="AM133" s="114"/>
      <c r="AN133" s="114"/>
      <c r="AO133" s="114"/>
      <c r="AP133" s="114"/>
      <c r="AQ133" s="110"/>
      <c r="AR133" s="110"/>
      <c r="AS133" s="110"/>
      <c r="AT133" s="110"/>
      <c r="AU133" s="110"/>
      <c r="AV133" s="110"/>
      <c r="AW133" s="110"/>
      <c r="AX133" s="114"/>
      <c r="AY133" s="114"/>
      <c r="AZ133" s="110"/>
      <c r="BA133" s="110"/>
    </row>
    <row r="134" spans="1:53" ht="14.25" customHeight="1" x14ac:dyDescent="0.25">
      <c r="A134" s="110"/>
      <c r="B134" s="110"/>
      <c r="C134" s="110"/>
      <c r="D134" s="110"/>
      <c r="E134" s="110"/>
      <c r="F134" s="110"/>
      <c r="G134" s="110"/>
      <c r="H134" s="110"/>
      <c r="I134" s="110"/>
      <c r="J134" s="114"/>
      <c r="K134" s="110"/>
      <c r="L134" s="114"/>
      <c r="M134" s="114"/>
      <c r="N134" s="110"/>
      <c r="O134" s="110"/>
      <c r="P134" s="114"/>
      <c r="Q134" s="114"/>
      <c r="R134" s="115"/>
      <c r="S134" s="114"/>
      <c r="T134" s="114"/>
      <c r="U134" s="114"/>
      <c r="V134" s="114"/>
      <c r="W134" s="114"/>
      <c r="X134" s="115"/>
      <c r="Y134" s="114"/>
      <c r="Z134" s="114"/>
      <c r="AA134" s="114"/>
      <c r="AB134" s="114"/>
      <c r="AC134" s="114"/>
      <c r="AD134" s="114"/>
      <c r="AE134" s="114"/>
      <c r="AF134" s="114"/>
      <c r="AG134" s="114"/>
      <c r="AH134" s="114"/>
      <c r="AI134" s="110"/>
      <c r="AJ134" s="114"/>
      <c r="AK134" s="114"/>
      <c r="AL134" s="114"/>
      <c r="AM134" s="114"/>
      <c r="AN134" s="114"/>
      <c r="AO134" s="114"/>
      <c r="AP134" s="114"/>
      <c r="AQ134" s="110"/>
      <c r="AR134" s="110"/>
      <c r="AS134" s="110"/>
      <c r="AT134" s="110"/>
      <c r="AU134" s="110"/>
      <c r="AV134" s="110"/>
      <c r="AW134" s="110"/>
      <c r="AX134" s="114"/>
      <c r="AY134" s="114"/>
      <c r="AZ134" s="110"/>
      <c r="BA134" s="110"/>
    </row>
    <row r="135" spans="1:53" ht="14.25" customHeight="1" x14ac:dyDescent="0.25">
      <c r="A135" s="110"/>
      <c r="B135" s="110"/>
      <c r="C135" s="110"/>
      <c r="D135" s="110"/>
      <c r="E135" s="110"/>
      <c r="F135" s="110"/>
      <c r="G135" s="110"/>
      <c r="H135" s="110"/>
      <c r="I135" s="110"/>
      <c r="J135" s="114"/>
      <c r="K135" s="110"/>
      <c r="L135" s="114"/>
      <c r="M135" s="114"/>
      <c r="N135" s="110"/>
      <c r="O135" s="110"/>
      <c r="P135" s="114"/>
      <c r="Q135" s="114"/>
      <c r="R135" s="115"/>
      <c r="S135" s="114"/>
      <c r="T135" s="114"/>
      <c r="U135" s="114"/>
      <c r="V135" s="114"/>
      <c r="W135" s="114"/>
      <c r="X135" s="115"/>
      <c r="Y135" s="114"/>
      <c r="Z135" s="114"/>
      <c r="AA135" s="114"/>
      <c r="AB135" s="114"/>
      <c r="AC135" s="114"/>
      <c r="AD135" s="114"/>
      <c r="AE135" s="114"/>
      <c r="AF135" s="114"/>
      <c r="AG135" s="114"/>
      <c r="AH135" s="114"/>
      <c r="AI135" s="110"/>
      <c r="AJ135" s="114"/>
      <c r="AK135" s="114"/>
      <c r="AL135" s="114"/>
      <c r="AM135" s="114"/>
      <c r="AN135" s="114"/>
      <c r="AO135" s="114"/>
      <c r="AP135" s="114"/>
      <c r="AQ135" s="110"/>
      <c r="AR135" s="110"/>
      <c r="AS135" s="110"/>
      <c r="AT135" s="110"/>
      <c r="AU135" s="110"/>
      <c r="AV135" s="110"/>
      <c r="AW135" s="110"/>
      <c r="AX135" s="114"/>
      <c r="AY135" s="114"/>
      <c r="AZ135" s="110"/>
      <c r="BA135" s="110"/>
    </row>
    <row r="136" spans="1:53" ht="14.25" customHeight="1" x14ac:dyDescent="0.25">
      <c r="A136" s="110"/>
      <c r="B136" s="110"/>
      <c r="C136" s="110"/>
      <c r="D136" s="110"/>
      <c r="E136" s="110"/>
      <c r="F136" s="110"/>
      <c r="G136" s="110"/>
      <c r="H136" s="110"/>
      <c r="I136" s="110"/>
      <c r="J136" s="114"/>
      <c r="K136" s="110"/>
      <c r="L136" s="114"/>
      <c r="M136" s="114"/>
      <c r="N136" s="110"/>
      <c r="O136" s="110"/>
      <c r="P136" s="114"/>
      <c r="Q136" s="114"/>
      <c r="R136" s="115"/>
      <c r="S136" s="114"/>
      <c r="T136" s="114"/>
      <c r="U136" s="114"/>
      <c r="V136" s="114"/>
      <c r="W136" s="114"/>
      <c r="X136" s="115"/>
      <c r="Y136" s="114"/>
      <c r="Z136" s="114"/>
      <c r="AA136" s="114"/>
      <c r="AB136" s="114"/>
      <c r="AC136" s="114"/>
      <c r="AD136" s="114"/>
      <c r="AE136" s="114"/>
      <c r="AF136" s="114"/>
      <c r="AG136" s="114"/>
      <c r="AH136" s="114"/>
      <c r="AI136" s="110"/>
      <c r="AJ136" s="114"/>
      <c r="AK136" s="114"/>
      <c r="AL136" s="114"/>
      <c r="AM136" s="114"/>
      <c r="AN136" s="114"/>
      <c r="AO136" s="114"/>
      <c r="AP136" s="114"/>
      <c r="AQ136" s="110"/>
      <c r="AR136" s="110"/>
      <c r="AS136" s="110"/>
      <c r="AT136" s="110"/>
      <c r="AU136" s="110"/>
      <c r="AV136" s="110"/>
      <c r="AW136" s="110"/>
      <c r="AX136" s="114"/>
      <c r="AY136" s="114"/>
      <c r="AZ136" s="110"/>
      <c r="BA136" s="110"/>
    </row>
    <row r="137" spans="1:53" ht="14.25" customHeight="1" x14ac:dyDescent="0.25">
      <c r="A137" s="110"/>
      <c r="B137" s="110"/>
      <c r="C137" s="110"/>
      <c r="D137" s="110"/>
      <c r="E137" s="110"/>
      <c r="F137" s="110"/>
      <c r="G137" s="110"/>
      <c r="H137" s="110"/>
      <c r="I137" s="110"/>
      <c r="J137" s="114"/>
      <c r="K137" s="110"/>
      <c r="L137" s="114"/>
      <c r="M137" s="114"/>
      <c r="N137" s="110"/>
      <c r="O137" s="110"/>
      <c r="P137" s="114"/>
      <c r="Q137" s="114"/>
      <c r="R137" s="115"/>
      <c r="S137" s="114"/>
      <c r="T137" s="114"/>
      <c r="U137" s="114"/>
      <c r="V137" s="114"/>
      <c r="W137" s="114"/>
      <c r="X137" s="115"/>
      <c r="Y137" s="114"/>
      <c r="Z137" s="114"/>
      <c r="AA137" s="114"/>
      <c r="AB137" s="114"/>
      <c r="AC137" s="114"/>
      <c r="AD137" s="114"/>
      <c r="AE137" s="114"/>
      <c r="AF137" s="114"/>
      <c r="AG137" s="114"/>
      <c r="AH137" s="114"/>
      <c r="AI137" s="110"/>
      <c r="AJ137" s="114"/>
      <c r="AK137" s="114"/>
      <c r="AL137" s="114"/>
      <c r="AM137" s="114"/>
      <c r="AN137" s="114"/>
      <c r="AO137" s="114"/>
      <c r="AP137" s="114"/>
      <c r="AQ137" s="110"/>
      <c r="AR137" s="110"/>
      <c r="AS137" s="110"/>
      <c r="AT137" s="110"/>
      <c r="AU137" s="110"/>
      <c r="AV137" s="110"/>
      <c r="AW137" s="110"/>
      <c r="AX137" s="114"/>
      <c r="AY137" s="114"/>
      <c r="AZ137" s="110"/>
      <c r="BA137" s="110"/>
    </row>
    <row r="138" spans="1:53" ht="14.25" customHeight="1" x14ac:dyDescent="0.25">
      <c r="A138" s="110"/>
      <c r="B138" s="110"/>
      <c r="C138" s="110"/>
      <c r="D138" s="110"/>
      <c r="E138" s="110"/>
      <c r="F138" s="110"/>
      <c r="G138" s="110"/>
      <c r="H138" s="110"/>
      <c r="I138" s="110"/>
      <c r="J138" s="114"/>
      <c r="K138" s="110"/>
      <c r="L138" s="114"/>
      <c r="M138" s="114"/>
      <c r="N138" s="110"/>
      <c r="O138" s="110"/>
      <c r="P138" s="114"/>
      <c r="Q138" s="114"/>
      <c r="R138" s="115"/>
      <c r="S138" s="114"/>
      <c r="T138" s="114"/>
      <c r="U138" s="114"/>
      <c r="V138" s="114"/>
      <c r="W138" s="114"/>
      <c r="X138" s="115"/>
      <c r="Y138" s="114"/>
      <c r="Z138" s="114"/>
      <c r="AA138" s="114"/>
      <c r="AB138" s="114"/>
      <c r="AC138" s="114"/>
      <c r="AD138" s="114"/>
      <c r="AE138" s="114"/>
      <c r="AF138" s="114"/>
      <c r="AG138" s="114"/>
      <c r="AH138" s="114"/>
      <c r="AI138" s="110"/>
      <c r="AJ138" s="114"/>
      <c r="AK138" s="114"/>
      <c r="AL138" s="114"/>
      <c r="AM138" s="114"/>
      <c r="AN138" s="114"/>
      <c r="AO138" s="114"/>
      <c r="AP138" s="114"/>
      <c r="AQ138" s="110"/>
      <c r="AR138" s="110"/>
      <c r="AS138" s="110"/>
      <c r="AT138" s="110"/>
      <c r="AU138" s="110"/>
      <c r="AV138" s="110"/>
      <c r="AW138" s="110"/>
      <c r="AX138" s="114"/>
      <c r="AY138" s="114"/>
      <c r="AZ138" s="110"/>
      <c r="BA138" s="110"/>
    </row>
    <row r="139" spans="1:53" ht="14.25" customHeight="1" x14ac:dyDescent="0.25">
      <c r="A139" s="110"/>
      <c r="B139" s="110"/>
      <c r="C139" s="110"/>
      <c r="D139" s="110"/>
      <c r="E139" s="110"/>
      <c r="F139" s="110"/>
      <c r="G139" s="110"/>
      <c r="H139" s="110"/>
      <c r="I139" s="110"/>
      <c r="J139" s="114"/>
      <c r="K139" s="110"/>
      <c r="L139" s="114"/>
      <c r="M139" s="114"/>
      <c r="N139" s="110"/>
      <c r="O139" s="110"/>
      <c r="P139" s="114"/>
      <c r="Q139" s="114"/>
      <c r="R139" s="115"/>
      <c r="S139" s="114"/>
      <c r="T139" s="114"/>
      <c r="U139" s="114"/>
      <c r="V139" s="114"/>
      <c r="W139" s="114"/>
      <c r="X139" s="115"/>
      <c r="Y139" s="114"/>
      <c r="Z139" s="114"/>
      <c r="AA139" s="114"/>
      <c r="AB139" s="114"/>
      <c r="AC139" s="114"/>
      <c r="AD139" s="114"/>
      <c r="AE139" s="114"/>
      <c r="AF139" s="114"/>
      <c r="AG139" s="114"/>
      <c r="AH139" s="114"/>
      <c r="AI139" s="110"/>
      <c r="AJ139" s="114"/>
      <c r="AK139" s="114"/>
      <c r="AL139" s="114"/>
      <c r="AM139" s="114"/>
      <c r="AN139" s="114"/>
      <c r="AO139" s="114"/>
      <c r="AP139" s="114"/>
      <c r="AQ139" s="110"/>
      <c r="AR139" s="110"/>
      <c r="AS139" s="110"/>
      <c r="AT139" s="110"/>
      <c r="AU139" s="110"/>
      <c r="AV139" s="110"/>
      <c r="AW139" s="110"/>
      <c r="AX139" s="114"/>
      <c r="AY139" s="114"/>
      <c r="AZ139" s="110"/>
      <c r="BA139" s="110"/>
    </row>
    <row r="140" spans="1:53" ht="14.25" customHeight="1" x14ac:dyDescent="0.25">
      <c r="A140" s="110"/>
      <c r="B140" s="110"/>
      <c r="C140" s="110"/>
      <c r="D140" s="110"/>
      <c r="E140" s="110"/>
      <c r="F140" s="110"/>
      <c r="G140" s="110"/>
      <c r="H140" s="110"/>
      <c r="I140" s="110"/>
      <c r="J140" s="114"/>
      <c r="K140" s="110"/>
      <c r="L140" s="114"/>
      <c r="M140" s="114"/>
      <c r="N140" s="110"/>
      <c r="O140" s="110"/>
      <c r="P140" s="114"/>
      <c r="Q140" s="114"/>
      <c r="R140" s="115"/>
      <c r="S140" s="114"/>
      <c r="T140" s="114"/>
      <c r="U140" s="114"/>
      <c r="V140" s="114"/>
      <c r="W140" s="114"/>
      <c r="X140" s="115"/>
      <c r="Y140" s="114"/>
      <c r="Z140" s="114"/>
      <c r="AA140" s="114"/>
      <c r="AB140" s="114"/>
      <c r="AC140" s="114"/>
      <c r="AD140" s="114"/>
      <c r="AE140" s="114"/>
      <c r="AF140" s="114"/>
      <c r="AG140" s="114"/>
      <c r="AH140" s="114"/>
      <c r="AI140" s="110"/>
      <c r="AJ140" s="114"/>
      <c r="AK140" s="114"/>
      <c r="AL140" s="114"/>
      <c r="AM140" s="114"/>
      <c r="AN140" s="114"/>
      <c r="AO140" s="114"/>
      <c r="AP140" s="114"/>
      <c r="AQ140" s="110"/>
      <c r="AR140" s="110"/>
      <c r="AS140" s="110"/>
      <c r="AT140" s="110"/>
      <c r="AU140" s="110"/>
      <c r="AV140" s="110"/>
      <c r="AW140" s="110"/>
      <c r="AX140" s="114"/>
      <c r="AY140" s="114"/>
      <c r="AZ140" s="110"/>
      <c r="BA140" s="110"/>
    </row>
    <row r="141" spans="1:53" ht="14.25" customHeight="1" x14ac:dyDescent="0.25">
      <c r="A141" s="110"/>
      <c r="B141" s="110"/>
      <c r="C141" s="110"/>
      <c r="D141" s="110"/>
      <c r="E141" s="110"/>
      <c r="F141" s="110"/>
      <c r="G141" s="110"/>
      <c r="H141" s="110"/>
      <c r="I141" s="110"/>
      <c r="J141" s="114"/>
      <c r="K141" s="110"/>
      <c r="L141" s="114"/>
      <c r="M141" s="114"/>
      <c r="N141" s="110"/>
      <c r="O141" s="110"/>
      <c r="P141" s="114"/>
      <c r="Q141" s="110"/>
      <c r="R141" s="110"/>
      <c r="S141" s="114"/>
      <c r="T141" s="114"/>
      <c r="U141" s="114"/>
      <c r="V141" s="114"/>
      <c r="W141" s="114"/>
      <c r="X141" s="115"/>
      <c r="Y141" s="110"/>
      <c r="Z141" s="110"/>
      <c r="AA141" s="110"/>
      <c r="AB141" s="110"/>
      <c r="AC141" s="110"/>
      <c r="AD141" s="110"/>
      <c r="AE141" s="110"/>
      <c r="AF141" s="110"/>
      <c r="AG141" s="110"/>
      <c r="AH141" s="110"/>
      <c r="AI141" s="110"/>
      <c r="AJ141" s="110"/>
      <c r="AK141" s="110"/>
      <c r="AL141" s="114"/>
      <c r="AM141" s="114"/>
      <c r="AN141" s="114"/>
      <c r="AO141" s="114"/>
      <c r="AP141" s="114"/>
      <c r="AQ141" s="110"/>
      <c r="AR141" s="110"/>
      <c r="AS141" s="110"/>
      <c r="AT141" s="110"/>
      <c r="AU141" s="110"/>
      <c r="AV141" s="110"/>
      <c r="AW141" s="110"/>
      <c r="AX141" s="114"/>
      <c r="AY141" s="114"/>
      <c r="AZ141" s="110"/>
      <c r="BA141" s="110"/>
    </row>
    <row r="142" spans="1:53" ht="14.25" customHeight="1" x14ac:dyDescent="0.25">
      <c r="A142" s="110"/>
      <c r="B142" s="110"/>
      <c r="C142" s="110"/>
      <c r="D142" s="110"/>
      <c r="E142" s="110"/>
      <c r="F142" s="110"/>
      <c r="G142" s="110"/>
      <c r="H142" s="110"/>
      <c r="I142" s="110"/>
      <c r="J142" s="114"/>
      <c r="K142" s="110"/>
      <c r="L142" s="114"/>
      <c r="M142" s="114"/>
      <c r="N142" s="110"/>
      <c r="O142" s="110"/>
      <c r="P142" s="114"/>
      <c r="Q142" s="110"/>
      <c r="R142" s="110"/>
      <c r="S142" s="114"/>
      <c r="T142" s="114"/>
      <c r="U142" s="114"/>
      <c r="V142" s="114"/>
      <c r="W142" s="114"/>
      <c r="X142" s="115"/>
      <c r="Y142" s="110"/>
      <c r="Z142" s="110"/>
      <c r="AA142" s="110"/>
      <c r="AB142" s="110"/>
      <c r="AC142" s="110"/>
      <c r="AD142" s="110"/>
      <c r="AE142" s="110"/>
      <c r="AF142" s="110"/>
      <c r="AG142" s="110"/>
      <c r="AH142" s="110"/>
      <c r="AI142" s="110"/>
      <c r="AJ142" s="110"/>
      <c r="AK142" s="110"/>
      <c r="AL142" s="114"/>
      <c r="AM142" s="114"/>
      <c r="AN142" s="114"/>
      <c r="AO142" s="114"/>
      <c r="AP142" s="114"/>
      <c r="AQ142" s="110"/>
      <c r="AR142" s="110"/>
      <c r="AS142" s="110"/>
      <c r="AT142" s="110"/>
      <c r="AU142" s="110"/>
      <c r="AV142" s="110"/>
      <c r="AW142" s="110"/>
      <c r="AX142" s="114"/>
      <c r="AY142" s="114"/>
      <c r="AZ142" s="110"/>
      <c r="BA142" s="110"/>
    </row>
    <row r="143" spans="1:53" ht="14.25" customHeight="1" x14ac:dyDescent="0.25">
      <c r="A143" s="110"/>
      <c r="B143" s="110"/>
      <c r="C143" s="110"/>
      <c r="D143" s="110"/>
      <c r="E143" s="110"/>
      <c r="F143" s="110"/>
      <c r="G143" s="110"/>
      <c r="H143" s="110"/>
      <c r="I143" s="110"/>
      <c r="J143" s="114"/>
      <c r="K143" s="110"/>
      <c r="L143" s="114"/>
      <c r="M143" s="114"/>
      <c r="N143" s="110"/>
      <c r="O143" s="110"/>
      <c r="P143" s="114"/>
      <c r="Q143" s="114"/>
      <c r="R143" s="115"/>
      <c r="S143" s="114"/>
      <c r="T143" s="114"/>
      <c r="U143" s="114"/>
      <c r="V143" s="114"/>
      <c r="W143" s="114"/>
      <c r="X143" s="115"/>
      <c r="Y143" s="114"/>
      <c r="Z143" s="114"/>
      <c r="AA143" s="114"/>
      <c r="AB143" s="114"/>
      <c r="AC143" s="114"/>
      <c r="AD143" s="114"/>
      <c r="AE143" s="114"/>
      <c r="AF143" s="114"/>
      <c r="AG143" s="114"/>
      <c r="AH143" s="114"/>
      <c r="AI143" s="110"/>
      <c r="AJ143" s="114"/>
      <c r="AK143" s="114"/>
      <c r="AL143" s="114"/>
      <c r="AM143" s="114"/>
      <c r="AN143" s="114"/>
      <c r="AO143" s="114"/>
      <c r="AP143" s="114"/>
      <c r="AQ143" s="110"/>
      <c r="AR143" s="110"/>
      <c r="AS143" s="110"/>
      <c r="AT143" s="110"/>
      <c r="AU143" s="110"/>
      <c r="AV143" s="110"/>
      <c r="AW143" s="110"/>
      <c r="AX143" s="114"/>
      <c r="AY143" s="114"/>
      <c r="AZ143" s="110"/>
      <c r="BA143" s="110"/>
    </row>
    <row r="144" spans="1:53" ht="14.25" customHeight="1" x14ac:dyDescent="0.25">
      <c r="A144" s="110"/>
      <c r="B144" s="110"/>
      <c r="C144" s="110"/>
      <c r="D144" s="110"/>
      <c r="E144" s="110"/>
      <c r="F144" s="110"/>
      <c r="G144" s="110"/>
      <c r="H144" s="110"/>
      <c r="I144" s="110"/>
      <c r="J144" s="114"/>
      <c r="K144" s="110"/>
      <c r="L144" s="114"/>
      <c r="M144" s="114"/>
      <c r="N144" s="110"/>
      <c r="O144" s="110"/>
      <c r="P144" s="114"/>
      <c r="Q144" s="114"/>
      <c r="R144" s="115"/>
      <c r="S144" s="114"/>
      <c r="T144" s="114"/>
      <c r="U144" s="114"/>
      <c r="V144" s="110"/>
      <c r="W144" s="114"/>
      <c r="X144" s="115"/>
      <c r="Y144" s="114"/>
      <c r="Z144" s="114"/>
      <c r="AA144" s="114"/>
      <c r="AB144" s="114"/>
      <c r="AC144" s="114"/>
      <c r="AD144" s="114"/>
      <c r="AE144" s="114"/>
      <c r="AF144" s="114"/>
      <c r="AG144" s="114"/>
      <c r="AH144" s="114"/>
      <c r="AI144" s="110"/>
      <c r="AJ144" s="114"/>
      <c r="AK144" s="114"/>
      <c r="AL144" s="114"/>
      <c r="AM144" s="114"/>
      <c r="AN144" s="114"/>
      <c r="AO144" s="114"/>
      <c r="AP144" s="114"/>
      <c r="AQ144" s="110"/>
      <c r="AR144" s="110"/>
      <c r="AS144" s="110"/>
      <c r="AT144" s="110"/>
      <c r="AU144" s="110"/>
      <c r="AV144" s="110"/>
      <c r="AW144" s="110"/>
      <c r="AX144" s="114"/>
      <c r="AY144" s="114"/>
      <c r="AZ144" s="110"/>
      <c r="BA144" s="110"/>
    </row>
    <row r="145" spans="1:53" ht="14.25" customHeight="1" x14ac:dyDescent="0.25">
      <c r="A145" s="110"/>
      <c r="B145" s="110"/>
      <c r="C145" s="110"/>
      <c r="D145" s="110"/>
      <c r="E145" s="110"/>
      <c r="F145" s="110"/>
      <c r="G145" s="110"/>
      <c r="H145" s="110"/>
      <c r="I145" s="110"/>
      <c r="J145" s="114"/>
      <c r="K145" s="110"/>
      <c r="L145" s="114"/>
      <c r="M145" s="114"/>
      <c r="N145" s="110"/>
      <c r="O145" s="110"/>
      <c r="P145" s="114"/>
      <c r="Q145" s="114"/>
      <c r="R145" s="115"/>
      <c r="S145" s="110"/>
      <c r="T145" s="110"/>
      <c r="U145" s="110"/>
      <c r="V145" s="110"/>
      <c r="W145" s="110"/>
      <c r="X145" s="115"/>
      <c r="Y145" s="114"/>
      <c r="Z145" s="114"/>
      <c r="AA145" s="114"/>
      <c r="AB145" s="110"/>
      <c r="AC145" s="114"/>
      <c r="AD145" s="110"/>
      <c r="AE145" s="110"/>
      <c r="AF145" s="110"/>
      <c r="AG145" s="110"/>
      <c r="AH145" s="110"/>
      <c r="AI145" s="110"/>
      <c r="AJ145" s="110"/>
      <c r="AK145" s="110"/>
      <c r="AL145" s="114"/>
      <c r="AM145" s="114"/>
      <c r="AN145" s="114"/>
      <c r="AO145" s="114"/>
      <c r="AP145" s="114"/>
      <c r="AQ145" s="110"/>
      <c r="AR145" s="110"/>
      <c r="AS145" s="110"/>
      <c r="AT145" s="110"/>
      <c r="AU145" s="110"/>
      <c r="AV145" s="110"/>
      <c r="AW145" s="110"/>
      <c r="AX145" s="114"/>
      <c r="AY145" s="114"/>
      <c r="AZ145" s="110"/>
      <c r="BA145" s="110"/>
    </row>
    <row r="146" spans="1:53" ht="14.25" customHeight="1" x14ac:dyDescent="0.25">
      <c r="A146" s="110"/>
      <c r="B146" s="110"/>
      <c r="C146" s="110"/>
      <c r="D146" s="110"/>
      <c r="E146" s="110"/>
      <c r="F146" s="110"/>
      <c r="G146" s="110"/>
      <c r="H146" s="110"/>
      <c r="I146" s="110"/>
      <c r="J146" s="114"/>
      <c r="K146" s="110"/>
      <c r="L146" s="114"/>
      <c r="M146" s="114"/>
      <c r="N146" s="110"/>
      <c r="O146" s="110"/>
      <c r="P146" s="114"/>
      <c r="Q146" s="114"/>
      <c r="R146" s="115"/>
      <c r="S146" s="114"/>
      <c r="T146" s="114"/>
      <c r="U146" s="114"/>
      <c r="V146" s="114"/>
      <c r="W146" s="114"/>
      <c r="X146" s="115"/>
      <c r="Y146" s="114"/>
      <c r="Z146" s="114"/>
      <c r="AA146" s="114"/>
      <c r="AB146" s="114"/>
      <c r="AC146" s="114"/>
      <c r="AD146" s="114"/>
      <c r="AE146" s="114"/>
      <c r="AF146" s="114"/>
      <c r="AG146" s="114"/>
      <c r="AH146" s="114"/>
      <c r="AI146" s="110"/>
      <c r="AJ146" s="114"/>
      <c r="AK146" s="114"/>
      <c r="AL146" s="114"/>
      <c r="AM146" s="114"/>
      <c r="AN146" s="114"/>
      <c r="AO146" s="114"/>
      <c r="AP146" s="114"/>
      <c r="AQ146" s="110"/>
      <c r="AR146" s="110"/>
      <c r="AS146" s="110"/>
      <c r="AT146" s="110"/>
      <c r="AU146" s="110"/>
      <c r="AV146" s="110"/>
      <c r="AW146" s="110"/>
      <c r="AX146" s="114"/>
      <c r="AY146" s="114"/>
      <c r="AZ146" s="110"/>
      <c r="BA146" s="110"/>
    </row>
    <row r="147" spans="1:53" ht="14.25" customHeight="1" x14ac:dyDescent="0.25">
      <c r="A147" s="110"/>
      <c r="B147" s="110"/>
      <c r="C147" s="110"/>
      <c r="D147" s="110"/>
      <c r="E147" s="110"/>
      <c r="F147" s="110"/>
      <c r="G147" s="110"/>
      <c r="H147" s="110"/>
      <c r="I147" s="110"/>
      <c r="J147" s="114"/>
      <c r="K147" s="110"/>
      <c r="L147" s="114"/>
      <c r="M147" s="114"/>
      <c r="N147" s="110"/>
      <c r="O147" s="110"/>
      <c r="P147" s="114"/>
      <c r="Q147" s="114"/>
      <c r="R147" s="115"/>
      <c r="S147" s="114"/>
      <c r="T147" s="114"/>
      <c r="U147" s="114"/>
      <c r="V147" s="114"/>
      <c r="W147" s="114"/>
      <c r="X147" s="115"/>
      <c r="Y147" s="114"/>
      <c r="Z147" s="114"/>
      <c r="AA147" s="114"/>
      <c r="AB147" s="114"/>
      <c r="AC147" s="114"/>
      <c r="AD147" s="114"/>
      <c r="AE147" s="114"/>
      <c r="AF147" s="114"/>
      <c r="AG147" s="114"/>
      <c r="AH147" s="114"/>
      <c r="AI147" s="110"/>
      <c r="AJ147" s="114"/>
      <c r="AK147" s="114"/>
      <c r="AL147" s="114"/>
      <c r="AM147" s="114"/>
      <c r="AN147" s="114"/>
      <c r="AO147" s="114"/>
      <c r="AP147" s="114"/>
      <c r="AQ147" s="110"/>
      <c r="AR147" s="110"/>
      <c r="AS147" s="110"/>
      <c r="AT147" s="110"/>
      <c r="AU147" s="110"/>
      <c r="AV147" s="110"/>
      <c r="AW147" s="110"/>
      <c r="AX147" s="114"/>
      <c r="AY147" s="114"/>
      <c r="AZ147" s="110"/>
      <c r="BA147" s="110"/>
    </row>
    <row r="148" spans="1:53" ht="14.25" customHeight="1" x14ac:dyDescent="0.25">
      <c r="A148" s="110"/>
      <c r="B148" s="110"/>
      <c r="C148" s="110"/>
      <c r="D148" s="110"/>
      <c r="E148" s="110"/>
      <c r="F148" s="110"/>
      <c r="G148" s="110"/>
      <c r="H148" s="110"/>
      <c r="I148" s="110"/>
      <c r="J148" s="114"/>
      <c r="K148" s="110"/>
      <c r="L148" s="114"/>
      <c r="M148" s="114"/>
      <c r="N148" s="110"/>
      <c r="O148" s="110"/>
      <c r="P148" s="114"/>
      <c r="Q148" s="114"/>
      <c r="R148" s="115"/>
      <c r="S148" s="114"/>
      <c r="T148" s="114"/>
      <c r="U148" s="114"/>
      <c r="V148" s="114"/>
      <c r="W148" s="114"/>
      <c r="X148" s="115"/>
      <c r="Y148" s="114"/>
      <c r="Z148" s="114"/>
      <c r="AA148" s="114"/>
      <c r="AB148" s="114"/>
      <c r="AC148" s="114"/>
      <c r="AD148" s="114"/>
      <c r="AE148" s="114"/>
      <c r="AF148" s="114"/>
      <c r="AG148" s="114"/>
      <c r="AH148" s="114"/>
      <c r="AI148" s="110"/>
      <c r="AJ148" s="114"/>
      <c r="AK148" s="114"/>
      <c r="AL148" s="114"/>
      <c r="AM148" s="114"/>
      <c r="AN148" s="114"/>
      <c r="AO148" s="114"/>
      <c r="AP148" s="114"/>
      <c r="AQ148" s="110"/>
      <c r="AR148" s="110"/>
      <c r="AS148" s="110"/>
      <c r="AT148" s="110"/>
      <c r="AU148" s="110"/>
      <c r="AV148" s="110"/>
      <c r="AW148" s="110"/>
      <c r="AX148" s="114"/>
      <c r="AY148" s="114"/>
      <c r="AZ148" s="110"/>
      <c r="BA148" s="110"/>
    </row>
    <row r="149" spans="1:53" ht="14.25" customHeight="1" x14ac:dyDescent="0.25">
      <c r="A149" s="110"/>
      <c r="B149" s="110"/>
      <c r="C149" s="110"/>
      <c r="D149" s="110"/>
      <c r="E149" s="110"/>
      <c r="F149" s="110"/>
      <c r="G149" s="110"/>
      <c r="H149" s="110"/>
      <c r="I149" s="110"/>
      <c r="J149" s="110"/>
      <c r="K149" s="110"/>
      <c r="L149" s="114"/>
      <c r="M149" s="114"/>
      <c r="N149" s="110"/>
      <c r="O149" s="110"/>
      <c r="P149" s="114"/>
      <c r="Q149" s="110"/>
      <c r="R149" s="115"/>
      <c r="S149" s="114"/>
      <c r="T149" s="114"/>
      <c r="U149" s="114"/>
      <c r="V149" s="114"/>
      <c r="W149" s="114"/>
      <c r="X149" s="110"/>
      <c r="Y149" s="110"/>
      <c r="Z149" s="110"/>
      <c r="AA149" s="110"/>
      <c r="AB149" s="110"/>
      <c r="AC149" s="110"/>
      <c r="AD149" s="110"/>
      <c r="AE149" s="110"/>
      <c r="AF149" s="110"/>
      <c r="AG149" s="110"/>
      <c r="AH149" s="110"/>
      <c r="AI149" s="110"/>
      <c r="AJ149" s="110"/>
      <c r="AK149" s="110"/>
      <c r="AL149" s="114"/>
      <c r="AM149" s="114"/>
      <c r="AN149" s="114"/>
      <c r="AO149" s="114"/>
      <c r="AP149" s="114"/>
      <c r="AQ149" s="110"/>
      <c r="AR149" s="110"/>
      <c r="AS149" s="110"/>
      <c r="AT149" s="110"/>
      <c r="AU149" s="110"/>
      <c r="AV149" s="110"/>
      <c r="AW149" s="110"/>
      <c r="AX149" s="114"/>
      <c r="AY149" s="114"/>
      <c r="AZ149" s="110"/>
      <c r="BA149" s="110"/>
    </row>
    <row r="150" spans="1:53" ht="14.25" customHeight="1" x14ac:dyDescent="0.25">
      <c r="A150" s="110"/>
      <c r="B150" s="110"/>
      <c r="C150" s="110"/>
      <c r="D150" s="110"/>
      <c r="E150" s="110"/>
      <c r="F150" s="110"/>
      <c r="G150" s="110"/>
      <c r="H150" s="110"/>
      <c r="I150" s="110"/>
      <c r="J150" s="110"/>
      <c r="K150" s="110"/>
      <c r="L150" s="114"/>
      <c r="M150" s="114"/>
      <c r="N150" s="110"/>
      <c r="O150" s="110"/>
      <c r="P150" s="114"/>
      <c r="Q150" s="114"/>
      <c r="R150" s="115"/>
      <c r="S150" s="114"/>
      <c r="T150" s="114"/>
      <c r="U150" s="114"/>
      <c r="V150" s="114"/>
      <c r="W150" s="114"/>
      <c r="X150" s="115"/>
      <c r="Y150" s="114"/>
      <c r="Z150" s="114"/>
      <c r="AA150" s="114"/>
      <c r="AB150" s="114"/>
      <c r="AC150" s="114"/>
      <c r="AD150" s="114"/>
      <c r="AE150" s="114"/>
      <c r="AF150" s="114"/>
      <c r="AG150" s="114"/>
      <c r="AH150" s="114"/>
      <c r="AI150" s="110"/>
      <c r="AJ150" s="114"/>
      <c r="AK150" s="114"/>
      <c r="AL150" s="114"/>
      <c r="AM150" s="114"/>
      <c r="AN150" s="114"/>
      <c r="AO150" s="114"/>
      <c r="AP150" s="114"/>
      <c r="AQ150" s="110"/>
      <c r="AR150" s="110"/>
      <c r="AS150" s="110"/>
      <c r="AT150" s="110"/>
      <c r="AU150" s="110"/>
      <c r="AV150" s="110"/>
      <c r="AW150" s="110"/>
      <c r="AX150" s="114"/>
      <c r="AY150" s="114"/>
      <c r="AZ150" s="110"/>
      <c r="BA150" s="110"/>
    </row>
    <row r="151" spans="1:53" ht="14.25" customHeight="1" x14ac:dyDescent="0.25">
      <c r="A151" s="110"/>
      <c r="B151" s="110"/>
      <c r="C151" s="110"/>
      <c r="D151" s="110"/>
      <c r="E151" s="110"/>
      <c r="F151" s="110"/>
      <c r="G151" s="110"/>
      <c r="H151" s="110"/>
      <c r="I151" s="110"/>
      <c r="J151" s="110"/>
      <c r="K151" s="110"/>
      <c r="L151" s="114"/>
      <c r="M151" s="114"/>
      <c r="N151" s="110"/>
      <c r="O151" s="110"/>
      <c r="P151" s="114"/>
      <c r="Q151" s="114"/>
      <c r="R151" s="115"/>
      <c r="S151" s="114"/>
      <c r="T151" s="114"/>
      <c r="U151" s="114"/>
      <c r="V151" s="114"/>
      <c r="W151" s="114"/>
      <c r="X151" s="115"/>
      <c r="Y151" s="114"/>
      <c r="Z151" s="114"/>
      <c r="AA151" s="114"/>
      <c r="AB151" s="114"/>
      <c r="AC151" s="114"/>
      <c r="AD151" s="114"/>
      <c r="AE151" s="114"/>
      <c r="AF151" s="114"/>
      <c r="AG151" s="114"/>
      <c r="AH151" s="114"/>
      <c r="AI151" s="110"/>
      <c r="AJ151" s="114"/>
      <c r="AK151" s="114"/>
      <c r="AL151" s="114"/>
      <c r="AM151" s="114"/>
      <c r="AN151" s="114"/>
      <c r="AO151" s="114"/>
      <c r="AP151" s="114"/>
      <c r="AQ151" s="110"/>
      <c r="AR151" s="110"/>
      <c r="AS151" s="110"/>
      <c r="AT151" s="110"/>
      <c r="AU151" s="110"/>
      <c r="AV151" s="110"/>
      <c r="AW151" s="110"/>
      <c r="AX151" s="114"/>
      <c r="AY151" s="114"/>
      <c r="AZ151" s="110"/>
      <c r="BA151" s="110"/>
    </row>
    <row r="152" spans="1:53" ht="14.25" customHeight="1" x14ac:dyDescent="0.25">
      <c r="A152" s="110"/>
      <c r="B152" s="110"/>
      <c r="C152" s="110"/>
      <c r="D152" s="110"/>
      <c r="E152" s="110"/>
      <c r="F152" s="110"/>
      <c r="G152" s="110"/>
      <c r="H152" s="110"/>
      <c r="I152" s="110"/>
      <c r="J152" s="110"/>
      <c r="K152" s="110"/>
      <c r="L152" s="114"/>
      <c r="M152" s="114"/>
      <c r="N152" s="110"/>
      <c r="O152" s="110"/>
      <c r="P152" s="114"/>
      <c r="Q152" s="114"/>
      <c r="R152" s="110"/>
      <c r="S152" s="110"/>
      <c r="T152" s="110"/>
      <c r="U152" s="110"/>
      <c r="V152" s="110"/>
      <c r="W152" s="110"/>
      <c r="X152" s="115"/>
      <c r="Y152" s="114"/>
      <c r="Z152" s="114"/>
      <c r="AA152" s="114"/>
      <c r="AB152" s="114"/>
      <c r="AC152" s="114"/>
      <c r="AD152" s="110"/>
      <c r="AE152" s="110"/>
      <c r="AF152" s="110"/>
      <c r="AG152" s="110"/>
      <c r="AH152" s="110"/>
      <c r="AI152" s="110"/>
      <c r="AJ152" s="110"/>
      <c r="AK152" s="110"/>
      <c r="AL152" s="114"/>
      <c r="AM152" s="114"/>
      <c r="AN152" s="114"/>
      <c r="AO152" s="114"/>
      <c r="AP152" s="114"/>
      <c r="AQ152" s="110"/>
      <c r="AR152" s="110"/>
      <c r="AS152" s="110"/>
      <c r="AT152" s="110"/>
      <c r="AU152" s="110"/>
      <c r="AV152" s="110"/>
      <c r="AW152" s="110"/>
      <c r="AX152" s="114"/>
      <c r="AY152" s="114"/>
      <c r="AZ152" s="110"/>
      <c r="BA152" s="110"/>
    </row>
    <row r="153" spans="1:53" ht="14.25" customHeight="1" x14ac:dyDescent="0.25">
      <c r="A153" s="110"/>
      <c r="B153" s="110"/>
      <c r="C153" s="110"/>
      <c r="D153" s="110"/>
      <c r="E153" s="110"/>
      <c r="F153" s="110"/>
      <c r="G153" s="110"/>
      <c r="H153" s="110"/>
      <c r="I153" s="110"/>
      <c r="J153" s="110"/>
      <c r="K153" s="110"/>
      <c r="L153" s="114"/>
      <c r="M153" s="114"/>
      <c r="N153" s="110"/>
      <c r="O153" s="110"/>
      <c r="P153" s="114"/>
      <c r="Q153" s="114"/>
      <c r="R153" s="115"/>
      <c r="S153" s="114"/>
      <c r="T153" s="114"/>
      <c r="U153" s="114"/>
      <c r="V153" s="114"/>
      <c r="W153" s="114"/>
      <c r="X153" s="115"/>
      <c r="Y153" s="114"/>
      <c r="Z153" s="114"/>
      <c r="AA153" s="114"/>
      <c r="AB153" s="114"/>
      <c r="AC153" s="114"/>
      <c r="AD153" s="114"/>
      <c r="AE153" s="114"/>
      <c r="AF153" s="114"/>
      <c r="AG153" s="114"/>
      <c r="AH153" s="114"/>
      <c r="AI153" s="110"/>
      <c r="AJ153" s="114"/>
      <c r="AK153" s="114"/>
      <c r="AL153" s="114"/>
      <c r="AM153" s="114"/>
      <c r="AN153" s="114"/>
      <c r="AO153" s="114"/>
      <c r="AP153" s="114"/>
      <c r="AQ153" s="110"/>
      <c r="AR153" s="110"/>
      <c r="AS153" s="110"/>
      <c r="AT153" s="110"/>
      <c r="AU153" s="110"/>
      <c r="AV153" s="110"/>
      <c r="AW153" s="110"/>
      <c r="AX153" s="114"/>
      <c r="AY153" s="114"/>
      <c r="AZ153" s="110"/>
      <c r="BA153" s="110"/>
    </row>
    <row r="154" spans="1:53" ht="14.25" customHeight="1" x14ac:dyDescent="0.25">
      <c r="A154" s="110"/>
      <c r="B154" s="110"/>
      <c r="C154" s="110"/>
      <c r="D154" s="110"/>
      <c r="E154" s="110"/>
      <c r="F154" s="110"/>
      <c r="G154" s="110"/>
      <c r="H154" s="110"/>
      <c r="I154" s="110"/>
      <c r="J154" s="110"/>
      <c r="K154" s="110"/>
      <c r="L154" s="114"/>
      <c r="M154" s="114"/>
      <c r="N154" s="110"/>
      <c r="O154" s="110"/>
      <c r="P154" s="114"/>
      <c r="Q154" s="114"/>
      <c r="R154" s="115"/>
      <c r="S154" s="114"/>
      <c r="T154" s="114"/>
      <c r="U154" s="114"/>
      <c r="V154" s="114"/>
      <c r="W154" s="114"/>
      <c r="X154" s="115"/>
      <c r="Y154" s="114"/>
      <c r="Z154" s="114"/>
      <c r="AA154" s="114"/>
      <c r="AB154" s="114"/>
      <c r="AC154" s="114"/>
      <c r="AD154" s="114"/>
      <c r="AE154" s="114"/>
      <c r="AF154" s="114"/>
      <c r="AG154" s="114"/>
      <c r="AH154" s="114"/>
      <c r="AI154" s="110"/>
      <c r="AJ154" s="114"/>
      <c r="AK154" s="114"/>
      <c r="AL154" s="114"/>
      <c r="AM154" s="114"/>
      <c r="AN154" s="114"/>
      <c r="AO154" s="114"/>
      <c r="AP154" s="114"/>
      <c r="AQ154" s="110"/>
      <c r="AR154" s="110"/>
      <c r="AS154" s="110"/>
      <c r="AT154" s="110"/>
      <c r="AU154" s="110"/>
      <c r="AV154" s="110"/>
      <c r="AW154" s="110"/>
      <c r="AX154" s="114"/>
      <c r="AY154" s="114"/>
      <c r="AZ154" s="110"/>
      <c r="BA154" s="110"/>
    </row>
    <row r="155" spans="1:53" ht="14.25" customHeight="1" x14ac:dyDescent="0.25">
      <c r="A155" s="110"/>
      <c r="B155" s="110"/>
      <c r="C155" s="110"/>
      <c r="D155" s="110"/>
      <c r="E155" s="110"/>
      <c r="F155" s="110"/>
      <c r="G155" s="110"/>
      <c r="H155" s="110"/>
      <c r="I155" s="110"/>
      <c r="J155" s="110"/>
      <c r="K155" s="110"/>
      <c r="L155" s="114"/>
      <c r="M155" s="114"/>
      <c r="N155" s="110"/>
      <c r="O155" s="110"/>
      <c r="P155" s="114"/>
      <c r="Q155" s="110"/>
      <c r="R155" s="115"/>
      <c r="S155" s="114"/>
      <c r="T155" s="114"/>
      <c r="U155" s="114"/>
      <c r="V155" s="114"/>
      <c r="W155" s="114"/>
      <c r="X155" s="110"/>
      <c r="Y155" s="110"/>
      <c r="Z155" s="110"/>
      <c r="AA155" s="110"/>
      <c r="AB155" s="110"/>
      <c r="AC155" s="110"/>
      <c r="AD155" s="110"/>
      <c r="AE155" s="110"/>
      <c r="AF155" s="110"/>
      <c r="AG155" s="110"/>
      <c r="AH155" s="110"/>
      <c r="AI155" s="110"/>
      <c r="AJ155" s="110"/>
      <c r="AK155" s="110"/>
      <c r="AL155" s="114"/>
      <c r="AM155" s="114"/>
      <c r="AN155" s="114"/>
      <c r="AO155" s="114"/>
      <c r="AP155" s="114"/>
      <c r="AQ155" s="110"/>
      <c r="AR155" s="110"/>
      <c r="AS155" s="110"/>
      <c r="AT155" s="110"/>
      <c r="AU155" s="110"/>
      <c r="AV155" s="110"/>
      <c r="AW155" s="110"/>
      <c r="AX155" s="114"/>
      <c r="AY155" s="114"/>
      <c r="AZ155" s="110"/>
      <c r="BA155" s="110"/>
    </row>
    <row r="156" spans="1:53" ht="14.25" customHeight="1" x14ac:dyDescent="0.25">
      <c r="A156" s="110"/>
      <c r="B156" s="110"/>
      <c r="C156" s="110"/>
      <c r="D156" s="110"/>
      <c r="E156" s="110"/>
      <c r="F156" s="110"/>
      <c r="G156" s="110"/>
      <c r="H156" s="110"/>
      <c r="I156" s="110"/>
      <c r="J156" s="110"/>
      <c r="K156" s="110"/>
      <c r="L156" s="114"/>
      <c r="M156" s="114"/>
      <c r="N156" s="110"/>
      <c r="O156" s="110"/>
      <c r="P156" s="114"/>
      <c r="Q156" s="114"/>
      <c r="R156" s="115"/>
      <c r="S156" s="114"/>
      <c r="T156" s="114"/>
      <c r="U156" s="114"/>
      <c r="V156" s="114"/>
      <c r="W156" s="114"/>
      <c r="X156" s="115"/>
      <c r="Y156" s="114"/>
      <c r="Z156" s="114"/>
      <c r="AA156" s="114"/>
      <c r="AB156" s="114"/>
      <c r="AC156" s="114"/>
      <c r="AD156" s="114"/>
      <c r="AE156" s="114"/>
      <c r="AF156" s="114"/>
      <c r="AG156" s="114"/>
      <c r="AH156" s="114"/>
      <c r="AI156" s="110"/>
      <c r="AJ156" s="114"/>
      <c r="AK156" s="114"/>
      <c r="AL156" s="114"/>
      <c r="AM156" s="114"/>
      <c r="AN156" s="114"/>
      <c r="AO156" s="114"/>
      <c r="AP156" s="114"/>
      <c r="AQ156" s="110"/>
      <c r="AR156" s="110"/>
      <c r="AS156" s="110"/>
      <c r="AT156" s="110"/>
      <c r="AU156" s="110"/>
      <c r="AV156" s="110"/>
      <c r="AW156" s="110"/>
      <c r="AX156" s="114"/>
      <c r="AY156" s="114"/>
      <c r="AZ156" s="110"/>
      <c r="BA156" s="110"/>
    </row>
    <row r="157" spans="1:53" ht="14.25" customHeight="1" x14ac:dyDescent="0.25">
      <c r="A157" s="110"/>
      <c r="B157" s="110"/>
      <c r="C157" s="110"/>
      <c r="D157" s="110"/>
      <c r="E157" s="110"/>
      <c r="F157" s="110"/>
      <c r="G157" s="110"/>
      <c r="H157" s="110"/>
      <c r="I157" s="110"/>
      <c r="J157" s="110"/>
      <c r="K157" s="110"/>
      <c r="L157" s="114"/>
      <c r="M157" s="114"/>
      <c r="N157" s="110"/>
      <c r="O157" s="110"/>
      <c r="P157" s="114"/>
      <c r="Q157" s="114"/>
      <c r="R157" s="115"/>
      <c r="S157" s="114"/>
      <c r="T157" s="114"/>
      <c r="U157" s="114"/>
      <c r="V157" s="114"/>
      <c r="W157" s="114"/>
      <c r="X157" s="115"/>
      <c r="Y157" s="114"/>
      <c r="Z157" s="114"/>
      <c r="AA157" s="114"/>
      <c r="AB157" s="114"/>
      <c r="AC157" s="114"/>
      <c r="AD157" s="114"/>
      <c r="AE157" s="114"/>
      <c r="AF157" s="114"/>
      <c r="AG157" s="114"/>
      <c r="AH157" s="114"/>
      <c r="AI157" s="110"/>
      <c r="AJ157" s="114"/>
      <c r="AK157" s="114"/>
      <c r="AL157" s="114"/>
      <c r="AM157" s="114"/>
      <c r="AN157" s="114"/>
      <c r="AO157" s="114"/>
      <c r="AP157" s="114"/>
      <c r="AQ157" s="110"/>
      <c r="AR157" s="110"/>
      <c r="AS157" s="110"/>
      <c r="AT157" s="110"/>
      <c r="AU157" s="110"/>
      <c r="AV157" s="110"/>
      <c r="AW157" s="110"/>
      <c r="AX157" s="114"/>
      <c r="AY157" s="114"/>
      <c r="AZ157" s="110"/>
      <c r="BA157" s="110"/>
    </row>
    <row r="158" spans="1:53" ht="14.25" customHeight="1" x14ac:dyDescent="0.25">
      <c r="A158" s="110"/>
      <c r="B158" s="110"/>
      <c r="C158" s="110"/>
      <c r="D158" s="110"/>
      <c r="E158" s="110"/>
      <c r="F158" s="110"/>
      <c r="G158" s="110"/>
      <c r="H158" s="110"/>
      <c r="I158" s="110"/>
      <c r="J158" s="110"/>
      <c r="K158" s="110"/>
      <c r="L158" s="114"/>
      <c r="M158" s="114"/>
      <c r="N158" s="110"/>
      <c r="O158" s="110"/>
      <c r="P158" s="114"/>
      <c r="Q158" s="114"/>
      <c r="R158" s="115"/>
      <c r="S158" s="114"/>
      <c r="T158" s="114"/>
      <c r="U158" s="114"/>
      <c r="V158" s="114"/>
      <c r="W158" s="114"/>
      <c r="X158" s="115"/>
      <c r="Y158" s="114"/>
      <c r="Z158" s="114"/>
      <c r="AA158" s="114"/>
      <c r="AB158" s="114"/>
      <c r="AC158" s="114"/>
      <c r="AD158" s="114"/>
      <c r="AE158" s="114"/>
      <c r="AF158" s="114"/>
      <c r="AG158" s="114"/>
      <c r="AH158" s="114"/>
      <c r="AI158" s="110"/>
      <c r="AJ158" s="114"/>
      <c r="AK158" s="114"/>
      <c r="AL158" s="114"/>
      <c r="AM158" s="114"/>
      <c r="AN158" s="114"/>
      <c r="AO158" s="114"/>
      <c r="AP158" s="114"/>
      <c r="AQ158" s="110"/>
      <c r="AR158" s="110"/>
      <c r="AS158" s="110"/>
      <c r="AT158" s="110"/>
      <c r="AU158" s="110"/>
      <c r="AV158" s="110"/>
      <c r="AW158" s="110"/>
      <c r="AX158" s="114"/>
      <c r="AY158" s="114"/>
      <c r="AZ158" s="110"/>
      <c r="BA158" s="110"/>
    </row>
    <row r="159" spans="1:53" ht="14.25" customHeight="1" x14ac:dyDescent="0.25">
      <c r="A159" s="110"/>
      <c r="B159" s="110"/>
      <c r="C159" s="110"/>
      <c r="D159" s="110"/>
      <c r="E159" s="110"/>
      <c r="F159" s="110"/>
      <c r="G159" s="110"/>
      <c r="H159" s="110"/>
      <c r="I159" s="110"/>
      <c r="J159" s="110"/>
      <c r="K159" s="110"/>
      <c r="L159" s="114"/>
      <c r="M159" s="114"/>
      <c r="N159" s="110"/>
      <c r="O159" s="110"/>
      <c r="P159" s="114"/>
      <c r="Q159" s="114"/>
      <c r="R159" s="115"/>
      <c r="S159" s="114"/>
      <c r="T159" s="114"/>
      <c r="U159" s="114"/>
      <c r="V159" s="114"/>
      <c r="W159" s="114"/>
      <c r="X159" s="115"/>
      <c r="Y159" s="114"/>
      <c r="Z159" s="114"/>
      <c r="AA159" s="114"/>
      <c r="AB159" s="114"/>
      <c r="AC159" s="114"/>
      <c r="AD159" s="114"/>
      <c r="AE159" s="114"/>
      <c r="AF159" s="114"/>
      <c r="AG159" s="114"/>
      <c r="AH159" s="114"/>
      <c r="AI159" s="110"/>
      <c r="AJ159" s="114"/>
      <c r="AK159" s="114"/>
      <c r="AL159" s="114"/>
      <c r="AM159" s="114"/>
      <c r="AN159" s="114"/>
      <c r="AO159" s="114"/>
      <c r="AP159" s="114"/>
      <c r="AQ159" s="110"/>
      <c r="AR159" s="110"/>
      <c r="AS159" s="110"/>
      <c r="AT159" s="110"/>
      <c r="AU159" s="110"/>
      <c r="AV159" s="110"/>
      <c r="AW159" s="110"/>
      <c r="AX159" s="114"/>
      <c r="AY159" s="114"/>
      <c r="AZ159" s="110"/>
      <c r="BA159" s="110"/>
    </row>
    <row r="160" spans="1:53" ht="14.25" customHeight="1" x14ac:dyDescent="0.25">
      <c r="A160" s="110"/>
      <c r="B160" s="110"/>
      <c r="C160" s="110"/>
      <c r="D160" s="110"/>
      <c r="E160" s="110"/>
      <c r="F160" s="110"/>
      <c r="G160" s="110"/>
      <c r="H160" s="110"/>
      <c r="I160" s="110"/>
      <c r="J160" s="110"/>
      <c r="K160" s="110"/>
      <c r="L160" s="114"/>
      <c r="M160" s="114"/>
      <c r="N160" s="110"/>
      <c r="O160" s="110"/>
      <c r="P160" s="114"/>
      <c r="Q160" s="114"/>
      <c r="R160" s="115"/>
      <c r="S160" s="114"/>
      <c r="T160" s="114"/>
      <c r="U160" s="114"/>
      <c r="V160" s="110"/>
      <c r="W160" s="114"/>
      <c r="X160" s="115"/>
      <c r="Y160" s="114"/>
      <c r="Z160" s="114"/>
      <c r="AA160" s="114"/>
      <c r="AB160" s="114"/>
      <c r="AC160" s="114"/>
      <c r="AD160" s="114"/>
      <c r="AE160" s="114"/>
      <c r="AF160" s="114"/>
      <c r="AG160" s="114"/>
      <c r="AH160" s="114"/>
      <c r="AI160" s="110"/>
      <c r="AJ160" s="114"/>
      <c r="AK160" s="114"/>
      <c r="AL160" s="114"/>
      <c r="AM160" s="114"/>
      <c r="AN160" s="114"/>
      <c r="AO160" s="114"/>
      <c r="AP160" s="114"/>
      <c r="AQ160" s="110"/>
      <c r="AR160" s="110"/>
      <c r="AS160" s="110"/>
      <c r="AT160" s="110"/>
      <c r="AU160" s="110"/>
      <c r="AV160" s="110"/>
      <c r="AW160" s="110"/>
      <c r="AX160" s="114"/>
      <c r="AY160" s="114"/>
      <c r="AZ160" s="110"/>
      <c r="BA160" s="110"/>
    </row>
    <row r="161" spans="1:53" ht="14.25" customHeight="1" x14ac:dyDescent="0.25">
      <c r="A161" s="110"/>
      <c r="B161" s="110"/>
      <c r="C161" s="110"/>
      <c r="D161" s="110"/>
      <c r="E161" s="110"/>
      <c r="F161" s="110"/>
      <c r="G161" s="110"/>
      <c r="H161" s="110"/>
      <c r="I161" s="110"/>
      <c r="J161" s="110"/>
      <c r="K161" s="110"/>
      <c r="L161" s="114"/>
      <c r="M161" s="114"/>
      <c r="N161" s="110"/>
      <c r="O161" s="110"/>
      <c r="P161" s="114"/>
      <c r="Q161" s="114"/>
      <c r="R161" s="115"/>
      <c r="S161" s="114"/>
      <c r="T161" s="114"/>
      <c r="U161" s="114"/>
      <c r="V161" s="114"/>
      <c r="W161" s="114"/>
      <c r="X161" s="115"/>
      <c r="Y161" s="114"/>
      <c r="Z161" s="114"/>
      <c r="AA161" s="114"/>
      <c r="AB161" s="114"/>
      <c r="AC161" s="114"/>
      <c r="AD161" s="114"/>
      <c r="AE161" s="114"/>
      <c r="AF161" s="114"/>
      <c r="AG161" s="114"/>
      <c r="AH161" s="114"/>
      <c r="AI161" s="110"/>
      <c r="AJ161" s="114"/>
      <c r="AK161" s="114"/>
      <c r="AL161" s="114"/>
      <c r="AM161" s="114"/>
      <c r="AN161" s="114"/>
      <c r="AO161" s="114"/>
      <c r="AP161" s="114"/>
      <c r="AQ161" s="110"/>
      <c r="AR161" s="110"/>
      <c r="AS161" s="110"/>
      <c r="AT161" s="110"/>
      <c r="AU161" s="110"/>
      <c r="AV161" s="110"/>
      <c r="AW161" s="110"/>
      <c r="AX161" s="114"/>
      <c r="AY161" s="114"/>
      <c r="AZ161" s="110"/>
      <c r="BA161" s="110"/>
    </row>
    <row r="162" spans="1:53" ht="14.25" customHeight="1" x14ac:dyDescent="0.25">
      <c r="A162" s="110"/>
      <c r="B162" s="110"/>
      <c r="C162" s="110"/>
      <c r="D162" s="110"/>
      <c r="E162" s="110"/>
      <c r="F162" s="110"/>
      <c r="G162" s="110"/>
      <c r="H162" s="110"/>
      <c r="I162" s="110"/>
      <c r="J162" s="110"/>
      <c r="K162" s="110"/>
      <c r="L162" s="114"/>
      <c r="M162" s="114"/>
      <c r="N162" s="110"/>
      <c r="O162" s="110"/>
      <c r="P162" s="114"/>
      <c r="Q162" s="114"/>
      <c r="R162" s="110"/>
      <c r="S162" s="110"/>
      <c r="T162" s="110"/>
      <c r="U162" s="110"/>
      <c r="V162" s="110"/>
      <c r="W162" s="110"/>
      <c r="X162" s="115"/>
      <c r="Y162" s="114"/>
      <c r="Z162" s="114"/>
      <c r="AA162" s="114"/>
      <c r="AB162" s="114"/>
      <c r="AC162" s="114"/>
      <c r="AD162" s="110"/>
      <c r="AE162" s="110"/>
      <c r="AF162" s="110"/>
      <c r="AG162" s="110"/>
      <c r="AH162" s="110"/>
      <c r="AI162" s="110"/>
      <c r="AJ162" s="110"/>
      <c r="AK162" s="110"/>
      <c r="AL162" s="114"/>
      <c r="AM162" s="114"/>
      <c r="AN162" s="114"/>
      <c r="AO162" s="114"/>
      <c r="AP162" s="114"/>
      <c r="AQ162" s="110"/>
      <c r="AR162" s="110"/>
      <c r="AS162" s="110"/>
      <c r="AT162" s="110"/>
      <c r="AU162" s="110"/>
      <c r="AV162" s="110"/>
      <c r="AW162" s="110"/>
      <c r="AX162" s="114"/>
      <c r="AY162" s="114"/>
      <c r="AZ162" s="110"/>
      <c r="BA162" s="110"/>
    </row>
    <row r="163" spans="1:53" ht="14.25" customHeight="1" x14ac:dyDescent="0.25">
      <c r="A163" s="110"/>
      <c r="B163" s="110"/>
      <c r="C163" s="110"/>
      <c r="D163" s="110"/>
      <c r="E163" s="110"/>
      <c r="F163" s="110"/>
      <c r="G163" s="110"/>
      <c r="H163" s="110"/>
      <c r="I163" s="110"/>
      <c r="J163" s="110"/>
      <c r="K163" s="110"/>
      <c r="L163" s="114"/>
      <c r="M163" s="114"/>
      <c r="N163" s="110"/>
      <c r="O163" s="110"/>
      <c r="P163" s="114"/>
      <c r="Q163" s="114"/>
      <c r="R163" s="110"/>
      <c r="S163" s="110"/>
      <c r="T163" s="110"/>
      <c r="U163" s="110"/>
      <c r="V163" s="110"/>
      <c r="W163" s="110"/>
      <c r="X163" s="115"/>
      <c r="Y163" s="114"/>
      <c r="Z163" s="114"/>
      <c r="AA163" s="114"/>
      <c r="AB163" s="114"/>
      <c r="AC163" s="114"/>
      <c r="AD163" s="110"/>
      <c r="AE163" s="110"/>
      <c r="AF163" s="110"/>
      <c r="AG163" s="110"/>
      <c r="AH163" s="110"/>
      <c r="AI163" s="110"/>
      <c r="AJ163" s="110"/>
      <c r="AK163" s="110"/>
      <c r="AL163" s="114"/>
      <c r="AM163" s="114"/>
      <c r="AN163" s="114"/>
      <c r="AO163" s="114"/>
      <c r="AP163" s="114"/>
      <c r="AQ163" s="110"/>
      <c r="AR163" s="110"/>
      <c r="AS163" s="110"/>
      <c r="AT163" s="110"/>
      <c r="AU163" s="110"/>
      <c r="AV163" s="110"/>
      <c r="AW163" s="110"/>
      <c r="AX163" s="114"/>
      <c r="AY163" s="114"/>
      <c r="AZ163" s="110"/>
      <c r="BA163" s="110"/>
    </row>
    <row r="164" spans="1:53" ht="14.25" customHeight="1" x14ac:dyDescent="0.25">
      <c r="A164" s="110"/>
      <c r="B164" s="110"/>
      <c r="C164" s="110"/>
      <c r="D164" s="110"/>
      <c r="E164" s="110"/>
      <c r="F164" s="110"/>
      <c r="G164" s="110"/>
      <c r="H164" s="110"/>
      <c r="I164" s="110"/>
      <c r="J164" s="110"/>
      <c r="K164" s="110"/>
      <c r="L164" s="114"/>
      <c r="M164" s="114"/>
      <c r="N164" s="110"/>
      <c r="O164" s="110"/>
      <c r="P164" s="114"/>
      <c r="Q164" s="114"/>
      <c r="R164" s="115"/>
      <c r="S164" s="114"/>
      <c r="T164" s="114"/>
      <c r="U164" s="114"/>
      <c r="V164" s="114"/>
      <c r="W164" s="114"/>
      <c r="X164" s="115"/>
      <c r="Y164" s="114"/>
      <c r="Z164" s="114"/>
      <c r="AA164" s="114"/>
      <c r="AB164" s="114"/>
      <c r="AC164" s="114"/>
      <c r="AD164" s="114"/>
      <c r="AE164" s="114"/>
      <c r="AF164" s="114"/>
      <c r="AG164" s="114"/>
      <c r="AH164" s="114"/>
      <c r="AI164" s="110"/>
      <c r="AJ164" s="114"/>
      <c r="AK164" s="114"/>
      <c r="AL164" s="114"/>
      <c r="AM164" s="114"/>
      <c r="AN164" s="114"/>
      <c r="AO164" s="114"/>
      <c r="AP164" s="114"/>
      <c r="AQ164" s="110"/>
      <c r="AR164" s="110"/>
      <c r="AS164" s="110"/>
      <c r="AT164" s="110"/>
      <c r="AU164" s="110"/>
      <c r="AV164" s="110"/>
      <c r="AW164" s="110"/>
      <c r="AX164" s="114"/>
      <c r="AY164" s="114"/>
      <c r="AZ164" s="110"/>
      <c r="BA164" s="110"/>
    </row>
    <row r="165" spans="1:53" ht="14.25" customHeight="1" x14ac:dyDescent="0.25">
      <c r="A165" s="110"/>
      <c r="B165" s="110"/>
      <c r="C165" s="110"/>
      <c r="D165" s="110"/>
      <c r="E165" s="110"/>
      <c r="F165" s="110"/>
      <c r="G165" s="110"/>
      <c r="H165" s="110"/>
      <c r="I165" s="110"/>
      <c r="J165" s="110"/>
      <c r="K165" s="110"/>
      <c r="L165" s="114"/>
      <c r="M165" s="114"/>
      <c r="N165" s="110"/>
      <c r="O165" s="110"/>
      <c r="P165" s="114"/>
      <c r="Q165" s="114"/>
      <c r="R165" s="115"/>
      <c r="S165" s="114"/>
      <c r="T165" s="114"/>
      <c r="U165" s="114"/>
      <c r="V165" s="114"/>
      <c r="W165" s="114"/>
      <c r="X165" s="115"/>
      <c r="Y165" s="114"/>
      <c r="Z165" s="114"/>
      <c r="AA165" s="114"/>
      <c r="AB165" s="114"/>
      <c r="AC165" s="114"/>
      <c r="AD165" s="114"/>
      <c r="AE165" s="114"/>
      <c r="AF165" s="114"/>
      <c r="AG165" s="114"/>
      <c r="AH165" s="114"/>
      <c r="AI165" s="110"/>
      <c r="AJ165" s="114"/>
      <c r="AK165" s="114"/>
      <c r="AL165" s="114"/>
      <c r="AM165" s="114"/>
      <c r="AN165" s="114"/>
      <c r="AO165" s="114"/>
      <c r="AP165" s="114"/>
      <c r="AQ165" s="110"/>
      <c r="AR165" s="110"/>
      <c r="AS165" s="110"/>
      <c r="AT165" s="110"/>
      <c r="AU165" s="110"/>
      <c r="AV165" s="110"/>
      <c r="AW165" s="110"/>
      <c r="AX165" s="114"/>
      <c r="AY165" s="114"/>
      <c r="AZ165" s="110"/>
      <c r="BA165" s="110"/>
    </row>
    <row r="166" spans="1:53" ht="14.25" customHeight="1" x14ac:dyDescent="0.25">
      <c r="A166" s="110"/>
      <c r="B166" s="110"/>
      <c r="C166" s="110"/>
      <c r="D166" s="110"/>
      <c r="E166" s="110"/>
      <c r="F166" s="110"/>
      <c r="G166" s="110"/>
      <c r="H166" s="110"/>
      <c r="I166" s="110"/>
      <c r="J166" s="110"/>
      <c r="K166" s="110"/>
      <c r="L166" s="114"/>
      <c r="M166" s="114"/>
      <c r="N166" s="110"/>
      <c r="O166" s="110"/>
      <c r="P166" s="114"/>
      <c r="Q166" s="114"/>
      <c r="R166" s="115"/>
      <c r="S166" s="114"/>
      <c r="T166" s="114"/>
      <c r="U166" s="114"/>
      <c r="V166" s="114"/>
      <c r="W166" s="114"/>
      <c r="X166" s="115"/>
      <c r="Y166" s="114"/>
      <c r="Z166" s="114"/>
      <c r="AA166" s="114"/>
      <c r="AB166" s="114"/>
      <c r="AC166" s="114"/>
      <c r="AD166" s="114"/>
      <c r="AE166" s="114"/>
      <c r="AF166" s="114"/>
      <c r="AG166" s="114"/>
      <c r="AH166" s="114"/>
      <c r="AI166" s="110"/>
      <c r="AJ166" s="114"/>
      <c r="AK166" s="114"/>
      <c r="AL166" s="114"/>
      <c r="AM166" s="114"/>
      <c r="AN166" s="114"/>
      <c r="AO166" s="114"/>
      <c r="AP166" s="114"/>
      <c r="AQ166" s="110"/>
      <c r="AR166" s="110"/>
      <c r="AS166" s="110"/>
      <c r="AT166" s="110"/>
      <c r="AU166" s="110"/>
      <c r="AV166" s="110"/>
      <c r="AW166" s="110"/>
      <c r="AX166" s="114"/>
      <c r="AY166" s="114"/>
      <c r="AZ166" s="110"/>
      <c r="BA166" s="110"/>
    </row>
    <row r="167" spans="1:53" ht="14.25" customHeight="1" x14ac:dyDescent="0.25">
      <c r="A167" s="110"/>
      <c r="B167" s="110"/>
      <c r="C167" s="110"/>
      <c r="D167" s="110"/>
      <c r="E167" s="110"/>
      <c r="F167" s="110"/>
      <c r="G167" s="110"/>
      <c r="H167" s="110"/>
      <c r="I167" s="110"/>
      <c r="J167" s="110"/>
      <c r="K167" s="110"/>
      <c r="L167" s="114"/>
      <c r="M167" s="114"/>
      <c r="N167" s="110"/>
      <c r="O167" s="110"/>
      <c r="P167" s="114"/>
      <c r="Q167" s="114"/>
      <c r="R167" s="115"/>
      <c r="S167" s="114"/>
      <c r="T167" s="114"/>
      <c r="U167" s="114"/>
      <c r="V167" s="114"/>
      <c r="W167" s="114"/>
      <c r="X167" s="115"/>
      <c r="Y167" s="114"/>
      <c r="Z167" s="114"/>
      <c r="AA167" s="114"/>
      <c r="AB167" s="114"/>
      <c r="AC167" s="114"/>
      <c r="AD167" s="114"/>
      <c r="AE167" s="114"/>
      <c r="AF167" s="114"/>
      <c r="AG167" s="114"/>
      <c r="AH167" s="114"/>
      <c r="AI167" s="110"/>
      <c r="AJ167" s="114"/>
      <c r="AK167" s="114"/>
      <c r="AL167" s="114"/>
      <c r="AM167" s="114"/>
      <c r="AN167" s="114"/>
      <c r="AO167" s="114"/>
      <c r="AP167" s="114"/>
      <c r="AQ167" s="110"/>
      <c r="AR167" s="110"/>
      <c r="AS167" s="110"/>
      <c r="AT167" s="110"/>
      <c r="AU167" s="110"/>
      <c r="AV167" s="110"/>
      <c r="AW167" s="110"/>
      <c r="AX167" s="114"/>
      <c r="AY167" s="114"/>
      <c r="AZ167" s="110"/>
      <c r="BA167" s="110"/>
    </row>
    <row r="168" spans="1:53" ht="14.25" customHeight="1" x14ac:dyDescent="0.25">
      <c r="A168" s="110"/>
      <c r="B168" s="110"/>
      <c r="C168" s="110"/>
      <c r="D168" s="110"/>
      <c r="E168" s="110"/>
      <c r="F168" s="110"/>
      <c r="G168" s="110"/>
      <c r="H168" s="110"/>
      <c r="I168" s="110"/>
      <c r="J168" s="114"/>
      <c r="K168" s="110"/>
      <c r="L168" s="114"/>
      <c r="M168" s="114"/>
      <c r="N168" s="110"/>
      <c r="O168" s="110"/>
      <c r="P168" s="114"/>
      <c r="Q168" s="114"/>
      <c r="R168" s="115"/>
      <c r="S168" s="114"/>
      <c r="T168" s="114"/>
      <c r="U168" s="114"/>
      <c r="V168" s="114"/>
      <c r="W168" s="114"/>
      <c r="X168" s="115"/>
      <c r="Y168" s="114"/>
      <c r="Z168" s="114"/>
      <c r="AA168" s="114"/>
      <c r="AB168" s="114"/>
      <c r="AC168" s="114"/>
      <c r="AD168" s="114"/>
      <c r="AE168" s="114"/>
      <c r="AF168" s="114"/>
      <c r="AG168" s="114"/>
      <c r="AH168" s="114"/>
      <c r="AI168" s="110"/>
      <c r="AJ168" s="114"/>
      <c r="AK168" s="114"/>
      <c r="AL168" s="114"/>
      <c r="AM168" s="114"/>
      <c r="AN168" s="114"/>
      <c r="AO168" s="114"/>
      <c r="AP168" s="114"/>
      <c r="AQ168" s="110"/>
      <c r="AR168" s="110"/>
      <c r="AS168" s="110"/>
      <c r="AT168" s="110"/>
      <c r="AU168" s="110"/>
      <c r="AV168" s="110"/>
      <c r="AW168" s="110"/>
      <c r="AX168" s="114"/>
      <c r="AY168" s="114"/>
      <c r="AZ168" s="110"/>
      <c r="BA168" s="110"/>
    </row>
    <row r="169" spans="1:53" ht="14.25" customHeight="1" x14ac:dyDescent="0.25">
      <c r="A169" s="110"/>
      <c r="B169" s="110"/>
      <c r="C169" s="110"/>
      <c r="D169" s="110"/>
      <c r="E169" s="110"/>
      <c r="F169" s="110"/>
      <c r="G169" s="110"/>
      <c r="H169" s="110"/>
      <c r="I169" s="110"/>
      <c r="J169" s="114"/>
      <c r="K169" s="110"/>
      <c r="L169" s="114"/>
      <c r="M169" s="114"/>
      <c r="N169" s="110"/>
      <c r="O169" s="110"/>
      <c r="P169" s="114"/>
      <c r="Q169" s="114"/>
      <c r="R169" s="115"/>
      <c r="S169" s="114"/>
      <c r="T169" s="114"/>
      <c r="U169" s="114"/>
      <c r="V169" s="114"/>
      <c r="W169" s="114"/>
      <c r="X169" s="115"/>
      <c r="Y169" s="114"/>
      <c r="Z169" s="114"/>
      <c r="AA169" s="114"/>
      <c r="AB169" s="114"/>
      <c r="AC169" s="114"/>
      <c r="AD169" s="114"/>
      <c r="AE169" s="114"/>
      <c r="AF169" s="114"/>
      <c r="AG169" s="114"/>
      <c r="AH169" s="114"/>
      <c r="AI169" s="110"/>
      <c r="AJ169" s="114"/>
      <c r="AK169" s="114"/>
      <c r="AL169" s="114"/>
      <c r="AM169" s="114"/>
      <c r="AN169" s="114"/>
      <c r="AO169" s="114"/>
      <c r="AP169" s="114"/>
      <c r="AQ169" s="110"/>
      <c r="AR169" s="110"/>
      <c r="AS169" s="110"/>
      <c r="AT169" s="110"/>
      <c r="AU169" s="110"/>
      <c r="AV169" s="110"/>
      <c r="AW169" s="110"/>
      <c r="AX169" s="114"/>
      <c r="AY169" s="114"/>
      <c r="AZ169" s="110"/>
      <c r="BA169" s="110"/>
    </row>
    <row r="170" spans="1:53" ht="14.25" customHeight="1" x14ac:dyDescent="0.25">
      <c r="A170" s="110"/>
      <c r="B170" s="110"/>
      <c r="C170" s="110"/>
      <c r="D170" s="110"/>
      <c r="E170" s="110"/>
      <c r="F170" s="110"/>
      <c r="G170" s="110"/>
      <c r="H170" s="110"/>
      <c r="I170" s="110"/>
      <c r="J170" s="114"/>
      <c r="K170" s="110"/>
      <c r="L170" s="114"/>
      <c r="M170" s="114"/>
      <c r="N170" s="110"/>
      <c r="O170" s="110"/>
      <c r="P170" s="114"/>
      <c r="Q170" s="114"/>
      <c r="R170" s="115"/>
      <c r="S170" s="114"/>
      <c r="T170" s="114"/>
      <c r="U170" s="114"/>
      <c r="V170" s="114"/>
      <c r="W170" s="114"/>
      <c r="X170" s="115"/>
      <c r="Y170" s="114"/>
      <c r="Z170" s="114"/>
      <c r="AA170" s="114"/>
      <c r="AB170" s="114"/>
      <c r="AC170" s="114"/>
      <c r="AD170" s="114"/>
      <c r="AE170" s="114"/>
      <c r="AF170" s="114"/>
      <c r="AG170" s="114"/>
      <c r="AH170" s="114"/>
      <c r="AI170" s="110"/>
      <c r="AJ170" s="114"/>
      <c r="AK170" s="114"/>
      <c r="AL170" s="114"/>
      <c r="AM170" s="114"/>
      <c r="AN170" s="114"/>
      <c r="AO170" s="114"/>
      <c r="AP170" s="114"/>
      <c r="AQ170" s="110"/>
      <c r="AR170" s="110"/>
      <c r="AS170" s="110"/>
      <c r="AT170" s="110"/>
      <c r="AU170" s="110"/>
      <c r="AV170" s="110"/>
      <c r="AW170" s="110"/>
      <c r="AX170" s="114"/>
      <c r="AY170" s="114"/>
      <c r="AZ170" s="110"/>
      <c r="BA170" s="110"/>
    </row>
    <row r="171" spans="1:53" ht="14.25" customHeight="1" x14ac:dyDescent="0.25">
      <c r="A171" s="110"/>
      <c r="B171" s="110"/>
      <c r="C171" s="110"/>
      <c r="D171" s="110"/>
      <c r="E171" s="110"/>
      <c r="F171" s="110"/>
      <c r="G171" s="110"/>
      <c r="H171" s="110"/>
      <c r="I171" s="110"/>
      <c r="J171" s="114"/>
      <c r="K171" s="110"/>
      <c r="L171" s="114"/>
      <c r="M171" s="114"/>
      <c r="N171" s="110"/>
      <c r="O171" s="110"/>
      <c r="P171" s="114"/>
      <c r="Q171" s="114"/>
      <c r="R171" s="115"/>
      <c r="S171" s="114"/>
      <c r="T171" s="114"/>
      <c r="U171" s="114"/>
      <c r="V171" s="114"/>
      <c r="W171" s="114"/>
      <c r="X171" s="115"/>
      <c r="Y171" s="114"/>
      <c r="Z171" s="114"/>
      <c r="AA171" s="114"/>
      <c r="AB171" s="114"/>
      <c r="AC171" s="114"/>
      <c r="AD171" s="114"/>
      <c r="AE171" s="114"/>
      <c r="AF171" s="114"/>
      <c r="AG171" s="114"/>
      <c r="AH171" s="114"/>
      <c r="AI171" s="110"/>
      <c r="AJ171" s="114"/>
      <c r="AK171" s="114"/>
      <c r="AL171" s="114"/>
      <c r="AM171" s="114"/>
      <c r="AN171" s="114"/>
      <c r="AO171" s="114"/>
      <c r="AP171" s="114"/>
      <c r="AQ171" s="110"/>
      <c r="AR171" s="110"/>
      <c r="AS171" s="110"/>
      <c r="AT171" s="110"/>
      <c r="AU171" s="110"/>
      <c r="AV171" s="110"/>
      <c r="AW171" s="110"/>
      <c r="AX171" s="114"/>
      <c r="AY171" s="114"/>
      <c r="AZ171" s="110"/>
      <c r="BA171" s="110"/>
    </row>
    <row r="172" spans="1:53" ht="14.25" customHeight="1" x14ac:dyDescent="0.25">
      <c r="A172" s="110"/>
      <c r="B172" s="110"/>
      <c r="C172" s="110"/>
      <c r="D172" s="110"/>
      <c r="E172" s="110"/>
      <c r="F172" s="110"/>
      <c r="G172" s="110"/>
      <c r="H172" s="110"/>
      <c r="I172" s="110"/>
      <c r="J172" s="114"/>
      <c r="K172" s="110"/>
      <c r="L172" s="114"/>
      <c r="M172" s="114"/>
      <c r="N172" s="110"/>
      <c r="O172" s="110"/>
      <c r="P172" s="114"/>
      <c r="Q172" s="114"/>
      <c r="R172" s="115"/>
      <c r="S172" s="114"/>
      <c r="T172" s="114"/>
      <c r="U172" s="114"/>
      <c r="V172" s="114"/>
      <c r="W172" s="114"/>
      <c r="X172" s="115"/>
      <c r="Y172" s="114"/>
      <c r="Z172" s="114"/>
      <c r="AA172" s="114"/>
      <c r="AB172" s="114"/>
      <c r="AC172" s="114"/>
      <c r="AD172" s="114"/>
      <c r="AE172" s="114"/>
      <c r="AF172" s="114"/>
      <c r="AG172" s="114"/>
      <c r="AH172" s="114"/>
      <c r="AI172" s="110"/>
      <c r="AJ172" s="114"/>
      <c r="AK172" s="114"/>
      <c r="AL172" s="114"/>
      <c r="AM172" s="114"/>
      <c r="AN172" s="114"/>
      <c r="AO172" s="114"/>
      <c r="AP172" s="114"/>
      <c r="AQ172" s="110"/>
      <c r="AR172" s="110"/>
      <c r="AS172" s="110"/>
      <c r="AT172" s="110"/>
      <c r="AU172" s="110"/>
      <c r="AV172" s="110"/>
      <c r="AW172" s="110"/>
      <c r="AX172" s="114"/>
      <c r="AY172" s="114"/>
      <c r="AZ172" s="110"/>
      <c r="BA172" s="110"/>
    </row>
    <row r="173" spans="1:53" ht="14.25" customHeight="1" x14ac:dyDescent="0.25">
      <c r="A173" s="110"/>
      <c r="B173" s="110"/>
      <c r="C173" s="110"/>
      <c r="D173" s="110"/>
      <c r="E173" s="110"/>
      <c r="F173" s="110"/>
      <c r="G173" s="110"/>
      <c r="H173" s="110"/>
      <c r="I173" s="110"/>
      <c r="J173" s="114"/>
      <c r="K173" s="110"/>
      <c r="L173" s="114"/>
      <c r="M173" s="114"/>
      <c r="N173" s="110"/>
      <c r="O173" s="110"/>
      <c r="P173" s="114"/>
      <c r="Q173" s="114"/>
      <c r="R173" s="115"/>
      <c r="S173" s="114"/>
      <c r="T173" s="114"/>
      <c r="U173" s="114"/>
      <c r="V173" s="114"/>
      <c r="W173" s="114"/>
      <c r="X173" s="115"/>
      <c r="Y173" s="114"/>
      <c r="Z173" s="114"/>
      <c r="AA173" s="114"/>
      <c r="AB173" s="114"/>
      <c r="AC173" s="114"/>
      <c r="AD173" s="114"/>
      <c r="AE173" s="114"/>
      <c r="AF173" s="114"/>
      <c r="AG173" s="114"/>
      <c r="AH173" s="114"/>
      <c r="AI173" s="110"/>
      <c r="AJ173" s="114"/>
      <c r="AK173" s="114"/>
      <c r="AL173" s="114"/>
      <c r="AM173" s="114"/>
      <c r="AN173" s="114"/>
      <c r="AO173" s="114"/>
      <c r="AP173" s="114"/>
      <c r="AQ173" s="110"/>
      <c r="AR173" s="110"/>
      <c r="AS173" s="110"/>
      <c r="AT173" s="110"/>
      <c r="AU173" s="110"/>
      <c r="AV173" s="110"/>
      <c r="AW173" s="110"/>
      <c r="AX173" s="114"/>
      <c r="AY173" s="114"/>
      <c r="AZ173" s="110"/>
      <c r="BA173" s="110"/>
    </row>
    <row r="174" spans="1:53" ht="14.25" customHeight="1" x14ac:dyDescent="0.25">
      <c r="A174" s="110"/>
      <c r="B174" s="110"/>
      <c r="C174" s="110"/>
      <c r="D174" s="110"/>
      <c r="E174" s="110"/>
      <c r="F174" s="110"/>
      <c r="G174" s="110"/>
      <c r="H174" s="110"/>
      <c r="I174" s="110"/>
      <c r="J174" s="114"/>
      <c r="K174" s="110"/>
      <c r="L174" s="114"/>
      <c r="M174" s="114"/>
      <c r="N174" s="110"/>
      <c r="O174" s="110"/>
      <c r="P174" s="114"/>
      <c r="Q174" s="114"/>
      <c r="R174" s="115"/>
      <c r="S174" s="114"/>
      <c r="T174" s="114"/>
      <c r="U174" s="114"/>
      <c r="V174" s="114"/>
      <c r="W174" s="114"/>
      <c r="X174" s="115"/>
      <c r="Y174" s="114"/>
      <c r="Z174" s="114"/>
      <c r="AA174" s="114"/>
      <c r="AB174" s="114"/>
      <c r="AC174" s="114"/>
      <c r="AD174" s="114"/>
      <c r="AE174" s="114"/>
      <c r="AF174" s="114"/>
      <c r="AG174" s="114"/>
      <c r="AH174" s="114"/>
      <c r="AI174" s="110"/>
      <c r="AJ174" s="114"/>
      <c r="AK174" s="114"/>
      <c r="AL174" s="114"/>
      <c r="AM174" s="114"/>
      <c r="AN174" s="114"/>
      <c r="AO174" s="114"/>
      <c r="AP174" s="114"/>
      <c r="AQ174" s="110"/>
      <c r="AR174" s="110"/>
      <c r="AS174" s="110"/>
      <c r="AT174" s="110"/>
      <c r="AU174" s="110"/>
      <c r="AV174" s="110"/>
      <c r="AW174" s="110"/>
      <c r="AX174" s="114"/>
      <c r="AY174" s="114"/>
      <c r="AZ174" s="110"/>
      <c r="BA174" s="110"/>
    </row>
    <row r="175" spans="1:53" ht="14.25" customHeight="1" x14ac:dyDescent="0.25">
      <c r="A175" s="110"/>
      <c r="B175" s="110"/>
      <c r="C175" s="110"/>
      <c r="D175" s="110"/>
      <c r="E175" s="110"/>
      <c r="F175" s="110"/>
      <c r="G175" s="110"/>
      <c r="H175" s="110"/>
      <c r="I175" s="110"/>
      <c r="J175" s="114"/>
      <c r="K175" s="110"/>
      <c r="L175" s="114"/>
      <c r="M175" s="114"/>
      <c r="N175" s="110"/>
      <c r="O175" s="110"/>
      <c r="P175" s="114"/>
      <c r="Q175" s="114"/>
      <c r="R175" s="115"/>
      <c r="S175" s="114"/>
      <c r="T175" s="114"/>
      <c r="U175" s="114"/>
      <c r="V175" s="114"/>
      <c r="W175" s="114"/>
      <c r="X175" s="115"/>
      <c r="Y175" s="114"/>
      <c r="Z175" s="114"/>
      <c r="AA175" s="114"/>
      <c r="AB175" s="114"/>
      <c r="AC175" s="114"/>
      <c r="AD175" s="114"/>
      <c r="AE175" s="114"/>
      <c r="AF175" s="114"/>
      <c r="AG175" s="114"/>
      <c r="AH175" s="114"/>
      <c r="AI175" s="110"/>
      <c r="AJ175" s="114"/>
      <c r="AK175" s="114"/>
      <c r="AL175" s="114"/>
      <c r="AM175" s="114"/>
      <c r="AN175" s="114"/>
      <c r="AO175" s="114"/>
      <c r="AP175" s="114"/>
      <c r="AQ175" s="110"/>
      <c r="AR175" s="110"/>
      <c r="AS175" s="110"/>
      <c r="AT175" s="110"/>
      <c r="AU175" s="110"/>
      <c r="AV175" s="110"/>
      <c r="AW175" s="110"/>
      <c r="AX175" s="114"/>
      <c r="AY175" s="114"/>
      <c r="AZ175" s="110"/>
      <c r="BA175" s="110"/>
    </row>
    <row r="176" spans="1:53" ht="14.25" customHeight="1" x14ac:dyDescent="0.25">
      <c r="A176" s="110"/>
      <c r="B176" s="110"/>
      <c r="C176" s="110"/>
      <c r="D176" s="110"/>
      <c r="E176" s="110"/>
      <c r="F176" s="110"/>
      <c r="G176" s="110"/>
      <c r="H176" s="110"/>
      <c r="I176" s="110"/>
      <c r="J176" s="114"/>
      <c r="K176" s="110"/>
      <c r="L176" s="114"/>
      <c r="M176" s="114"/>
      <c r="N176" s="110"/>
      <c r="O176" s="110"/>
      <c r="P176" s="114"/>
      <c r="Q176" s="114"/>
      <c r="R176" s="115"/>
      <c r="S176" s="114"/>
      <c r="T176" s="114"/>
      <c r="U176" s="114"/>
      <c r="V176" s="114"/>
      <c r="W176" s="114"/>
      <c r="X176" s="115"/>
      <c r="Y176" s="114"/>
      <c r="Z176" s="114"/>
      <c r="AA176" s="114"/>
      <c r="AB176" s="114"/>
      <c r="AC176" s="114"/>
      <c r="AD176" s="114"/>
      <c r="AE176" s="114"/>
      <c r="AF176" s="114"/>
      <c r="AG176" s="114"/>
      <c r="AH176" s="114"/>
      <c r="AI176" s="110"/>
      <c r="AJ176" s="114"/>
      <c r="AK176" s="114"/>
      <c r="AL176" s="114"/>
      <c r="AM176" s="114"/>
      <c r="AN176" s="114"/>
      <c r="AO176" s="114"/>
      <c r="AP176" s="114"/>
      <c r="AQ176" s="110"/>
      <c r="AR176" s="110"/>
      <c r="AS176" s="110"/>
      <c r="AT176" s="110"/>
      <c r="AU176" s="110"/>
      <c r="AV176" s="110"/>
      <c r="AW176" s="110"/>
      <c r="AX176" s="114"/>
      <c r="AY176" s="114"/>
      <c r="AZ176" s="110"/>
      <c r="BA176" s="110"/>
    </row>
    <row r="177" spans="1:53" ht="14.25" customHeight="1" x14ac:dyDescent="0.25">
      <c r="A177" s="110"/>
      <c r="B177" s="110"/>
      <c r="C177" s="110"/>
      <c r="D177" s="110"/>
      <c r="E177" s="110"/>
      <c r="F177" s="110"/>
      <c r="G177" s="110"/>
      <c r="H177" s="110"/>
      <c r="I177" s="110"/>
      <c r="J177" s="114"/>
      <c r="K177" s="110"/>
      <c r="L177" s="114"/>
      <c r="M177" s="114"/>
      <c r="N177" s="110"/>
      <c r="O177" s="110"/>
      <c r="P177" s="114"/>
      <c r="Q177" s="114"/>
      <c r="R177" s="115"/>
      <c r="S177" s="114"/>
      <c r="T177" s="114"/>
      <c r="U177" s="114"/>
      <c r="V177" s="114"/>
      <c r="W177" s="114"/>
      <c r="X177" s="115"/>
      <c r="Y177" s="114"/>
      <c r="Z177" s="114"/>
      <c r="AA177" s="114"/>
      <c r="AB177" s="114"/>
      <c r="AC177" s="114"/>
      <c r="AD177" s="114"/>
      <c r="AE177" s="114"/>
      <c r="AF177" s="114"/>
      <c r="AG177" s="114"/>
      <c r="AH177" s="114"/>
      <c r="AI177" s="110"/>
      <c r="AJ177" s="114"/>
      <c r="AK177" s="114"/>
      <c r="AL177" s="114"/>
      <c r="AM177" s="114"/>
      <c r="AN177" s="114"/>
      <c r="AO177" s="114"/>
      <c r="AP177" s="114"/>
      <c r="AQ177" s="110"/>
      <c r="AR177" s="110"/>
      <c r="AS177" s="110"/>
      <c r="AT177" s="110"/>
      <c r="AU177" s="110"/>
      <c r="AV177" s="110"/>
      <c r="AW177" s="110"/>
      <c r="AX177" s="114"/>
      <c r="AY177" s="114"/>
      <c r="AZ177" s="110"/>
      <c r="BA177" s="110"/>
    </row>
    <row r="178" spans="1:53" ht="14.25" customHeight="1" x14ac:dyDescent="0.25">
      <c r="A178" s="110"/>
      <c r="B178" s="110"/>
      <c r="C178" s="110"/>
      <c r="D178" s="110"/>
      <c r="E178" s="110"/>
      <c r="F178" s="110"/>
      <c r="G178" s="110"/>
      <c r="H178" s="110"/>
      <c r="I178" s="110"/>
      <c r="J178" s="114"/>
      <c r="K178" s="110"/>
      <c r="L178" s="114"/>
      <c r="M178" s="114"/>
      <c r="N178" s="110"/>
      <c r="O178" s="110"/>
      <c r="P178" s="114"/>
      <c r="Q178" s="114"/>
      <c r="R178" s="115"/>
      <c r="S178" s="114"/>
      <c r="T178" s="114"/>
      <c r="U178" s="114"/>
      <c r="V178" s="114"/>
      <c r="W178" s="114"/>
      <c r="X178" s="115"/>
      <c r="Y178" s="114"/>
      <c r="Z178" s="114"/>
      <c r="AA178" s="114"/>
      <c r="AB178" s="114"/>
      <c r="AC178" s="114"/>
      <c r="AD178" s="114"/>
      <c r="AE178" s="114"/>
      <c r="AF178" s="114"/>
      <c r="AG178" s="114"/>
      <c r="AH178" s="114"/>
      <c r="AI178" s="110"/>
      <c r="AJ178" s="114"/>
      <c r="AK178" s="114"/>
      <c r="AL178" s="114"/>
      <c r="AM178" s="114"/>
      <c r="AN178" s="114"/>
      <c r="AO178" s="114"/>
      <c r="AP178" s="114"/>
      <c r="AQ178" s="110"/>
      <c r="AR178" s="110"/>
      <c r="AS178" s="110"/>
      <c r="AT178" s="110"/>
      <c r="AU178" s="110"/>
      <c r="AV178" s="110"/>
      <c r="AW178" s="110"/>
      <c r="AX178" s="114"/>
      <c r="AY178" s="114"/>
      <c r="AZ178" s="110"/>
      <c r="BA178" s="110"/>
    </row>
    <row r="179" spans="1:53" ht="14.25" customHeight="1" x14ac:dyDescent="0.25">
      <c r="A179" s="110"/>
      <c r="B179" s="110"/>
      <c r="C179" s="110"/>
      <c r="D179" s="110"/>
      <c r="E179" s="110"/>
      <c r="F179" s="110"/>
      <c r="G179" s="110"/>
      <c r="H179" s="110"/>
      <c r="I179" s="110"/>
      <c r="J179" s="114"/>
      <c r="K179" s="110"/>
      <c r="L179" s="114"/>
      <c r="M179" s="114"/>
      <c r="N179" s="110"/>
      <c r="O179" s="110"/>
      <c r="P179" s="114"/>
      <c r="Q179" s="114"/>
      <c r="R179" s="115"/>
      <c r="S179" s="114"/>
      <c r="T179" s="114"/>
      <c r="U179" s="114"/>
      <c r="V179" s="114"/>
      <c r="W179" s="114"/>
      <c r="X179" s="115"/>
      <c r="Y179" s="114"/>
      <c r="Z179" s="114"/>
      <c r="AA179" s="114"/>
      <c r="AB179" s="114"/>
      <c r="AC179" s="114"/>
      <c r="AD179" s="114"/>
      <c r="AE179" s="114"/>
      <c r="AF179" s="114"/>
      <c r="AG179" s="114"/>
      <c r="AH179" s="114"/>
      <c r="AI179" s="110"/>
      <c r="AJ179" s="114"/>
      <c r="AK179" s="114"/>
      <c r="AL179" s="114"/>
      <c r="AM179" s="114"/>
      <c r="AN179" s="114"/>
      <c r="AO179" s="114"/>
      <c r="AP179" s="114"/>
      <c r="AQ179" s="110"/>
      <c r="AR179" s="110"/>
      <c r="AS179" s="110"/>
      <c r="AT179" s="110"/>
      <c r="AU179" s="110"/>
      <c r="AV179" s="110"/>
      <c r="AW179" s="110"/>
      <c r="AX179" s="114"/>
      <c r="AY179" s="114"/>
      <c r="AZ179" s="110"/>
      <c r="BA179" s="110"/>
    </row>
    <row r="180" spans="1:53" ht="14.25" customHeight="1" x14ac:dyDescent="0.25">
      <c r="A180" s="110"/>
      <c r="B180" s="110"/>
      <c r="C180" s="110"/>
      <c r="D180" s="110"/>
      <c r="E180" s="110"/>
      <c r="F180" s="110"/>
      <c r="G180" s="110"/>
      <c r="H180" s="110"/>
      <c r="I180" s="110"/>
      <c r="J180" s="114"/>
      <c r="K180" s="110"/>
      <c r="L180" s="114"/>
      <c r="M180" s="114"/>
      <c r="N180" s="110"/>
      <c r="O180" s="110"/>
      <c r="P180" s="114"/>
      <c r="Q180" s="114"/>
      <c r="R180" s="110"/>
      <c r="S180" s="110"/>
      <c r="T180" s="110"/>
      <c r="U180" s="110"/>
      <c r="V180" s="110"/>
      <c r="W180" s="110"/>
      <c r="X180" s="115"/>
      <c r="Y180" s="114"/>
      <c r="Z180" s="114"/>
      <c r="AA180" s="114"/>
      <c r="AB180" s="114"/>
      <c r="AC180" s="114"/>
      <c r="AD180" s="110"/>
      <c r="AE180" s="110"/>
      <c r="AF180" s="110"/>
      <c r="AG180" s="110"/>
      <c r="AH180" s="110"/>
      <c r="AI180" s="110"/>
      <c r="AJ180" s="110"/>
      <c r="AK180" s="110"/>
      <c r="AL180" s="114"/>
      <c r="AM180" s="114"/>
      <c r="AN180" s="114"/>
      <c r="AO180" s="114"/>
      <c r="AP180" s="114"/>
      <c r="AQ180" s="110"/>
      <c r="AR180" s="110"/>
      <c r="AS180" s="110"/>
      <c r="AT180" s="110"/>
      <c r="AU180" s="110"/>
      <c r="AV180" s="110"/>
      <c r="AW180" s="110"/>
      <c r="AX180" s="114"/>
      <c r="AY180" s="114"/>
      <c r="AZ180" s="110"/>
      <c r="BA180" s="110"/>
    </row>
    <row r="181" spans="1:53" ht="14.25" customHeight="1" x14ac:dyDescent="0.25">
      <c r="A181" s="110"/>
      <c r="B181" s="110"/>
      <c r="C181" s="110"/>
      <c r="D181" s="110"/>
      <c r="E181" s="110"/>
      <c r="F181" s="110"/>
      <c r="G181" s="110"/>
      <c r="H181" s="110"/>
      <c r="I181" s="110"/>
      <c r="J181" s="114"/>
      <c r="K181" s="110"/>
      <c r="L181" s="114"/>
      <c r="M181" s="114"/>
      <c r="N181" s="110"/>
      <c r="O181" s="110"/>
      <c r="P181" s="114"/>
      <c r="Q181" s="110"/>
      <c r="R181" s="115"/>
      <c r="S181" s="114"/>
      <c r="T181" s="114"/>
      <c r="U181" s="114"/>
      <c r="V181" s="114"/>
      <c r="W181" s="114"/>
      <c r="X181" s="110"/>
      <c r="Y181" s="110"/>
      <c r="Z181" s="110"/>
      <c r="AA181" s="110"/>
      <c r="AB181" s="110"/>
      <c r="AC181" s="110"/>
      <c r="AD181" s="110"/>
      <c r="AE181" s="110"/>
      <c r="AF181" s="110"/>
      <c r="AG181" s="110"/>
      <c r="AH181" s="110"/>
      <c r="AI181" s="110"/>
      <c r="AJ181" s="110"/>
      <c r="AK181" s="110"/>
      <c r="AL181" s="114"/>
      <c r="AM181" s="114"/>
      <c r="AN181" s="114"/>
      <c r="AO181" s="114"/>
      <c r="AP181" s="114"/>
      <c r="AQ181" s="110"/>
      <c r="AR181" s="110"/>
      <c r="AS181" s="110"/>
      <c r="AT181" s="110"/>
      <c r="AU181" s="110"/>
      <c r="AV181" s="110"/>
      <c r="AW181" s="110"/>
      <c r="AX181" s="114"/>
      <c r="AY181" s="114"/>
      <c r="AZ181" s="110"/>
      <c r="BA181" s="110"/>
    </row>
    <row r="182" spans="1:53" ht="14.25" customHeight="1" x14ac:dyDescent="0.25">
      <c r="A182" s="110"/>
      <c r="B182" s="110"/>
      <c r="C182" s="110"/>
      <c r="D182" s="110"/>
      <c r="E182" s="110"/>
      <c r="F182" s="110"/>
      <c r="G182" s="110"/>
      <c r="H182" s="110"/>
      <c r="I182" s="110"/>
      <c r="J182" s="114"/>
      <c r="K182" s="110"/>
      <c r="L182" s="114"/>
      <c r="M182" s="114"/>
      <c r="N182" s="110"/>
      <c r="O182" s="110"/>
      <c r="P182" s="114"/>
      <c r="Q182" s="114"/>
      <c r="R182" s="115"/>
      <c r="S182" s="114"/>
      <c r="T182" s="114"/>
      <c r="U182" s="114"/>
      <c r="V182" s="114"/>
      <c r="W182" s="114"/>
      <c r="X182" s="115"/>
      <c r="Y182" s="114"/>
      <c r="Z182" s="114"/>
      <c r="AA182" s="114"/>
      <c r="AB182" s="114"/>
      <c r="AC182" s="114"/>
      <c r="AD182" s="114"/>
      <c r="AE182" s="114"/>
      <c r="AF182" s="114"/>
      <c r="AG182" s="114"/>
      <c r="AH182" s="114"/>
      <c r="AI182" s="110"/>
      <c r="AJ182" s="114"/>
      <c r="AK182" s="114"/>
      <c r="AL182" s="114"/>
      <c r="AM182" s="114"/>
      <c r="AN182" s="114"/>
      <c r="AO182" s="114"/>
      <c r="AP182" s="114"/>
      <c r="AQ182" s="110"/>
      <c r="AR182" s="110"/>
      <c r="AS182" s="110"/>
      <c r="AT182" s="110"/>
      <c r="AU182" s="110"/>
      <c r="AV182" s="110"/>
      <c r="AW182" s="110"/>
      <c r="AX182" s="114"/>
      <c r="AY182" s="114"/>
      <c r="AZ182" s="110"/>
      <c r="BA182" s="110"/>
    </row>
    <row r="183" spans="1:53" ht="14.25" customHeight="1" x14ac:dyDescent="0.25">
      <c r="A183" s="110"/>
      <c r="B183" s="110"/>
      <c r="C183" s="110"/>
      <c r="D183" s="110"/>
      <c r="E183" s="110"/>
      <c r="F183" s="110"/>
      <c r="G183" s="110"/>
      <c r="H183" s="110"/>
      <c r="I183" s="110"/>
      <c r="J183" s="114"/>
      <c r="K183" s="110"/>
      <c r="L183" s="114"/>
      <c r="M183" s="114"/>
      <c r="N183" s="110"/>
      <c r="O183" s="110"/>
      <c r="P183" s="114"/>
      <c r="Q183" s="114"/>
      <c r="R183" s="115"/>
      <c r="S183" s="114"/>
      <c r="T183" s="114"/>
      <c r="U183" s="114"/>
      <c r="V183" s="114"/>
      <c r="W183" s="114"/>
      <c r="X183" s="115"/>
      <c r="Y183" s="114"/>
      <c r="Z183" s="114"/>
      <c r="AA183" s="114"/>
      <c r="AB183" s="114"/>
      <c r="AC183" s="114"/>
      <c r="AD183" s="114"/>
      <c r="AE183" s="114"/>
      <c r="AF183" s="114"/>
      <c r="AG183" s="114"/>
      <c r="AH183" s="114"/>
      <c r="AI183" s="110"/>
      <c r="AJ183" s="114"/>
      <c r="AK183" s="114"/>
      <c r="AL183" s="114"/>
      <c r="AM183" s="114"/>
      <c r="AN183" s="114"/>
      <c r="AO183" s="114"/>
      <c r="AP183" s="114"/>
      <c r="AQ183" s="110"/>
      <c r="AR183" s="110"/>
      <c r="AS183" s="110"/>
      <c r="AT183" s="110"/>
      <c r="AU183" s="110"/>
      <c r="AV183" s="110"/>
      <c r="AW183" s="110"/>
      <c r="AX183" s="114"/>
      <c r="AY183" s="114"/>
      <c r="AZ183" s="110"/>
      <c r="BA183" s="110"/>
    </row>
    <row r="184" spans="1:53" ht="14.25" customHeight="1" x14ac:dyDescent="0.25">
      <c r="A184" s="110"/>
      <c r="B184" s="110"/>
      <c r="C184" s="110"/>
      <c r="D184" s="110"/>
      <c r="E184" s="110"/>
      <c r="F184" s="110"/>
      <c r="G184" s="110"/>
      <c r="H184" s="110"/>
      <c r="I184" s="110"/>
      <c r="J184" s="114"/>
      <c r="K184" s="110"/>
      <c r="L184" s="114"/>
      <c r="M184" s="114"/>
      <c r="N184" s="110"/>
      <c r="O184" s="110"/>
      <c r="P184" s="114"/>
      <c r="Q184" s="114"/>
      <c r="R184" s="115"/>
      <c r="S184" s="114"/>
      <c r="T184" s="114"/>
      <c r="U184" s="114"/>
      <c r="V184" s="114"/>
      <c r="W184" s="114"/>
      <c r="X184" s="115"/>
      <c r="Y184" s="114"/>
      <c r="Z184" s="114"/>
      <c r="AA184" s="114"/>
      <c r="AB184" s="114"/>
      <c r="AC184" s="114"/>
      <c r="AD184" s="114"/>
      <c r="AE184" s="114"/>
      <c r="AF184" s="114"/>
      <c r="AG184" s="114"/>
      <c r="AH184" s="114"/>
      <c r="AI184" s="110"/>
      <c r="AJ184" s="114"/>
      <c r="AK184" s="114"/>
      <c r="AL184" s="114"/>
      <c r="AM184" s="114"/>
      <c r="AN184" s="114"/>
      <c r="AO184" s="114"/>
      <c r="AP184" s="114"/>
      <c r="AQ184" s="110"/>
      <c r="AR184" s="110"/>
      <c r="AS184" s="110"/>
      <c r="AT184" s="110"/>
      <c r="AU184" s="110"/>
      <c r="AV184" s="110"/>
      <c r="AW184" s="110"/>
      <c r="AX184" s="114"/>
      <c r="AY184" s="114"/>
      <c r="AZ184" s="110"/>
      <c r="BA184" s="110"/>
    </row>
    <row r="185" spans="1:53" ht="14.25" customHeight="1" x14ac:dyDescent="0.25">
      <c r="A185" s="110"/>
      <c r="B185" s="110"/>
      <c r="C185" s="110"/>
      <c r="D185" s="110"/>
      <c r="E185" s="110"/>
      <c r="F185" s="110"/>
      <c r="G185" s="110"/>
      <c r="H185" s="110"/>
      <c r="I185" s="110"/>
      <c r="J185" s="114"/>
      <c r="K185" s="110"/>
      <c r="L185" s="114"/>
      <c r="M185" s="114"/>
      <c r="N185" s="110"/>
      <c r="O185" s="110"/>
      <c r="P185" s="114"/>
      <c r="Q185" s="114"/>
      <c r="R185" s="110"/>
      <c r="S185" s="110"/>
      <c r="T185" s="110"/>
      <c r="U185" s="110"/>
      <c r="V185" s="110"/>
      <c r="W185" s="110"/>
      <c r="X185" s="115"/>
      <c r="Y185" s="114"/>
      <c r="Z185" s="114"/>
      <c r="AA185" s="114"/>
      <c r="AB185" s="114"/>
      <c r="AC185" s="114"/>
      <c r="AD185" s="110"/>
      <c r="AE185" s="110"/>
      <c r="AF185" s="110"/>
      <c r="AG185" s="110"/>
      <c r="AH185" s="110"/>
      <c r="AI185" s="110"/>
      <c r="AJ185" s="110"/>
      <c r="AK185" s="110"/>
      <c r="AL185" s="114"/>
      <c r="AM185" s="114"/>
      <c r="AN185" s="114"/>
      <c r="AO185" s="114"/>
      <c r="AP185" s="114"/>
      <c r="AQ185" s="110"/>
      <c r="AR185" s="110"/>
      <c r="AS185" s="110"/>
      <c r="AT185" s="110"/>
      <c r="AU185" s="110"/>
      <c r="AV185" s="110"/>
      <c r="AW185" s="110"/>
      <c r="AX185" s="114"/>
      <c r="AY185" s="114"/>
      <c r="AZ185" s="110"/>
      <c r="BA185" s="110"/>
    </row>
    <row r="186" spans="1:53" ht="14.25" customHeight="1" x14ac:dyDescent="0.25">
      <c r="A186" s="110"/>
      <c r="B186" s="110"/>
      <c r="C186" s="110"/>
      <c r="D186" s="110"/>
      <c r="E186" s="110"/>
      <c r="F186" s="110"/>
      <c r="G186" s="110"/>
      <c r="H186" s="110"/>
      <c r="I186" s="110"/>
      <c r="J186" s="114"/>
      <c r="K186" s="110"/>
      <c r="L186" s="114"/>
      <c r="M186" s="114"/>
      <c r="N186" s="110"/>
      <c r="O186" s="110"/>
      <c r="P186" s="114"/>
      <c r="Q186" s="114"/>
      <c r="R186" s="115"/>
      <c r="S186" s="114"/>
      <c r="T186" s="114"/>
      <c r="U186" s="114"/>
      <c r="V186" s="114"/>
      <c r="W186" s="114"/>
      <c r="X186" s="115"/>
      <c r="Y186" s="114"/>
      <c r="Z186" s="114"/>
      <c r="AA186" s="114"/>
      <c r="AB186" s="114"/>
      <c r="AC186" s="114"/>
      <c r="AD186" s="114"/>
      <c r="AE186" s="114"/>
      <c r="AF186" s="114"/>
      <c r="AG186" s="114"/>
      <c r="AH186" s="114"/>
      <c r="AI186" s="110"/>
      <c r="AJ186" s="114"/>
      <c r="AK186" s="114"/>
      <c r="AL186" s="114"/>
      <c r="AM186" s="114"/>
      <c r="AN186" s="114"/>
      <c r="AO186" s="114"/>
      <c r="AP186" s="114"/>
      <c r="AQ186" s="110"/>
      <c r="AR186" s="110"/>
      <c r="AS186" s="110"/>
      <c r="AT186" s="110"/>
      <c r="AU186" s="110"/>
      <c r="AV186" s="110"/>
      <c r="AW186" s="110"/>
      <c r="AX186" s="114"/>
      <c r="AY186" s="114"/>
      <c r="AZ186" s="110"/>
      <c r="BA186" s="110"/>
    </row>
    <row r="187" spans="1:53" ht="14.25" customHeight="1" x14ac:dyDescent="0.25">
      <c r="A187" s="110"/>
      <c r="B187" s="110"/>
      <c r="C187" s="110"/>
      <c r="D187" s="110"/>
      <c r="E187" s="110"/>
      <c r="F187" s="110"/>
      <c r="G187" s="110"/>
      <c r="H187" s="110"/>
      <c r="I187" s="110"/>
      <c r="J187" s="114"/>
      <c r="K187" s="110"/>
      <c r="L187" s="114"/>
      <c r="M187" s="114"/>
      <c r="N187" s="110"/>
      <c r="O187" s="110"/>
      <c r="P187" s="114"/>
      <c r="Q187" s="114"/>
      <c r="R187" s="115"/>
      <c r="S187" s="114"/>
      <c r="T187" s="114"/>
      <c r="U187" s="114"/>
      <c r="V187" s="114"/>
      <c r="W187" s="114"/>
      <c r="X187" s="115"/>
      <c r="Y187" s="114"/>
      <c r="Z187" s="114"/>
      <c r="AA187" s="114"/>
      <c r="AB187" s="114"/>
      <c r="AC187" s="114"/>
      <c r="AD187" s="114"/>
      <c r="AE187" s="114"/>
      <c r="AF187" s="114"/>
      <c r="AG187" s="114"/>
      <c r="AH187" s="114"/>
      <c r="AI187" s="110"/>
      <c r="AJ187" s="114"/>
      <c r="AK187" s="114"/>
      <c r="AL187" s="114"/>
      <c r="AM187" s="114"/>
      <c r="AN187" s="114"/>
      <c r="AO187" s="114"/>
      <c r="AP187" s="114"/>
      <c r="AQ187" s="110"/>
      <c r="AR187" s="110"/>
      <c r="AS187" s="110"/>
      <c r="AT187" s="110"/>
      <c r="AU187" s="110"/>
      <c r="AV187" s="110"/>
      <c r="AW187" s="110"/>
      <c r="AX187" s="114"/>
      <c r="AY187" s="114"/>
      <c r="AZ187" s="110"/>
      <c r="BA187" s="110"/>
    </row>
    <row r="188" spans="1:53" ht="14.25" customHeight="1" x14ac:dyDescent="0.25">
      <c r="A188" s="110"/>
      <c r="B188" s="110"/>
      <c r="C188" s="110"/>
      <c r="D188" s="110"/>
      <c r="E188" s="110"/>
      <c r="F188" s="110"/>
      <c r="G188" s="110"/>
      <c r="H188" s="110"/>
      <c r="I188" s="110"/>
      <c r="J188" s="114"/>
      <c r="K188" s="110"/>
      <c r="L188" s="114"/>
      <c r="M188" s="114"/>
      <c r="N188" s="110"/>
      <c r="O188" s="110"/>
      <c r="P188" s="114"/>
      <c r="Q188" s="114"/>
      <c r="R188" s="115"/>
      <c r="S188" s="114"/>
      <c r="T188" s="114"/>
      <c r="U188" s="114"/>
      <c r="V188" s="114"/>
      <c r="W188" s="114"/>
      <c r="X188" s="115"/>
      <c r="Y188" s="114"/>
      <c r="Z188" s="114"/>
      <c r="AA188" s="114"/>
      <c r="AB188" s="114"/>
      <c r="AC188" s="114"/>
      <c r="AD188" s="114"/>
      <c r="AE188" s="114"/>
      <c r="AF188" s="114"/>
      <c r="AG188" s="114"/>
      <c r="AH188" s="114"/>
      <c r="AI188" s="110"/>
      <c r="AJ188" s="114"/>
      <c r="AK188" s="114"/>
      <c r="AL188" s="114"/>
      <c r="AM188" s="114"/>
      <c r="AN188" s="114"/>
      <c r="AO188" s="114"/>
      <c r="AP188" s="114"/>
      <c r="AQ188" s="110"/>
      <c r="AR188" s="110"/>
      <c r="AS188" s="110"/>
      <c r="AT188" s="110"/>
      <c r="AU188" s="110"/>
      <c r="AV188" s="110"/>
      <c r="AW188" s="110"/>
      <c r="AX188" s="114"/>
      <c r="AY188" s="114"/>
      <c r="AZ188" s="110"/>
      <c r="BA188" s="110"/>
    </row>
    <row r="189" spans="1:53" ht="14.25" customHeight="1" x14ac:dyDescent="0.25">
      <c r="A189" s="110"/>
      <c r="B189" s="110"/>
      <c r="C189" s="110"/>
      <c r="D189" s="110"/>
      <c r="E189" s="110"/>
      <c r="F189" s="110"/>
      <c r="G189" s="110"/>
      <c r="H189" s="110"/>
      <c r="I189" s="110"/>
      <c r="J189" s="114"/>
      <c r="K189" s="110"/>
      <c r="L189" s="114"/>
      <c r="M189" s="114"/>
      <c r="N189" s="110"/>
      <c r="O189" s="110"/>
      <c r="P189" s="114"/>
      <c r="Q189" s="114"/>
      <c r="R189" s="115"/>
      <c r="S189" s="114"/>
      <c r="T189" s="114"/>
      <c r="U189" s="114"/>
      <c r="V189" s="114"/>
      <c r="W189" s="114"/>
      <c r="X189" s="115"/>
      <c r="Y189" s="114"/>
      <c r="Z189" s="114"/>
      <c r="AA189" s="114"/>
      <c r="AB189" s="114"/>
      <c r="AC189" s="114"/>
      <c r="AD189" s="114"/>
      <c r="AE189" s="114"/>
      <c r="AF189" s="114"/>
      <c r="AG189" s="114"/>
      <c r="AH189" s="114"/>
      <c r="AI189" s="110"/>
      <c r="AJ189" s="114"/>
      <c r="AK189" s="114"/>
      <c r="AL189" s="114"/>
      <c r="AM189" s="114"/>
      <c r="AN189" s="114"/>
      <c r="AO189" s="114"/>
      <c r="AP189" s="114"/>
      <c r="AQ189" s="110"/>
      <c r="AR189" s="110"/>
      <c r="AS189" s="110"/>
      <c r="AT189" s="110"/>
      <c r="AU189" s="110"/>
      <c r="AV189" s="110"/>
      <c r="AW189" s="110"/>
      <c r="AX189" s="114"/>
      <c r="AY189" s="114"/>
      <c r="AZ189" s="110"/>
      <c r="BA189" s="110"/>
    </row>
    <row r="190" spans="1:53" ht="14.25" customHeight="1" x14ac:dyDescent="0.25">
      <c r="A190" s="110"/>
      <c r="B190" s="110"/>
      <c r="C190" s="110"/>
      <c r="D190" s="110"/>
      <c r="E190" s="110"/>
      <c r="F190" s="110"/>
      <c r="G190" s="110"/>
      <c r="H190" s="110"/>
      <c r="I190" s="110"/>
      <c r="J190" s="114"/>
      <c r="K190" s="110"/>
      <c r="L190" s="114"/>
      <c r="M190" s="114"/>
      <c r="N190" s="110"/>
      <c r="O190" s="110"/>
      <c r="P190" s="114"/>
      <c r="Q190" s="114"/>
      <c r="R190" s="110"/>
      <c r="S190" s="110"/>
      <c r="T190" s="110"/>
      <c r="U190" s="110"/>
      <c r="V190" s="110"/>
      <c r="W190" s="110"/>
      <c r="X190" s="115"/>
      <c r="Y190" s="114"/>
      <c r="Z190" s="114"/>
      <c r="AA190" s="114"/>
      <c r="AB190" s="114"/>
      <c r="AC190" s="114"/>
      <c r="AD190" s="110"/>
      <c r="AE190" s="110"/>
      <c r="AF190" s="110"/>
      <c r="AG190" s="110"/>
      <c r="AH190" s="110"/>
      <c r="AI190" s="110"/>
      <c r="AJ190" s="110"/>
      <c r="AK190" s="110"/>
      <c r="AL190" s="114"/>
      <c r="AM190" s="114"/>
      <c r="AN190" s="114"/>
      <c r="AO190" s="114"/>
      <c r="AP190" s="114"/>
      <c r="AQ190" s="110"/>
      <c r="AR190" s="110"/>
      <c r="AS190" s="110"/>
      <c r="AT190" s="110"/>
      <c r="AU190" s="110"/>
      <c r="AV190" s="110"/>
      <c r="AW190" s="110"/>
      <c r="AX190" s="114"/>
      <c r="AY190" s="114"/>
      <c r="AZ190" s="110"/>
      <c r="BA190" s="110"/>
    </row>
    <row r="191" spans="1:53" ht="14.25" customHeight="1" x14ac:dyDescent="0.25">
      <c r="A191" s="110"/>
      <c r="B191" s="110"/>
      <c r="C191" s="110"/>
      <c r="D191" s="110"/>
      <c r="E191" s="110"/>
      <c r="F191" s="110"/>
      <c r="G191" s="110"/>
      <c r="H191" s="110"/>
      <c r="I191" s="110"/>
      <c r="J191" s="114"/>
      <c r="K191" s="110"/>
      <c r="L191" s="114"/>
      <c r="M191" s="114"/>
      <c r="N191" s="110"/>
      <c r="O191" s="110"/>
      <c r="P191" s="114"/>
      <c r="Q191" s="114"/>
      <c r="R191" s="115"/>
      <c r="S191" s="114"/>
      <c r="T191" s="114"/>
      <c r="U191" s="114"/>
      <c r="V191" s="114"/>
      <c r="W191" s="114"/>
      <c r="X191" s="115"/>
      <c r="Y191" s="114"/>
      <c r="Z191" s="114"/>
      <c r="AA191" s="114"/>
      <c r="AB191" s="114"/>
      <c r="AC191" s="114"/>
      <c r="AD191" s="114"/>
      <c r="AE191" s="114"/>
      <c r="AF191" s="114"/>
      <c r="AG191" s="114"/>
      <c r="AH191" s="114"/>
      <c r="AI191" s="110"/>
      <c r="AJ191" s="114"/>
      <c r="AK191" s="114"/>
      <c r="AL191" s="114"/>
      <c r="AM191" s="114"/>
      <c r="AN191" s="114"/>
      <c r="AO191" s="114"/>
      <c r="AP191" s="114"/>
      <c r="AQ191" s="110"/>
      <c r="AR191" s="110"/>
      <c r="AS191" s="110"/>
      <c r="AT191" s="110"/>
      <c r="AU191" s="110"/>
      <c r="AV191" s="110"/>
      <c r="AW191" s="110"/>
      <c r="AX191" s="114"/>
      <c r="AY191" s="114"/>
      <c r="AZ191" s="110"/>
      <c r="BA191" s="110"/>
    </row>
    <row r="192" spans="1:53" ht="14.25" customHeight="1" x14ac:dyDescent="0.25">
      <c r="A192" s="110"/>
      <c r="B192" s="110"/>
      <c r="C192" s="110"/>
      <c r="D192" s="110"/>
      <c r="E192" s="110"/>
      <c r="F192" s="110"/>
      <c r="G192" s="110"/>
      <c r="H192" s="110"/>
      <c r="I192" s="110"/>
      <c r="J192" s="114"/>
      <c r="K192" s="110"/>
      <c r="L192" s="114"/>
      <c r="M192" s="114"/>
      <c r="N192" s="110"/>
      <c r="O192" s="110"/>
      <c r="P192" s="114"/>
      <c r="Q192" s="114"/>
      <c r="R192" s="110"/>
      <c r="S192" s="110"/>
      <c r="T192" s="110"/>
      <c r="U192" s="110"/>
      <c r="V192" s="110"/>
      <c r="W192" s="110"/>
      <c r="X192" s="115"/>
      <c r="Y192" s="114"/>
      <c r="Z192" s="114"/>
      <c r="AA192" s="114"/>
      <c r="AB192" s="114"/>
      <c r="AC192" s="114"/>
      <c r="AD192" s="110"/>
      <c r="AE192" s="110"/>
      <c r="AF192" s="110"/>
      <c r="AG192" s="110"/>
      <c r="AH192" s="110"/>
      <c r="AI192" s="110"/>
      <c r="AJ192" s="110"/>
      <c r="AK192" s="110"/>
      <c r="AL192" s="114"/>
      <c r="AM192" s="114"/>
      <c r="AN192" s="114"/>
      <c r="AO192" s="114"/>
      <c r="AP192" s="114"/>
      <c r="AQ192" s="110"/>
      <c r="AR192" s="110"/>
      <c r="AS192" s="110"/>
      <c r="AT192" s="110"/>
      <c r="AU192" s="110"/>
      <c r="AV192" s="110"/>
      <c r="AW192" s="110"/>
      <c r="AX192" s="114"/>
      <c r="AY192" s="114"/>
      <c r="AZ192" s="110"/>
      <c r="BA192" s="110"/>
    </row>
    <row r="193" spans="1:53" ht="14.25" customHeight="1" x14ac:dyDescent="0.25">
      <c r="A193" s="110"/>
      <c r="B193" s="110"/>
      <c r="C193" s="110"/>
      <c r="D193" s="110"/>
      <c r="E193" s="110"/>
      <c r="F193" s="110"/>
      <c r="G193" s="110"/>
      <c r="H193" s="110"/>
      <c r="I193" s="110"/>
      <c r="J193" s="114"/>
      <c r="K193" s="110"/>
      <c r="L193" s="114"/>
      <c r="M193" s="114"/>
      <c r="N193" s="110"/>
      <c r="O193" s="110"/>
      <c r="P193" s="114"/>
      <c r="Q193" s="114"/>
      <c r="R193" s="115"/>
      <c r="S193" s="114"/>
      <c r="T193" s="114"/>
      <c r="U193" s="114"/>
      <c r="V193" s="114"/>
      <c r="W193" s="114"/>
      <c r="X193" s="115"/>
      <c r="Y193" s="114"/>
      <c r="Z193" s="114"/>
      <c r="AA193" s="114"/>
      <c r="AB193" s="114"/>
      <c r="AC193" s="114"/>
      <c r="AD193" s="114"/>
      <c r="AE193" s="114"/>
      <c r="AF193" s="114"/>
      <c r="AG193" s="114"/>
      <c r="AH193" s="114"/>
      <c r="AI193" s="110"/>
      <c r="AJ193" s="114"/>
      <c r="AK193" s="114"/>
      <c r="AL193" s="114"/>
      <c r="AM193" s="114"/>
      <c r="AN193" s="114"/>
      <c r="AO193" s="114"/>
      <c r="AP193" s="114"/>
      <c r="AQ193" s="110"/>
      <c r="AR193" s="110"/>
      <c r="AS193" s="110"/>
      <c r="AT193" s="110"/>
      <c r="AU193" s="110"/>
      <c r="AV193" s="110"/>
      <c r="AW193" s="110"/>
      <c r="AX193" s="114"/>
      <c r="AY193" s="114"/>
      <c r="AZ193" s="110"/>
      <c r="BA193" s="110"/>
    </row>
    <row r="194" spans="1:53" ht="14.25" customHeight="1" x14ac:dyDescent="0.25">
      <c r="A194" s="110"/>
      <c r="B194" s="110"/>
      <c r="C194" s="110"/>
      <c r="D194" s="110"/>
      <c r="E194" s="110"/>
      <c r="F194" s="110"/>
      <c r="G194" s="110"/>
      <c r="H194" s="110"/>
      <c r="I194" s="110"/>
      <c r="J194" s="114"/>
      <c r="K194" s="110"/>
      <c r="L194" s="114"/>
      <c r="M194" s="114"/>
      <c r="N194" s="110"/>
      <c r="O194" s="110"/>
      <c r="P194" s="114"/>
      <c r="Q194" s="114"/>
      <c r="R194" s="115"/>
      <c r="S194" s="114"/>
      <c r="T194" s="114"/>
      <c r="U194" s="114"/>
      <c r="V194" s="114"/>
      <c r="W194" s="114"/>
      <c r="X194" s="115"/>
      <c r="Y194" s="114"/>
      <c r="Z194" s="114"/>
      <c r="AA194" s="114"/>
      <c r="AB194" s="114"/>
      <c r="AC194" s="114"/>
      <c r="AD194" s="114"/>
      <c r="AE194" s="114"/>
      <c r="AF194" s="114"/>
      <c r="AG194" s="114"/>
      <c r="AH194" s="114"/>
      <c r="AI194" s="110"/>
      <c r="AJ194" s="114"/>
      <c r="AK194" s="114"/>
      <c r="AL194" s="114"/>
      <c r="AM194" s="114"/>
      <c r="AN194" s="114"/>
      <c r="AO194" s="114"/>
      <c r="AP194" s="114"/>
      <c r="AQ194" s="110"/>
      <c r="AR194" s="110"/>
      <c r="AS194" s="110"/>
      <c r="AT194" s="110"/>
      <c r="AU194" s="110"/>
      <c r="AV194" s="110"/>
      <c r="AW194" s="110"/>
      <c r="AX194" s="114"/>
      <c r="AY194" s="114"/>
      <c r="AZ194" s="110"/>
      <c r="BA194" s="110"/>
    </row>
    <row r="195" spans="1:53" ht="14.25" customHeight="1" x14ac:dyDescent="0.25">
      <c r="A195" s="110"/>
      <c r="B195" s="110"/>
      <c r="C195" s="110"/>
      <c r="D195" s="110"/>
      <c r="E195" s="110"/>
      <c r="F195" s="110"/>
      <c r="G195" s="110"/>
      <c r="H195" s="110"/>
      <c r="I195" s="110"/>
      <c r="J195" s="114"/>
      <c r="K195" s="110"/>
      <c r="L195" s="114"/>
      <c r="M195" s="114"/>
      <c r="N195" s="110"/>
      <c r="O195" s="110"/>
      <c r="P195" s="114"/>
      <c r="Q195" s="114"/>
      <c r="R195" s="115"/>
      <c r="S195" s="114"/>
      <c r="T195" s="114"/>
      <c r="U195" s="114"/>
      <c r="V195" s="114"/>
      <c r="W195" s="114"/>
      <c r="X195" s="115"/>
      <c r="Y195" s="114"/>
      <c r="Z195" s="114"/>
      <c r="AA195" s="114"/>
      <c r="AB195" s="114"/>
      <c r="AC195" s="114"/>
      <c r="AD195" s="114"/>
      <c r="AE195" s="114"/>
      <c r="AF195" s="114"/>
      <c r="AG195" s="114"/>
      <c r="AH195" s="114"/>
      <c r="AI195" s="110"/>
      <c r="AJ195" s="114"/>
      <c r="AK195" s="114"/>
      <c r="AL195" s="114"/>
      <c r="AM195" s="114"/>
      <c r="AN195" s="114"/>
      <c r="AO195" s="114"/>
      <c r="AP195" s="114"/>
      <c r="AQ195" s="110"/>
      <c r="AR195" s="110"/>
      <c r="AS195" s="110"/>
      <c r="AT195" s="110"/>
      <c r="AU195" s="110"/>
      <c r="AV195" s="110"/>
      <c r="AW195" s="110"/>
      <c r="AX195" s="114"/>
      <c r="AY195" s="114"/>
      <c r="AZ195" s="110"/>
      <c r="BA195" s="110"/>
    </row>
    <row r="196" spans="1:53" ht="14.25" customHeight="1" x14ac:dyDescent="0.25">
      <c r="A196" s="110"/>
      <c r="B196" s="110"/>
      <c r="C196" s="110"/>
      <c r="D196" s="110"/>
      <c r="E196" s="110"/>
      <c r="F196" s="110"/>
      <c r="G196" s="110"/>
      <c r="H196" s="110"/>
      <c r="I196" s="110"/>
      <c r="J196" s="114"/>
      <c r="K196" s="110"/>
      <c r="L196" s="114"/>
      <c r="M196" s="114"/>
      <c r="N196" s="110"/>
      <c r="O196" s="110"/>
      <c r="P196" s="114"/>
      <c r="Q196" s="114"/>
      <c r="R196" s="115"/>
      <c r="S196" s="114"/>
      <c r="T196" s="114"/>
      <c r="U196" s="114"/>
      <c r="V196" s="114"/>
      <c r="W196" s="114"/>
      <c r="X196" s="115"/>
      <c r="Y196" s="114"/>
      <c r="Z196" s="114"/>
      <c r="AA196" s="114"/>
      <c r="AB196" s="114"/>
      <c r="AC196" s="114"/>
      <c r="AD196" s="114"/>
      <c r="AE196" s="114"/>
      <c r="AF196" s="114"/>
      <c r="AG196" s="114"/>
      <c r="AH196" s="114"/>
      <c r="AI196" s="110"/>
      <c r="AJ196" s="114"/>
      <c r="AK196" s="114"/>
      <c r="AL196" s="114"/>
      <c r="AM196" s="114"/>
      <c r="AN196" s="114"/>
      <c r="AO196" s="114"/>
      <c r="AP196" s="114"/>
      <c r="AQ196" s="110"/>
      <c r="AR196" s="110"/>
      <c r="AS196" s="110"/>
      <c r="AT196" s="110"/>
      <c r="AU196" s="110"/>
      <c r="AV196" s="110"/>
      <c r="AW196" s="110"/>
      <c r="AX196" s="114"/>
      <c r="AY196" s="114"/>
      <c r="AZ196" s="110"/>
      <c r="BA196" s="110"/>
    </row>
    <row r="197" spans="1:53" ht="14.25" customHeight="1" x14ac:dyDescent="0.25">
      <c r="A197" s="110"/>
      <c r="B197" s="110"/>
      <c r="C197" s="110"/>
      <c r="D197" s="110"/>
      <c r="E197" s="110"/>
      <c r="F197" s="110"/>
      <c r="G197" s="110"/>
      <c r="H197" s="110"/>
      <c r="I197" s="110"/>
      <c r="J197" s="114"/>
      <c r="K197" s="110"/>
      <c r="L197" s="114"/>
      <c r="M197" s="114"/>
      <c r="N197" s="110"/>
      <c r="O197" s="110"/>
      <c r="P197" s="114"/>
      <c r="Q197" s="114"/>
      <c r="R197" s="115"/>
      <c r="S197" s="114"/>
      <c r="T197" s="114"/>
      <c r="U197" s="114"/>
      <c r="V197" s="114"/>
      <c r="W197" s="114"/>
      <c r="X197" s="115"/>
      <c r="Y197" s="114"/>
      <c r="Z197" s="114"/>
      <c r="AA197" s="114"/>
      <c r="AB197" s="114"/>
      <c r="AC197" s="114"/>
      <c r="AD197" s="114"/>
      <c r="AE197" s="114"/>
      <c r="AF197" s="114"/>
      <c r="AG197" s="114"/>
      <c r="AH197" s="114"/>
      <c r="AI197" s="110"/>
      <c r="AJ197" s="114"/>
      <c r="AK197" s="114"/>
      <c r="AL197" s="114"/>
      <c r="AM197" s="114"/>
      <c r="AN197" s="114"/>
      <c r="AO197" s="114"/>
      <c r="AP197" s="114"/>
      <c r="AQ197" s="110"/>
      <c r="AR197" s="110"/>
      <c r="AS197" s="110"/>
      <c r="AT197" s="110"/>
      <c r="AU197" s="110"/>
      <c r="AV197" s="110"/>
      <c r="AW197" s="110"/>
      <c r="AX197" s="114"/>
      <c r="AY197" s="114"/>
      <c r="AZ197" s="110"/>
      <c r="BA197" s="110"/>
    </row>
    <row r="198" spans="1:53" ht="14.25" customHeight="1" x14ac:dyDescent="0.25">
      <c r="A198" s="110"/>
      <c r="B198" s="110"/>
      <c r="C198" s="110"/>
      <c r="D198" s="110"/>
      <c r="E198" s="110"/>
      <c r="F198" s="110"/>
      <c r="G198" s="110"/>
      <c r="H198" s="110"/>
      <c r="I198" s="110"/>
      <c r="J198" s="114"/>
      <c r="K198" s="110"/>
      <c r="L198" s="114"/>
      <c r="M198" s="114"/>
      <c r="N198" s="110"/>
      <c r="O198" s="110"/>
      <c r="P198" s="114"/>
      <c r="Q198" s="114"/>
      <c r="R198" s="110"/>
      <c r="S198" s="110"/>
      <c r="T198" s="110"/>
      <c r="U198" s="110"/>
      <c r="V198" s="110"/>
      <c r="W198" s="110"/>
      <c r="X198" s="115"/>
      <c r="Y198" s="114"/>
      <c r="Z198" s="114"/>
      <c r="AA198" s="114"/>
      <c r="AB198" s="114"/>
      <c r="AC198" s="114"/>
      <c r="AD198" s="110"/>
      <c r="AE198" s="110"/>
      <c r="AF198" s="110"/>
      <c r="AG198" s="110"/>
      <c r="AH198" s="110"/>
      <c r="AI198" s="110"/>
      <c r="AJ198" s="110"/>
      <c r="AK198" s="110"/>
      <c r="AL198" s="114"/>
      <c r="AM198" s="114"/>
      <c r="AN198" s="114"/>
      <c r="AO198" s="114"/>
      <c r="AP198" s="114"/>
      <c r="AQ198" s="110"/>
      <c r="AR198" s="110"/>
      <c r="AS198" s="110"/>
      <c r="AT198" s="110"/>
      <c r="AU198" s="110"/>
      <c r="AV198" s="110"/>
      <c r="AW198" s="110"/>
      <c r="AX198" s="114"/>
      <c r="AY198" s="114"/>
      <c r="AZ198" s="110"/>
      <c r="BA198" s="110"/>
    </row>
    <row r="199" spans="1:53" ht="14.25" customHeight="1" x14ac:dyDescent="0.25">
      <c r="A199" s="110"/>
      <c r="B199" s="110"/>
      <c r="C199" s="110"/>
      <c r="D199" s="110"/>
      <c r="E199" s="110"/>
      <c r="F199" s="110"/>
      <c r="G199" s="110"/>
      <c r="H199" s="110"/>
      <c r="I199" s="110"/>
      <c r="J199" s="114"/>
      <c r="K199" s="110"/>
      <c r="L199" s="114"/>
      <c r="M199" s="114"/>
      <c r="N199" s="110"/>
      <c r="O199" s="110"/>
      <c r="P199" s="114"/>
      <c r="Q199" s="114"/>
      <c r="R199" s="115"/>
      <c r="S199" s="114"/>
      <c r="T199" s="114"/>
      <c r="U199" s="114"/>
      <c r="V199" s="114"/>
      <c r="W199" s="114"/>
      <c r="X199" s="115"/>
      <c r="Y199" s="114"/>
      <c r="Z199" s="114"/>
      <c r="AA199" s="114"/>
      <c r="AB199" s="114"/>
      <c r="AC199" s="114"/>
      <c r="AD199" s="114"/>
      <c r="AE199" s="114"/>
      <c r="AF199" s="114"/>
      <c r="AG199" s="114"/>
      <c r="AH199" s="114"/>
      <c r="AI199" s="110"/>
      <c r="AJ199" s="114"/>
      <c r="AK199" s="114"/>
      <c r="AL199" s="114"/>
      <c r="AM199" s="114"/>
      <c r="AN199" s="114"/>
      <c r="AO199" s="114"/>
      <c r="AP199" s="114"/>
      <c r="AQ199" s="110"/>
      <c r="AR199" s="110"/>
      <c r="AS199" s="110"/>
      <c r="AT199" s="110"/>
      <c r="AU199" s="110"/>
      <c r="AV199" s="110"/>
      <c r="AW199" s="110"/>
      <c r="AX199" s="114"/>
      <c r="AY199" s="114"/>
      <c r="AZ199" s="110"/>
      <c r="BA199" s="110"/>
    </row>
    <row r="200" spans="1:53" ht="14.25" customHeight="1" x14ac:dyDescent="0.25">
      <c r="A200" s="110"/>
      <c r="B200" s="110"/>
      <c r="C200" s="110"/>
      <c r="D200" s="110"/>
      <c r="E200" s="110"/>
      <c r="F200" s="110"/>
      <c r="G200" s="110"/>
      <c r="H200" s="110"/>
      <c r="I200" s="110"/>
      <c r="J200" s="114"/>
      <c r="K200" s="110"/>
      <c r="L200" s="114"/>
      <c r="M200" s="114"/>
      <c r="N200" s="110"/>
      <c r="O200" s="110"/>
      <c r="P200" s="114"/>
      <c r="Q200" s="114"/>
      <c r="R200" s="115"/>
      <c r="S200" s="114"/>
      <c r="T200" s="114"/>
      <c r="U200" s="114"/>
      <c r="V200" s="110"/>
      <c r="W200" s="114"/>
      <c r="X200" s="115"/>
      <c r="Y200" s="114"/>
      <c r="Z200" s="114"/>
      <c r="AA200" s="114"/>
      <c r="AB200" s="114"/>
      <c r="AC200" s="114"/>
      <c r="AD200" s="114"/>
      <c r="AE200" s="114"/>
      <c r="AF200" s="114"/>
      <c r="AG200" s="114"/>
      <c r="AH200" s="114"/>
      <c r="AI200" s="110"/>
      <c r="AJ200" s="114"/>
      <c r="AK200" s="114"/>
      <c r="AL200" s="114"/>
      <c r="AM200" s="114"/>
      <c r="AN200" s="114"/>
      <c r="AO200" s="114"/>
      <c r="AP200" s="114"/>
      <c r="AQ200" s="110"/>
      <c r="AR200" s="110"/>
      <c r="AS200" s="110"/>
      <c r="AT200" s="110"/>
      <c r="AU200" s="110"/>
      <c r="AV200" s="110"/>
      <c r="AW200" s="110"/>
      <c r="AX200" s="114"/>
      <c r="AY200" s="114"/>
      <c r="AZ200" s="110"/>
      <c r="BA200" s="110"/>
    </row>
    <row r="201" spans="1:53" ht="14.25" customHeight="1" x14ac:dyDescent="0.25">
      <c r="A201" s="110"/>
      <c r="B201" s="110"/>
      <c r="C201" s="110"/>
      <c r="D201" s="110"/>
      <c r="E201" s="110"/>
      <c r="F201" s="110"/>
      <c r="G201" s="110"/>
      <c r="H201" s="110"/>
      <c r="I201" s="110"/>
      <c r="J201" s="114"/>
      <c r="K201" s="110"/>
      <c r="L201" s="114"/>
      <c r="M201" s="114"/>
      <c r="N201" s="110"/>
      <c r="O201" s="110"/>
      <c r="P201" s="114"/>
      <c r="Q201" s="114"/>
      <c r="R201" s="115"/>
      <c r="S201" s="114"/>
      <c r="T201" s="114"/>
      <c r="U201" s="114"/>
      <c r="V201" s="114"/>
      <c r="W201" s="114"/>
      <c r="X201" s="115"/>
      <c r="Y201" s="114"/>
      <c r="Z201" s="114"/>
      <c r="AA201" s="114"/>
      <c r="AB201" s="114"/>
      <c r="AC201" s="114"/>
      <c r="AD201" s="114"/>
      <c r="AE201" s="114"/>
      <c r="AF201" s="114"/>
      <c r="AG201" s="114"/>
      <c r="AH201" s="114"/>
      <c r="AI201" s="110"/>
      <c r="AJ201" s="114"/>
      <c r="AK201" s="114"/>
      <c r="AL201" s="114"/>
      <c r="AM201" s="114"/>
      <c r="AN201" s="114"/>
      <c r="AO201" s="114"/>
      <c r="AP201" s="114"/>
      <c r="AQ201" s="110"/>
      <c r="AR201" s="110"/>
      <c r="AS201" s="110"/>
      <c r="AT201" s="110"/>
      <c r="AU201" s="110"/>
      <c r="AV201" s="110"/>
      <c r="AW201" s="110"/>
      <c r="AX201" s="114"/>
      <c r="AY201" s="114"/>
      <c r="AZ201" s="110"/>
      <c r="BA201" s="110"/>
    </row>
    <row r="202" spans="1:53" ht="14.25" customHeight="1" x14ac:dyDescent="0.25">
      <c r="A202" s="110"/>
      <c r="B202" s="110"/>
      <c r="C202" s="110"/>
      <c r="D202" s="110"/>
      <c r="E202" s="110"/>
      <c r="F202" s="110"/>
      <c r="G202" s="110"/>
      <c r="H202" s="110"/>
      <c r="I202" s="110"/>
      <c r="J202" s="114"/>
      <c r="K202" s="110"/>
      <c r="L202" s="114"/>
      <c r="M202" s="114"/>
      <c r="N202" s="110"/>
      <c r="O202" s="110"/>
      <c r="P202" s="114"/>
      <c r="Q202" s="114"/>
      <c r="R202" s="115"/>
      <c r="S202" s="114"/>
      <c r="T202" s="114"/>
      <c r="U202" s="114"/>
      <c r="V202" s="114"/>
      <c r="W202" s="114"/>
      <c r="X202" s="115"/>
      <c r="Y202" s="114"/>
      <c r="Z202" s="114"/>
      <c r="AA202" s="114"/>
      <c r="AB202" s="114"/>
      <c r="AC202" s="114"/>
      <c r="AD202" s="114"/>
      <c r="AE202" s="114"/>
      <c r="AF202" s="114"/>
      <c r="AG202" s="114"/>
      <c r="AH202" s="114"/>
      <c r="AI202" s="110"/>
      <c r="AJ202" s="114"/>
      <c r="AK202" s="114"/>
      <c r="AL202" s="114"/>
      <c r="AM202" s="114"/>
      <c r="AN202" s="114"/>
      <c r="AO202" s="114"/>
      <c r="AP202" s="114"/>
      <c r="AQ202" s="110"/>
      <c r="AR202" s="110"/>
      <c r="AS202" s="110"/>
      <c r="AT202" s="110"/>
      <c r="AU202" s="110"/>
      <c r="AV202" s="110"/>
      <c r="AW202" s="110"/>
      <c r="AX202" s="114"/>
      <c r="AY202" s="114"/>
      <c r="AZ202" s="110"/>
      <c r="BA202" s="110"/>
    </row>
    <row r="203" spans="1:53" ht="14.25" customHeight="1" x14ac:dyDescent="0.25">
      <c r="A203" s="110"/>
      <c r="B203" s="110"/>
      <c r="C203" s="110"/>
      <c r="D203" s="110"/>
      <c r="E203" s="110"/>
      <c r="F203" s="110"/>
      <c r="G203" s="110"/>
      <c r="H203" s="110"/>
      <c r="I203" s="110"/>
      <c r="J203" s="114"/>
      <c r="K203" s="110"/>
      <c r="L203" s="114"/>
      <c r="M203" s="114"/>
      <c r="N203" s="110"/>
      <c r="O203" s="110"/>
      <c r="P203" s="114"/>
      <c r="Q203" s="114"/>
      <c r="R203" s="115"/>
      <c r="S203" s="114"/>
      <c r="T203" s="114"/>
      <c r="U203" s="114"/>
      <c r="V203" s="114"/>
      <c r="W203" s="114"/>
      <c r="X203" s="115"/>
      <c r="Y203" s="114"/>
      <c r="Z203" s="114"/>
      <c r="AA203" s="114"/>
      <c r="AB203" s="114"/>
      <c r="AC203" s="114"/>
      <c r="AD203" s="114"/>
      <c r="AE203" s="114"/>
      <c r="AF203" s="114"/>
      <c r="AG203" s="114"/>
      <c r="AH203" s="114"/>
      <c r="AI203" s="110"/>
      <c r="AJ203" s="114"/>
      <c r="AK203" s="114"/>
      <c r="AL203" s="114"/>
      <c r="AM203" s="114"/>
      <c r="AN203" s="114"/>
      <c r="AO203" s="114"/>
      <c r="AP203" s="114"/>
      <c r="AQ203" s="110"/>
      <c r="AR203" s="110"/>
      <c r="AS203" s="110"/>
      <c r="AT203" s="110"/>
      <c r="AU203" s="110"/>
      <c r="AV203" s="110"/>
      <c r="AW203" s="110"/>
      <c r="AX203" s="114"/>
      <c r="AY203" s="114"/>
      <c r="AZ203" s="110"/>
      <c r="BA203" s="110"/>
    </row>
    <row r="204" spans="1:53" ht="14.25" customHeight="1" x14ac:dyDescent="0.25">
      <c r="A204" s="110"/>
      <c r="B204" s="110"/>
      <c r="C204" s="110"/>
      <c r="D204" s="110"/>
      <c r="E204" s="110"/>
      <c r="F204" s="110"/>
      <c r="G204" s="110"/>
      <c r="H204" s="110"/>
      <c r="I204" s="110"/>
      <c r="J204" s="114"/>
      <c r="K204" s="110"/>
      <c r="L204" s="114"/>
      <c r="M204" s="114"/>
      <c r="N204" s="110"/>
      <c r="O204" s="110"/>
      <c r="P204" s="114"/>
      <c r="Q204" s="114"/>
      <c r="R204" s="115"/>
      <c r="S204" s="114"/>
      <c r="T204" s="114"/>
      <c r="U204" s="114"/>
      <c r="V204" s="114"/>
      <c r="W204" s="114"/>
      <c r="X204" s="115"/>
      <c r="Y204" s="114"/>
      <c r="Z204" s="114"/>
      <c r="AA204" s="114"/>
      <c r="AB204" s="114"/>
      <c r="AC204" s="114"/>
      <c r="AD204" s="114"/>
      <c r="AE204" s="114"/>
      <c r="AF204" s="114"/>
      <c r="AG204" s="114"/>
      <c r="AH204" s="114"/>
      <c r="AI204" s="110"/>
      <c r="AJ204" s="114"/>
      <c r="AK204" s="114"/>
      <c r="AL204" s="114"/>
      <c r="AM204" s="114"/>
      <c r="AN204" s="114"/>
      <c r="AO204" s="114"/>
      <c r="AP204" s="114"/>
      <c r="AQ204" s="110"/>
      <c r="AR204" s="110"/>
      <c r="AS204" s="110"/>
      <c r="AT204" s="110"/>
      <c r="AU204" s="110"/>
      <c r="AV204" s="110"/>
      <c r="AW204" s="110"/>
      <c r="AX204" s="114"/>
      <c r="AY204" s="114"/>
      <c r="AZ204" s="110"/>
      <c r="BA204" s="110"/>
    </row>
    <row r="205" spans="1:53" ht="14.25" customHeight="1" x14ac:dyDescent="0.25">
      <c r="A205" s="110"/>
      <c r="B205" s="110"/>
      <c r="C205" s="110"/>
      <c r="D205" s="110"/>
      <c r="E205" s="110"/>
      <c r="F205" s="110"/>
      <c r="G205" s="110"/>
      <c r="H205" s="110"/>
      <c r="I205" s="110"/>
      <c r="J205" s="114"/>
      <c r="K205" s="110"/>
      <c r="L205" s="114"/>
      <c r="M205" s="114"/>
      <c r="N205" s="110"/>
      <c r="O205" s="110"/>
      <c r="P205" s="114"/>
      <c r="Q205" s="114"/>
      <c r="R205" s="115"/>
      <c r="S205" s="114"/>
      <c r="T205" s="114"/>
      <c r="U205" s="114"/>
      <c r="V205" s="114"/>
      <c r="W205" s="114"/>
      <c r="X205" s="115"/>
      <c r="Y205" s="114"/>
      <c r="Z205" s="114"/>
      <c r="AA205" s="114"/>
      <c r="AB205" s="114"/>
      <c r="AC205" s="114"/>
      <c r="AD205" s="114"/>
      <c r="AE205" s="114"/>
      <c r="AF205" s="114"/>
      <c r="AG205" s="114"/>
      <c r="AH205" s="114"/>
      <c r="AI205" s="110"/>
      <c r="AJ205" s="114"/>
      <c r="AK205" s="114"/>
      <c r="AL205" s="114"/>
      <c r="AM205" s="114"/>
      <c r="AN205" s="114"/>
      <c r="AO205" s="114"/>
      <c r="AP205" s="114"/>
      <c r="AQ205" s="110"/>
      <c r="AR205" s="110"/>
      <c r="AS205" s="110"/>
      <c r="AT205" s="110"/>
      <c r="AU205" s="110"/>
      <c r="AV205" s="110"/>
      <c r="AW205" s="110"/>
      <c r="AX205" s="114"/>
      <c r="AY205" s="114"/>
      <c r="AZ205" s="110"/>
      <c r="BA205" s="110"/>
    </row>
    <row r="206" spans="1:53" ht="14.25" customHeight="1" x14ac:dyDescent="0.25">
      <c r="A206" s="110"/>
      <c r="B206" s="110"/>
      <c r="C206" s="110"/>
      <c r="D206" s="110"/>
      <c r="E206" s="110"/>
      <c r="F206" s="110"/>
      <c r="G206" s="110"/>
      <c r="H206" s="110"/>
      <c r="I206" s="110"/>
      <c r="J206" s="114"/>
      <c r="K206" s="110"/>
      <c r="L206" s="114"/>
      <c r="M206" s="114"/>
      <c r="N206" s="110"/>
      <c r="O206" s="110"/>
      <c r="P206" s="114"/>
      <c r="Q206" s="114"/>
      <c r="R206" s="115"/>
      <c r="S206" s="114"/>
      <c r="T206" s="114"/>
      <c r="U206" s="114"/>
      <c r="V206" s="114"/>
      <c r="W206" s="114"/>
      <c r="X206" s="115"/>
      <c r="Y206" s="114"/>
      <c r="Z206" s="114"/>
      <c r="AA206" s="114"/>
      <c r="AB206" s="114"/>
      <c r="AC206" s="114"/>
      <c r="AD206" s="114"/>
      <c r="AE206" s="114"/>
      <c r="AF206" s="114"/>
      <c r="AG206" s="114"/>
      <c r="AH206" s="114"/>
      <c r="AI206" s="110"/>
      <c r="AJ206" s="114"/>
      <c r="AK206" s="114"/>
      <c r="AL206" s="114"/>
      <c r="AM206" s="114"/>
      <c r="AN206" s="114"/>
      <c r="AO206" s="114"/>
      <c r="AP206" s="114"/>
      <c r="AQ206" s="110"/>
      <c r="AR206" s="110"/>
      <c r="AS206" s="110"/>
      <c r="AT206" s="110"/>
      <c r="AU206" s="110"/>
      <c r="AV206" s="110"/>
      <c r="AW206" s="110"/>
      <c r="AX206" s="114"/>
      <c r="AY206" s="114"/>
      <c r="AZ206" s="110"/>
      <c r="BA206" s="110"/>
    </row>
    <row r="207" spans="1:53" ht="14.25" customHeight="1" x14ac:dyDescent="0.25">
      <c r="A207" s="110"/>
      <c r="B207" s="110"/>
      <c r="C207" s="110"/>
      <c r="D207" s="110"/>
      <c r="E207" s="110"/>
      <c r="F207" s="110"/>
      <c r="G207" s="110"/>
      <c r="H207" s="110"/>
      <c r="I207" s="110"/>
      <c r="J207" s="114"/>
      <c r="K207" s="110"/>
      <c r="L207" s="114"/>
      <c r="M207" s="114"/>
      <c r="N207" s="110"/>
      <c r="O207" s="110"/>
      <c r="P207" s="114"/>
      <c r="Q207" s="114"/>
      <c r="R207" s="110"/>
      <c r="S207" s="110"/>
      <c r="T207" s="110"/>
      <c r="U207" s="110"/>
      <c r="V207" s="110"/>
      <c r="W207" s="110"/>
      <c r="X207" s="115"/>
      <c r="Y207" s="114"/>
      <c r="Z207" s="114"/>
      <c r="AA207" s="114"/>
      <c r="AB207" s="114"/>
      <c r="AC207" s="114"/>
      <c r="AD207" s="110"/>
      <c r="AE207" s="110"/>
      <c r="AF207" s="110"/>
      <c r="AG207" s="110"/>
      <c r="AH207" s="110"/>
      <c r="AI207" s="110"/>
      <c r="AJ207" s="110"/>
      <c r="AK207" s="110"/>
      <c r="AL207" s="114"/>
      <c r="AM207" s="114"/>
      <c r="AN207" s="114"/>
      <c r="AO207" s="114"/>
      <c r="AP207" s="114"/>
      <c r="AQ207" s="110"/>
      <c r="AR207" s="110"/>
      <c r="AS207" s="110"/>
      <c r="AT207" s="110"/>
      <c r="AU207" s="110"/>
      <c r="AV207" s="110"/>
      <c r="AW207" s="110"/>
      <c r="AX207" s="114"/>
      <c r="AY207" s="114"/>
      <c r="AZ207" s="110"/>
      <c r="BA207" s="110"/>
    </row>
    <row r="208" spans="1:53" ht="14.25" customHeight="1" x14ac:dyDescent="0.25">
      <c r="A208" s="110"/>
      <c r="B208" s="110"/>
      <c r="C208" s="110"/>
      <c r="D208" s="110"/>
      <c r="E208" s="110"/>
      <c r="F208" s="110"/>
      <c r="G208" s="110"/>
      <c r="H208" s="110"/>
      <c r="I208" s="110"/>
      <c r="J208" s="114"/>
      <c r="K208" s="110"/>
      <c r="L208" s="114"/>
      <c r="M208" s="114"/>
      <c r="N208" s="110"/>
      <c r="O208" s="110"/>
      <c r="P208" s="114"/>
      <c r="Q208" s="114"/>
      <c r="R208" s="115"/>
      <c r="S208" s="114"/>
      <c r="T208" s="114"/>
      <c r="U208" s="114"/>
      <c r="V208" s="114"/>
      <c r="W208" s="114"/>
      <c r="X208" s="115"/>
      <c r="Y208" s="114"/>
      <c r="Z208" s="114"/>
      <c r="AA208" s="114"/>
      <c r="AB208" s="114"/>
      <c r="AC208" s="114"/>
      <c r="AD208" s="114"/>
      <c r="AE208" s="114"/>
      <c r="AF208" s="114"/>
      <c r="AG208" s="114"/>
      <c r="AH208" s="114"/>
      <c r="AI208" s="110"/>
      <c r="AJ208" s="114"/>
      <c r="AK208" s="114"/>
      <c r="AL208" s="114"/>
      <c r="AM208" s="114"/>
      <c r="AN208" s="114"/>
      <c r="AO208" s="114"/>
      <c r="AP208" s="114"/>
      <c r="AQ208" s="110"/>
      <c r="AR208" s="110"/>
      <c r="AS208" s="110"/>
      <c r="AT208" s="110"/>
      <c r="AU208" s="110"/>
      <c r="AV208" s="110"/>
      <c r="AW208" s="110"/>
      <c r="AX208" s="114"/>
      <c r="AY208" s="114"/>
      <c r="AZ208" s="110"/>
      <c r="BA208" s="110"/>
    </row>
    <row r="209" spans="1:53" ht="14.25" customHeight="1" x14ac:dyDescent="0.25">
      <c r="A209" s="110"/>
      <c r="B209" s="110"/>
      <c r="C209" s="110"/>
      <c r="D209" s="110"/>
      <c r="E209" s="110"/>
      <c r="F209" s="110"/>
      <c r="G209" s="110"/>
      <c r="H209" s="110"/>
      <c r="I209" s="110"/>
      <c r="J209" s="114"/>
      <c r="K209" s="110"/>
      <c r="L209" s="114"/>
      <c r="M209" s="114"/>
      <c r="N209" s="110"/>
      <c r="O209" s="110"/>
      <c r="P209" s="114"/>
      <c r="Q209" s="114"/>
      <c r="R209" s="110"/>
      <c r="S209" s="110"/>
      <c r="T209" s="110"/>
      <c r="U209" s="110"/>
      <c r="V209" s="110"/>
      <c r="W209" s="110"/>
      <c r="X209" s="115"/>
      <c r="Y209" s="114"/>
      <c r="Z209" s="114"/>
      <c r="AA209" s="114"/>
      <c r="AB209" s="114"/>
      <c r="AC209" s="114"/>
      <c r="AD209" s="110"/>
      <c r="AE209" s="110"/>
      <c r="AF209" s="110"/>
      <c r="AG209" s="110"/>
      <c r="AH209" s="110"/>
      <c r="AI209" s="110"/>
      <c r="AJ209" s="110"/>
      <c r="AK209" s="110"/>
      <c r="AL209" s="114"/>
      <c r="AM209" s="114"/>
      <c r="AN209" s="114"/>
      <c r="AO209" s="114"/>
      <c r="AP209" s="114"/>
      <c r="AQ209" s="110"/>
      <c r="AR209" s="110"/>
      <c r="AS209" s="110"/>
      <c r="AT209" s="110"/>
      <c r="AU209" s="110"/>
      <c r="AV209" s="110"/>
      <c r="AW209" s="110"/>
      <c r="AX209" s="114"/>
      <c r="AY209" s="114"/>
      <c r="AZ209" s="110"/>
      <c r="BA209" s="110"/>
    </row>
    <row r="210" spans="1:53" ht="14.25" customHeight="1" x14ac:dyDescent="0.25">
      <c r="A210" s="110"/>
      <c r="B210" s="110"/>
      <c r="C210" s="110"/>
      <c r="D210" s="110"/>
      <c r="E210" s="110"/>
      <c r="F210" s="110"/>
      <c r="G210" s="110"/>
      <c r="H210" s="110"/>
      <c r="I210" s="110"/>
      <c r="J210" s="114"/>
      <c r="K210" s="110"/>
      <c r="L210" s="114"/>
      <c r="M210" s="114"/>
      <c r="N210" s="110"/>
      <c r="O210" s="110"/>
      <c r="P210" s="114"/>
      <c r="Q210" s="114"/>
      <c r="R210" s="115"/>
      <c r="S210" s="114"/>
      <c r="T210" s="114"/>
      <c r="U210" s="114"/>
      <c r="V210" s="114"/>
      <c r="W210" s="114"/>
      <c r="X210" s="115"/>
      <c r="Y210" s="114"/>
      <c r="Z210" s="114"/>
      <c r="AA210" s="114"/>
      <c r="AB210" s="114"/>
      <c r="AC210" s="114"/>
      <c r="AD210" s="114"/>
      <c r="AE210" s="114"/>
      <c r="AF210" s="114"/>
      <c r="AG210" s="114"/>
      <c r="AH210" s="114"/>
      <c r="AI210" s="110"/>
      <c r="AJ210" s="114"/>
      <c r="AK210" s="114"/>
      <c r="AL210" s="114"/>
      <c r="AM210" s="114"/>
      <c r="AN210" s="114"/>
      <c r="AO210" s="114"/>
      <c r="AP210" s="114"/>
      <c r="AQ210" s="110"/>
      <c r="AR210" s="110"/>
      <c r="AS210" s="110"/>
      <c r="AT210" s="110"/>
      <c r="AU210" s="110"/>
      <c r="AV210" s="110"/>
      <c r="AW210" s="110"/>
      <c r="AX210" s="114"/>
      <c r="AY210" s="114"/>
      <c r="AZ210" s="110"/>
      <c r="BA210" s="110"/>
    </row>
    <row r="211" spans="1:53" ht="14.25" customHeight="1" x14ac:dyDescent="0.25">
      <c r="A211" s="110"/>
      <c r="B211" s="110"/>
      <c r="C211" s="110"/>
      <c r="D211" s="110"/>
      <c r="E211" s="110"/>
      <c r="F211" s="110"/>
      <c r="G211" s="110"/>
      <c r="H211" s="110"/>
      <c r="I211" s="110"/>
      <c r="J211" s="114"/>
      <c r="K211" s="110"/>
      <c r="L211" s="114"/>
      <c r="M211" s="114"/>
      <c r="N211" s="110"/>
      <c r="O211" s="110"/>
      <c r="P211" s="114"/>
      <c r="Q211" s="114"/>
      <c r="R211" s="115"/>
      <c r="S211" s="114"/>
      <c r="T211" s="114"/>
      <c r="U211" s="114"/>
      <c r="V211" s="114"/>
      <c r="W211" s="114"/>
      <c r="X211" s="115"/>
      <c r="Y211" s="114"/>
      <c r="Z211" s="114"/>
      <c r="AA211" s="114"/>
      <c r="AB211" s="114"/>
      <c r="AC211" s="114"/>
      <c r="AD211" s="114"/>
      <c r="AE211" s="114"/>
      <c r="AF211" s="114"/>
      <c r="AG211" s="114"/>
      <c r="AH211" s="114"/>
      <c r="AI211" s="110"/>
      <c r="AJ211" s="114"/>
      <c r="AK211" s="114"/>
      <c r="AL211" s="114"/>
      <c r="AM211" s="114"/>
      <c r="AN211" s="114"/>
      <c r="AO211" s="114"/>
      <c r="AP211" s="114"/>
      <c r="AQ211" s="110"/>
      <c r="AR211" s="110"/>
      <c r="AS211" s="110"/>
      <c r="AT211" s="110"/>
      <c r="AU211" s="110"/>
      <c r="AV211" s="110"/>
      <c r="AW211" s="110"/>
      <c r="AX211" s="114"/>
      <c r="AY211" s="114"/>
      <c r="AZ211" s="110"/>
      <c r="BA211" s="110"/>
    </row>
    <row r="212" spans="1:53" ht="14.25" customHeight="1" x14ac:dyDescent="0.25">
      <c r="A212" s="110"/>
      <c r="B212" s="110"/>
      <c r="C212" s="110"/>
      <c r="D212" s="110"/>
      <c r="E212" s="110"/>
      <c r="F212" s="110"/>
      <c r="G212" s="110"/>
      <c r="H212" s="110"/>
      <c r="I212" s="110"/>
      <c r="J212" s="114"/>
      <c r="K212" s="110"/>
      <c r="L212" s="114"/>
      <c r="M212" s="114"/>
      <c r="N212" s="110"/>
      <c r="O212" s="110"/>
      <c r="P212" s="114"/>
      <c r="Q212" s="114"/>
      <c r="R212" s="115"/>
      <c r="S212" s="114"/>
      <c r="T212" s="114"/>
      <c r="U212" s="114"/>
      <c r="V212" s="114"/>
      <c r="W212" s="114"/>
      <c r="X212" s="115"/>
      <c r="Y212" s="114"/>
      <c r="Z212" s="114"/>
      <c r="AA212" s="114"/>
      <c r="AB212" s="114"/>
      <c r="AC212" s="114"/>
      <c r="AD212" s="114"/>
      <c r="AE212" s="114"/>
      <c r="AF212" s="114"/>
      <c r="AG212" s="114"/>
      <c r="AH212" s="114"/>
      <c r="AI212" s="110"/>
      <c r="AJ212" s="114"/>
      <c r="AK212" s="114"/>
      <c r="AL212" s="114"/>
      <c r="AM212" s="114"/>
      <c r="AN212" s="114"/>
      <c r="AO212" s="114"/>
      <c r="AP212" s="114"/>
      <c r="AQ212" s="110"/>
      <c r="AR212" s="110"/>
      <c r="AS212" s="110"/>
      <c r="AT212" s="110"/>
      <c r="AU212" s="110"/>
      <c r="AV212" s="110"/>
      <c r="AW212" s="110"/>
      <c r="AX212" s="114"/>
      <c r="AY212" s="114"/>
      <c r="AZ212" s="110"/>
      <c r="BA212" s="110"/>
    </row>
    <row r="213" spans="1:53" ht="14.25" customHeight="1" x14ac:dyDescent="0.25">
      <c r="A213" s="110"/>
      <c r="B213" s="110"/>
      <c r="C213" s="110"/>
      <c r="D213" s="110"/>
      <c r="E213" s="110"/>
      <c r="F213" s="110"/>
      <c r="G213" s="110"/>
      <c r="H213" s="110"/>
      <c r="I213" s="110"/>
      <c r="J213" s="114"/>
      <c r="K213" s="110"/>
      <c r="L213" s="114"/>
      <c r="M213" s="114"/>
      <c r="N213" s="110"/>
      <c r="O213" s="110"/>
      <c r="P213" s="114"/>
      <c r="Q213" s="114"/>
      <c r="R213" s="115"/>
      <c r="S213" s="114"/>
      <c r="T213" s="114"/>
      <c r="U213" s="114"/>
      <c r="V213" s="114"/>
      <c r="W213" s="114"/>
      <c r="X213" s="115"/>
      <c r="Y213" s="114"/>
      <c r="Z213" s="114"/>
      <c r="AA213" s="114"/>
      <c r="AB213" s="114"/>
      <c r="AC213" s="114"/>
      <c r="AD213" s="114"/>
      <c r="AE213" s="114"/>
      <c r="AF213" s="114"/>
      <c r="AG213" s="114"/>
      <c r="AH213" s="114"/>
      <c r="AI213" s="110"/>
      <c r="AJ213" s="114"/>
      <c r="AK213" s="114"/>
      <c r="AL213" s="114"/>
      <c r="AM213" s="114"/>
      <c r="AN213" s="114"/>
      <c r="AO213" s="114"/>
      <c r="AP213" s="114"/>
      <c r="AQ213" s="110"/>
      <c r="AR213" s="110"/>
      <c r="AS213" s="110"/>
      <c r="AT213" s="110"/>
      <c r="AU213" s="110"/>
      <c r="AV213" s="110"/>
      <c r="AW213" s="110"/>
      <c r="AX213" s="114"/>
      <c r="AY213" s="114"/>
      <c r="AZ213" s="110"/>
      <c r="BA213" s="110"/>
    </row>
    <row r="214" spans="1:53" ht="14.25" customHeight="1" x14ac:dyDescent="0.25">
      <c r="A214" s="110"/>
      <c r="B214" s="110"/>
      <c r="C214" s="110"/>
      <c r="D214" s="110"/>
      <c r="E214" s="110"/>
      <c r="F214" s="110"/>
      <c r="G214" s="110"/>
      <c r="H214" s="110"/>
      <c r="I214" s="110"/>
      <c r="J214" s="114"/>
      <c r="K214" s="110"/>
      <c r="L214" s="114"/>
      <c r="M214" s="114"/>
      <c r="N214" s="110"/>
      <c r="O214" s="110"/>
      <c r="P214" s="114"/>
      <c r="Q214" s="114"/>
      <c r="R214" s="110"/>
      <c r="S214" s="110"/>
      <c r="T214" s="110"/>
      <c r="U214" s="110"/>
      <c r="V214" s="110"/>
      <c r="W214" s="110"/>
      <c r="X214" s="115"/>
      <c r="Y214" s="114"/>
      <c r="Z214" s="114"/>
      <c r="AA214" s="114"/>
      <c r="AB214" s="114"/>
      <c r="AC214" s="114"/>
      <c r="AD214" s="110"/>
      <c r="AE214" s="110"/>
      <c r="AF214" s="110"/>
      <c r="AG214" s="110"/>
      <c r="AH214" s="110"/>
      <c r="AI214" s="110"/>
      <c r="AJ214" s="110"/>
      <c r="AK214" s="110"/>
      <c r="AL214" s="114"/>
      <c r="AM214" s="114"/>
      <c r="AN214" s="114"/>
      <c r="AO214" s="114"/>
      <c r="AP214" s="114"/>
      <c r="AQ214" s="110"/>
      <c r="AR214" s="110"/>
      <c r="AS214" s="110"/>
      <c r="AT214" s="110"/>
      <c r="AU214" s="110"/>
      <c r="AV214" s="110"/>
      <c r="AW214" s="110"/>
      <c r="AX214" s="114"/>
      <c r="AY214" s="114"/>
      <c r="AZ214" s="110"/>
      <c r="BA214" s="110"/>
    </row>
    <row r="215" spans="1:53" ht="14.25" customHeight="1" x14ac:dyDescent="0.25">
      <c r="A215" s="110"/>
      <c r="B215" s="110"/>
      <c r="C215" s="110"/>
      <c r="D215" s="110"/>
      <c r="E215" s="110"/>
      <c r="F215" s="110"/>
      <c r="G215" s="110"/>
      <c r="H215" s="110"/>
      <c r="I215" s="110"/>
      <c r="J215" s="114"/>
      <c r="K215" s="110"/>
      <c r="L215" s="114"/>
      <c r="M215" s="114"/>
      <c r="N215" s="110"/>
      <c r="O215" s="110"/>
      <c r="P215" s="114"/>
      <c r="Q215" s="114"/>
      <c r="R215" s="115"/>
      <c r="S215" s="114"/>
      <c r="T215" s="114"/>
      <c r="U215" s="114"/>
      <c r="V215" s="114"/>
      <c r="W215" s="114"/>
      <c r="X215" s="115"/>
      <c r="Y215" s="114"/>
      <c r="Z215" s="114"/>
      <c r="AA215" s="114"/>
      <c r="AB215" s="114"/>
      <c r="AC215" s="114"/>
      <c r="AD215" s="114"/>
      <c r="AE215" s="114"/>
      <c r="AF215" s="114"/>
      <c r="AG215" s="114"/>
      <c r="AH215" s="114"/>
      <c r="AI215" s="110"/>
      <c r="AJ215" s="114"/>
      <c r="AK215" s="114"/>
      <c r="AL215" s="114"/>
      <c r="AM215" s="114"/>
      <c r="AN215" s="114"/>
      <c r="AO215" s="114"/>
      <c r="AP215" s="114"/>
      <c r="AQ215" s="110"/>
      <c r="AR215" s="110"/>
      <c r="AS215" s="110"/>
      <c r="AT215" s="110"/>
      <c r="AU215" s="110"/>
      <c r="AV215" s="110"/>
      <c r="AW215" s="110"/>
      <c r="AX215" s="114"/>
      <c r="AY215" s="114"/>
      <c r="AZ215" s="110"/>
      <c r="BA215" s="110"/>
    </row>
    <row r="216" spans="1:53" ht="14.25" customHeight="1" x14ac:dyDescent="0.25">
      <c r="A216" s="110"/>
      <c r="B216" s="110"/>
      <c r="C216" s="110"/>
      <c r="D216" s="110"/>
      <c r="E216" s="110"/>
      <c r="F216" s="110"/>
      <c r="G216" s="110"/>
      <c r="H216" s="110"/>
      <c r="I216" s="110"/>
      <c r="J216" s="114"/>
      <c r="K216" s="110"/>
      <c r="L216" s="114"/>
      <c r="M216" s="114"/>
      <c r="N216" s="110"/>
      <c r="O216" s="110"/>
      <c r="P216" s="114"/>
      <c r="Q216" s="114"/>
      <c r="R216" s="110"/>
      <c r="S216" s="110"/>
      <c r="T216" s="110"/>
      <c r="U216" s="110"/>
      <c r="V216" s="110"/>
      <c r="W216" s="110"/>
      <c r="X216" s="115"/>
      <c r="Y216" s="114"/>
      <c r="Z216" s="114"/>
      <c r="AA216" s="114"/>
      <c r="AB216" s="114"/>
      <c r="AC216" s="114"/>
      <c r="AD216" s="110"/>
      <c r="AE216" s="110"/>
      <c r="AF216" s="110"/>
      <c r="AG216" s="110"/>
      <c r="AH216" s="110"/>
      <c r="AI216" s="110"/>
      <c r="AJ216" s="110"/>
      <c r="AK216" s="110"/>
      <c r="AL216" s="114"/>
      <c r="AM216" s="114"/>
      <c r="AN216" s="114"/>
      <c r="AO216" s="114"/>
      <c r="AP216" s="114"/>
      <c r="AQ216" s="110"/>
      <c r="AR216" s="110"/>
      <c r="AS216" s="110"/>
      <c r="AT216" s="110"/>
      <c r="AU216" s="110"/>
      <c r="AV216" s="110"/>
      <c r="AW216" s="110"/>
      <c r="AX216" s="114"/>
      <c r="AY216" s="114"/>
      <c r="AZ216" s="110"/>
      <c r="BA216" s="110"/>
    </row>
    <row r="217" spans="1:53" ht="14.25" customHeight="1" x14ac:dyDescent="0.25">
      <c r="A217" s="110"/>
      <c r="B217" s="110"/>
      <c r="C217" s="110"/>
      <c r="D217" s="110"/>
      <c r="E217" s="110"/>
      <c r="F217" s="110"/>
      <c r="G217" s="110"/>
      <c r="H217" s="110"/>
      <c r="I217" s="110"/>
      <c r="J217" s="114"/>
      <c r="K217" s="110"/>
      <c r="L217" s="114"/>
      <c r="M217" s="114"/>
      <c r="N217" s="110"/>
      <c r="O217" s="110"/>
      <c r="P217" s="114"/>
      <c r="Q217" s="114"/>
      <c r="R217" s="115"/>
      <c r="S217" s="114"/>
      <c r="T217" s="114"/>
      <c r="U217" s="114"/>
      <c r="V217" s="114"/>
      <c r="W217" s="114"/>
      <c r="X217" s="115"/>
      <c r="Y217" s="114"/>
      <c r="Z217" s="114"/>
      <c r="AA217" s="114"/>
      <c r="AB217" s="114"/>
      <c r="AC217" s="114"/>
      <c r="AD217" s="114"/>
      <c r="AE217" s="114"/>
      <c r="AF217" s="114"/>
      <c r="AG217" s="114"/>
      <c r="AH217" s="114"/>
      <c r="AI217" s="110"/>
      <c r="AJ217" s="114"/>
      <c r="AK217" s="114"/>
      <c r="AL217" s="114"/>
      <c r="AM217" s="114"/>
      <c r="AN217" s="114"/>
      <c r="AO217" s="114"/>
      <c r="AP217" s="114"/>
      <c r="AQ217" s="110"/>
      <c r="AR217" s="110"/>
      <c r="AS217" s="110"/>
      <c r="AT217" s="110"/>
      <c r="AU217" s="110"/>
      <c r="AV217" s="110"/>
      <c r="AW217" s="110"/>
      <c r="AX217" s="114"/>
      <c r="AY217" s="114"/>
      <c r="AZ217" s="110"/>
      <c r="BA217" s="110"/>
    </row>
    <row r="218" spans="1:53" ht="14.25" customHeight="1" x14ac:dyDescent="0.25">
      <c r="A218" s="110"/>
      <c r="B218" s="110"/>
      <c r="C218" s="110"/>
      <c r="D218" s="110"/>
      <c r="E218" s="110"/>
      <c r="F218" s="110"/>
      <c r="G218" s="110"/>
      <c r="H218" s="110"/>
      <c r="I218" s="110"/>
      <c r="J218" s="114"/>
      <c r="K218" s="110"/>
      <c r="L218" s="114"/>
      <c r="M218" s="114"/>
      <c r="N218" s="110"/>
      <c r="O218" s="110"/>
      <c r="P218" s="114"/>
      <c r="Q218" s="114"/>
      <c r="R218" s="115"/>
      <c r="S218" s="114"/>
      <c r="T218" s="114"/>
      <c r="U218" s="114"/>
      <c r="V218" s="114"/>
      <c r="W218" s="114"/>
      <c r="X218" s="115"/>
      <c r="Y218" s="114"/>
      <c r="Z218" s="114"/>
      <c r="AA218" s="114"/>
      <c r="AB218" s="114"/>
      <c r="AC218" s="114"/>
      <c r="AD218" s="114"/>
      <c r="AE218" s="114"/>
      <c r="AF218" s="114"/>
      <c r="AG218" s="114"/>
      <c r="AH218" s="114"/>
      <c r="AI218" s="110"/>
      <c r="AJ218" s="114"/>
      <c r="AK218" s="114"/>
      <c r="AL218" s="114"/>
      <c r="AM218" s="114"/>
      <c r="AN218" s="114"/>
      <c r="AO218" s="114"/>
      <c r="AP218" s="114"/>
      <c r="AQ218" s="110"/>
      <c r="AR218" s="110"/>
      <c r="AS218" s="110"/>
      <c r="AT218" s="110"/>
      <c r="AU218" s="110"/>
      <c r="AV218" s="110"/>
      <c r="AW218" s="110"/>
      <c r="AX218" s="114"/>
      <c r="AY218" s="114"/>
      <c r="AZ218" s="110"/>
      <c r="BA218" s="110"/>
    </row>
    <row r="219" spans="1:53" ht="14.25" customHeight="1" x14ac:dyDescent="0.25">
      <c r="A219" s="110"/>
      <c r="B219" s="110"/>
      <c r="C219" s="110"/>
      <c r="D219" s="110"/>
      <c r="E219" s="110"/>
      <c r="F219" s="110"/>
      <c r="G219" s="110"/>
      <c r="H219" s="110"/>
      <c r="I219" s="110"/>
      <c r="J219" s="114"/>
      <c r="K219" s="110"/>
      <c r="L219" s="114"/>
      <c r="M219" s="114"/>
      <c r="N219" s="110"/>
      <c r="O219" s="110"/>
      <c r="P219" s="114"/>
      <c r="Q219" s="114"/>
      <c r="R219" s="115"/>
      <c r="S219" s="114"/>
      <c r="T219" s="114"/>
      <c r="U219" s="114"/>
      <c r="V219" s="114"/>
      <c r="W219" s="114"/>
      <c r="X219" s="115"/>
      <c r="Y219" s="114"/>
      <c r="Z219" s="114"/>
      <c r="AA219" s="114"/>
      <c r="AB219" s="114"/>
      <c r="AC219" s="114"/>
      <c r="AD219" s="114"/>
      <c r="AE219" s="114"/>
      <c r="AF219" s="114"/>
      <c r="AG219" s="114"/>
      <c r="AH219" s="114"/>
      <c r="AI219" s="110"/>
      <c r="AJ219" s="114"/>
      <c r="AK219" s="114"/>
      <c r="AL219" s="114"/>
      <c r="AM219" s="114"/>
      <c r="AN219" s="114"/>
      <c r="AO219" s="114"/>
      <c r="AP219" s="114"/>
      <c r="AQ219" s="110"/>
      <c r="AR219" s="110"/>
      <c r="AS219" s="110"/>
      <c r="AT219" s="110"/>
      <c r="AU219" s="110"/>
      <c r="AV219" s="110"/>
      <c r="AW219" s="110"/>
      <c r="AX219" s="114"/>
      <c r="AY219" s="114"/>
      <c r="AZ219" s="110"/>
      <c r="BA219" s="110"/>
    </row>
    <row r="220" spans="1:53" ht="14.25" customHeight="1" x14ac:dyDescent="0.25">
      <c r="A220" s="110"/>
      <c r="B220" s="110"/>
      <c r="C220" s="110"/>
      <c r="D220" s="110"/>
      <c r="E220" s="110"/>
      <c r="F220" s="110"/>
      <c r="G220" s="110"/>
      <c r="H220" s="110"/>
      <c r="I220" s="110"/>
      <c r="J220" s="114"/>
      <c r="K220" s="110"/>
      <c r="L220" s="114"/>
      <c r="M220" s="114"/>
      <c r="N220" s="110"/>
      <c r="O220" s="110"/>
      <c r="P220" s="114"/>
      <c r="Q220" s="114"/>
      <c r="R220" s="115"/>
      <c r="S220" s="114"/>
      <c r="T220" s="114"/>
      <c r="U220" s="114"/>
      <c r="V220" s="114"/>
      <c r="W220" s="114"/>
      <c r="X220" s="115"/>
      <c r="Y220" s="114"/>
      <c r="Z220" s="114"/>
      <c r="AA220" s="114"/>
      <c r="AB220" s="114"/>
      <c r="AC220" s="114"/>
      <c r="AD220" s="114"/>
      <c r="AE220" s="114"/>
      <c r="AF220" s="114"/>
      <c r="AG220" s="114"/>
      <c r="AH220" s="114"/>
      <c r="AI220" s="110"/>
      <c r="AJ220" s="114"/>
      <c r="AK220" s="114"/>
      <c r="AL220" s="114"/>
      <c r="AM220" s="114"/>
      <c r="AN220" s="114"/>
      <c r="AO220" s="114"/>
      <c r="AP220" s="114"/>
      <c r="AQ220" s="110"/>
      <c r="AR220" s="110"/>
      <c r="AS220" s="110"/>
      <c r="AT220" s="110"/>
      <c r="AU220" s="110"/>
      <c r="AV220" s="110"/>
      <c r="AW220" s="110"/>
      <c r="AX220" s="114"/>
      <c r="AY220" s="114"/>
      <c r="AZ220" s="110"/>
      <c r="BA220" s="110"/>
    </row>
    <row r="221" spans="1:53" ht="14.25" customHeight="1" x14ac:dyDescent="0.25">
      <c r="A221" s="110"/>
      <c r="B221" s="110"/>
      <c r="C221" s="110"/>
      <c r="D221" s="110"/>
      <c r="E221" s="110"/>
      <c r="F221" s="110"/>
      <c r="G221" s="110"/>
      <c r="H221" s="110"/>
      <c r="I221" s="110"/>
      <c r="J221" s="114"/>
      <c r="K221" s="110"/>
      <c r="L221" s="114"/>
      <c r="M221" s="114"/>
      <c r="N221" s="110"/>
      <c r="O221" s="110"/>
      <c r="P221" s="114"/>
      <c r="Q221" s="114"/>
      <c r="R221" s="115"/>
      <c r="S221" s="114"/>
      <c r="T221" s="114"/>
      <c r="U221" s="114"/>
      <c r="V221" s="114"/>
      <c r="W221" s="114"/>
      <c r="X221" s="115"/>
      <c r="Y221" s="114"/>
      <c r="Z221" s="114"/>
      <c r="AA221" s="114"/>
      <c r="AB221" s="114"/>
      <c r="AC221" s="114"/>
      <c r="AD221" s="114"/>
      <c r="AE221" s="114"/>
      <c r="AF221" s="114"/>
      <c r="AG221" s="114"/>
      <c r="AH221" s="114"/>
      <c r="AI221" s="110"/>
      <c r="AJ221" s="114"/>
      <c r="AK221" s="114"/>
      <c r="AL221" s="114"/>
      <c r="AM221" s="114"/>
      <c r="AN221" s="114"/>
      <c r="AO221" s="114"/>
      <c r="AP221" s="114"/>
      <c r="AQ221" s="110"/>
      <c r="AR221" s="110"/>
      <c r="AS221" s="110"/>
      <c r="AT221" s="110"/>
      <c r="AU221" s="110"/>
      <c r="AV221" s="110"/>
      <c r="AW221" s="110"/>
      <c r="AX221" s="114"/>
      <c r="AY221" s="114"/>
      <c r="AZ221" s="110"/>
      <c r="BA221" s="110"/>
    </row>
    <row r="222" spans="1:53" ht="14.25" customHeight="1" x14ac:dyDescent="0.25">
      <c r="A222" s="110"/>
      <c r="B222" s="110"/>
      <c r="C222" s="110"/>
      <c r="D222" s="110"/>
      <c r="E222" s="110"/>
      <c r="F222" s="110"/>
      <c r="G222" s="110"/>
      <c r="H222" s="110"/>
      <c r="I222" s="110"/>
      <c r="J222" s="114"/>
      <c r="K222" s="110"/>
      <c r="L222" s="114"/>
      <c r="M222" s="114"/>
      <c r="N222" s="110"/>
      <c r="O222" s="110"/>
      <c r="P222" s="114"/>
      <c r="Q222" s="114"/>
      <c r="R222" s="115"/>
      <c r="S222" s="114"/>
      <c r="T222" s="114"/>
      <c r="U222" s="114"/>
      <c r="V222" s="114"/>
      <c r="W222" s="114"/>
      <c r="X222" s="115"/>
      <c r="Y222" s="114"/>
      <c r="Z222" s="114"/>
      <c r="AA222" s="114"/>
      <c r="AB222" s="114"/>
      <c r="AC222" s="114"/>
      <c r="AD222" s="114"/>
      <c r="AE222" s="114"/>
      <c r="AF222" s="114"/>
      <c r="AG222" s="114"/>
      <c r="AH222" s="114"/>
      <c r="AI222" s="110"/>
      <c r="AJ222" s="114"/>
      <c r="AK222" s="114"/>
      <c r="AL222" s="114"/>
      <c r="AM222" s="114"/>
      <c r="AN222" s="114"/>
      <c r="AO222" s="114"/>
      <c r="AP222" s="114"/>
      <c r="AQ222" s="110"/>
      <c r="AR222" s="110"/>
      <c r="AS222" s="110"/>
      <c r="AT222" s="110"/>
      <c r="AU222" s="110"/>
      <c r="AV222" s="110"/>
      <c r="AW222" s="110"/>
      <c r="AX222" s="114"/>
      <c r="AY222" s="114"/>
      <c r="AZ222" s="110"/>
      <c r="BA222" s="110"/>
    </row>
    <row r="223" spans="1:53" ht="14.25" customHeight="1" x14ac:dyDescent="0.25">
      <c r="A223" s="110"/>
      <c r="B223" s="110"/>
      <c r="C223" s="110"/>
      <c r="D223" s="110"/>
      <c r="E223" s="110"/>
      <c r="F223" s="110"/>
      <c r="G223" s="110"/>
      <c r="H223" s="110"/>
      <c r="I223" s="110"/>
      <c r="J223" s="114"/>
      <c r="K223" s="110"/>
      <c r="L223" s="114"/>
      <c r="M223" s="114"/>
      <c r="N223" s="110"/>
      <c r="O223" s="110"/>
      <c r="P223" s="114"/>
      <c r="Q223" s="110"/>
      <c r="R223" s="115"/>
      <c r="S223" s="114"/>
      <c r="T223" s="114"/>
      <c r="U223" s="114"/>
      <c r="V223" s="114"/>
      <c r="W223" s="114"/>
      <c r="X223" s="110"/>
      <c r="Y223" s="110"/>
      <c r="Z223" s="110"/>
      <c r="AA223" s="110"/>
      <c r="AB223" s="110"/>
      <c r="AC223" s="110"/>
      <c r="AD223" s="110"/>
      <c r="AE223" s="110"/>
      <c r="AF223" s="110"/>
      <c r="AG223" s="110"/>
      <c r="AH223" s="110"/>
      <c r="AI223" s="110"/>
      <c r="AJ223" s="110"/>
      <c r="AK223" s="110"/>
      <c r="AL223" s="114"/>
      <c r="AM223" s="114"/>
      <c r="AN223" s="114"/>
      <c r="AO223" s="114"/>
      <c r="AP223" s="114"/>
      <c r="AQ223" s="110"/>
      <c r="AR223" s="110"/>
      <c r="AS223" s="110"/>
      <c r="AT223" s="110"/>
      <c r="AU223" s="110"/>
      <c r="AV223" s="110"/>
      <c r="AW223" s="110"/>
      <c r="AX223" s="114"/>
      <c r="AY223" s="114"/>
      <c r="AZ223" s="110"/>
      <c r="BA223" s="110"/>
    </row>
    <row r="224" spans="1:53" ht="14.25" customHeight="1" x14ac:dyDescent="0.25">
      <c r="A224" s="110"/>
      <c r="B224" s="110"/>
      <c r="C224" s="110"/>
      <c r="D224" s="110"/>
      <c r="E224" s="110"/>
      <c r="F224" s="110"/>
      <c r="G224" s="110"/>
      <c r="H224" s="110"/>
      <c r="I224" s="110"/>
      <c r="J224" s="114"/>
      <c r="K224" s="110"/>
      <c r="L224" s="114"/>
      <c r="M224" s="114"/>
      <c r="N224" s="110"/>
      <c r="O224" s="110"/>
      <c r="P224" s="114"/>
      <c r="Q224" s="114"/>
      <c r="R224" s="115"/>
      <c r="S224" s="114"/>
      <c r="T224" s="114"/>
      <c r="U224" s="114"/>
      <c r="V224" s="114"/>
      <c r="W224" s="114"/>
      <c r="X224" s="115"/>
      <c r="Y224" s="114"/>
      <c r="Z224" s="114"/>
      <c r="AA224" s="114"/>
      <c r="AB224" s="114"/>
      <c r="AC224" s="114"/>
      <c r="AD224" s="114"/>
      <c r="AE224" s="114"/>
      <c r="AF224" s="114"/>
      <c r="AG224" s="114"/>
      <c r="AH224" s="114"/>
      <c r="AI224" s="110"/>
      <c r="AJ224" s="114"/>
      <c r="AK224" s="114"/>
      <c r="AL224" s="114"/>
      <c r="AM224" s="114"/>
      <c r="AN224" s="114"/>
      <c r="AO224" s="114"/>
      <c r="AP224" s="114"/>
      <c r="AQ224" s="110"/>
      <c r="AR224" s="110"/>
      <c r="AS224" s="110"/>
      <c r="AT224" s="110"/>
      <c r="AU224" s="110"/>
      <c r="AV224" s="110"/>
      <c r="AW224" s="110"/>
      <c r="AX224" s="114"/>
      <c r="AY224" s="114"/>
      <c r="AZ224" s="110"/>
      <c r="BA224" s="110"/>
    </row>
    <row r="225" spans="1:53" ht="14.25" customHeight="1" x14ac:dyDescent="0.25">
      <c r="A225" s="110"/>
      <c r="B225" s="110"/>
      <c r="C225" s="110"/>
      <c r="D225" s="110"/>
      <c r="E225" s="110"/>
      <c r="F225" s="110"/>
      <c r="G225" s="110"/>
      <c r="H225" s="110"/>
      <c r="I225" s="110"/>
      <c r="J225" s="114"/>
      <c r="K225" s="110"/>
      <c r="L225" s="114"/>
      <c r="M225" s="114"/>
      <c r="N225" s="110"/>
      <c r="O225" s="110"/>
      <c r="P225" s="114"/>
      <c r="Q225" s="114"/>
      <c r="R225" s="115"/>
      <c r="S225" s="114"/>
      <c r="T225" s="114"/>
      <c r="U225" s="114"/>
      <c r="V225" s="114"/>
      <c r="W225" s="114"/>
      <c r="X225" s="115"/>
      <c r="Y225" s="114"/>
      <c r="Z225" s="114"/>
      <c r="AA225" s="114"/>
      <c r="AB225" s="114"/>
      <c r="AC225" s="114"/>
      <c r="AD225" s="114"/>
      <c r="AE225" s="114"/>
      <c r="AF225" s="114"/>
      <c r="AG225" s="114"/>
      <c r="AH225" s="114"/>
      <c r="AI225" s="110"/>
      <c r="AJ225" s="114"/>
      <c r="AK225" s="114"/>
      <c r="AL225" s="114"/>
      <c r="AM225" s="114"/>
      <c r="AN225" s="114"/>
      <c r="AO225" s="114"/>
      <c r="AP225" s="114"/>
      <c r="AQ225" s="110"/>
      <c r="AR225" s="110"/>
      <c r="AS225" s="110"/>
      <c r="AT225" s="110"/>
      <c r="AU225" s="110"/>
      <c r="AV225" s="110"/>
      <c r="AW225" s="110"/>
      <c r="AX225" s="114"/>
      <c r="AY225" s="114"/>
      <c r="AZ225" s="110"/>
      <c r="BA225" s="110"/>
    </row>
    <row r="226" spans="1:53" ht="14.25" customHeight="1" x14ac:dyDescent="0.25">
      <c r="A226" s="110"/>
      <c r="B226" s="110"/>
      <c r="C226" s="110"/>
      <c r="D226" s="110"/>
      <c r="E226" s="110"/>
      <c r="F226" s="110"/>
      <c r="G226" s="110"/>
      <c r="H226" s="110"/>
      <c r="I226" s="110"/>
      <c r="J226" s="114"/>
      <c r="K226" s="110"/>
      <c r="L226" s="114"/>
      <c r="M226" s="114"/>
      <c r="N226" s="110"/>
      <c r="O226" s="110"/>
      <c r="P226" s="114"/>
      <c r="Q226" s="114"/>
      <c r="R226" s="115"/>
      <c r="S226" s="114"/>
      <c r="T226" s="114"/>
      <c r="U226" s="114"/>
      <c r="V226" s="114"/>
      <c r="W226" s="114"/>
      <c r="X226" s="115"/>
      <c r="Y226" s="114"/>
      <c r="Z226" s="114"/>
      <c r="AA226" s="114"/>
      <c r="AB226" s="114"/>
      <c r="AC226" s="114"/>
      <c r="AD226" s="114"/>
      <c r="AE226" s="114"/>
      <c r="AF226" s="114"/>
      <c r="AG226" s="114"/>
      <c r="AH226" s="114"/>
      <c r="AI226" s="110"/>
      <c r="AJ226" s="114"/>
      <c r="AK226" s="114"/>
      <c r="AL226" s="114"/>
      <c r="AM226" s="114"/>
      <c r="AN226" s="114"/>
      <c r="AO226" s="114"/>
      <c r="AP226" s="114"/>
      <c r="AQ226" s="110"/>
      <c r="AR226" s="110"/>
      <c r="AS226" s="110"/>
      <c r="AT226" s="110"/>
      <c r="AU226" s="110"/>
      <c r="AV226" s="110"/>
      <c r="AW226" s="110"/>
      <c r="AX226" s="114"/>
      <c r="AY226" s="114"/>
      <c r="AZ226" s="110"/>
      <c r="BA226" s="110"/>
    </row>
    <row r="227" spans="1:53" ht="14.25" customHeight="1" x14ac:dyDescent="0.25">
      <c r="A227" s="110"/>
      <c r="B227" s="110"/>
      <c r="C227" s="110"/>
      <c r="D227" s="110"/>
      <c r="E227" s="110"/>
      <c r="F227" s="110"/>
      <c r="G227" s="110"/>
      <c r="H227" s="110"/>
      <c r="I227" s="110"/>
      <c r="J227" s="114"/>
      <c r="K227" s="110"/>
      <c r="L227" s="114"/>
      <c r="M227" s="114"/>
      <c r="N227" s="110"/>
      <c r="O227" s="110"/>
      <c r="P227" s="114"/>
      <c r="Q227" s="114"/>
      <c r="R227" s="115"/>
      <c r="S227" s="114"/>
      <c r="T227" s="114"/>
      <c r="U227" s="114"/>
      <c r="V227" s="114"/>
      <c r="W227" s="114"/>
      <c r="X227" s="115"/>
      <c r="Y227" s="114"/>
      <c r="Z227" s="114"/>
      <c r="AA227" s="114"/>
      <c r="AB227" s="114"/>
      <c r="AC227" s="114"/>
      <c r="AD227" s="114"/>
      <c r="AE227" s="114"/>
      <c r="AF227" s="114"/>
      <c r="AG227" s="114"/>
      <c r="AH227" s="114"/>
      <c r="AI227" s="110"/>
      <c r="AJ227" s="114"/>
      <c r="AK227" s="114"/>
      <c r="AL227" s="114"/>
      <c r="AM227" s="114"/>
      <c r="AN227" s="114"/>
      <c r="AO227" s="114"/>
      <c r="AP227" s="114"/>
      <c r="AQ227" s="110"/>
      <c r="AR227" s="110"/>
      <c r="AS227" s="110"/>
      <c r="AT227" s="110"/>
      <c r="AU227" s="110"/>
      <c r="AV227" s="110"/>
      <c r="AW227" s="110"/>
      <c r="AX227" s="114"/>
      <c r="AY227" s="114"/>
      <c r="AZ227" s="110"/>
      <c r="BA227" s="110"/>
    </row>
    <row r="228" spans="1:53" ht="14.25" customHeight="1" x14ac:dyDescent="0.25">
      <c r="A228" s="110"/>
      <c r="B228" s="110"/>
      <c r="C228" s="110"/>
      <c r="D228" s="110"/>
      <c r="E228" s="110"/>
      <c r="F228" s="110"/>
      <c r="G228" s="110"/>
      <c r="H228" s="110"/>
      <c r="I228" s="110"/>
      <c r="J228" s="114"/>
      <c r="K228" s="110"/>
      <c r="L228" s="114"/>
      <c r="M228" s="114"/>
      <c r="N228" s="110"/>
      <c r="O228" s="110"/>
      <c r="P228" s="114"/>
      <c r="Q228" s="114"/>
      <c r="R228" s="115"/>
      <c r="S228" s="114"/>
      <c r="T228" s="114"/>
      <c r="U228" s="114"/>
      <c r="V228" s="114"/>
      <c r="W228" s="114"/>
      <c r="X228" s="115"/>
      <c r="Y228" s="114"/>
      <c r="Z228" s="114"/>
      <c r="AA228" s="114"/>
      <c r="AB228" s="114"/>
      <c r="AC228" s="114"/>
      <c r="AD228" s="114"/>
      <c r="AE228" s="114"/>
      <c r="AF228" s="114"/>
      <c r="AG228" s="114"/>
      <c r="AH228" s="114"/>
      <c r="AI228" s="110"/>
      <c r="AJ228" s="114"/>
      <c r="AK228" s="114"/>
      <c r="AL228" s="114"/>
      <c r="AM228" s="114"/>
      <c r="AN228" s="114"/>
      <c r="AO228" s="114"/>
      <c r="AP228" s="114"/>
      <c r="AQ228" s="110"/>
      <c r="AR228" s="110"/>
      <c r="AS228" s="110"/>
      <c r="AT228" s="110"/>
      <c r="AU228" s="110"/>
      <c r="AV228" s="110"/>
      <c r="AW228" s="110"/>
      <c r="AX228" s="114"/>
      <c r="AY228" s="114"/>
      <c r="AZ228" s="110"/>
      <c r="BA228" s="110"/>
    </row>
    <row r="229" spans="1:53" ht="14.25" customHeight="1" x14ac:dyDescent="0.25">
      <c r="A229" s="110"/>
      <c r="B229" s="110"/>
      <c r="C229" s="110"/>
      <c r="D229" s="110"/>
      <c r="E229" s="110"/>
      <c r="F229" s="110"/>
      <c r="G229" s="110"/>
      <c r="H229" s="110"/>
      <c r="I229" s="110"/>
      <c r="J229" s="114"/>
      <c r="K229" s="110"/>
      <c r="L229" s="114"/>
      <c r="M229" s="114"/>
      <c r="N229" s="110"/>
      <c r="O229" s="110"/>
      <c r="P229" s="114"/>
      <c r="Q229" s="114"/>
      <c r="R229" s="115"/>
      <c r="S229" s="114"/>
      <c r="T229" s="114"/>
      <c r="U229" s="114"/>
      <c r="V229" s="114"/>
      <c r="W229" s="114"/>
      <c r="X229" s="115"/>
      <c r="Y229" s="114"/>
      <c r="Z229" s="114"/>
      <c r="AA229" s="114"/>
      <c r="AB229" s="114"/>
      <c r="AC229" s="114"/>
      <c r="AD229" s="114"/>
      <c r="AE229" s="114"/>
      <c r="AF229" s="114"/>
      <c r="AG229" s="114"/>
      <c r="AH229" s="114"/>
      <c r="AI229" s="110"/>
      <c r="AJ229" s="114"/>
      <c r="AK229" s="114"/>
      <c r="AL229" s="114"/>
      <c r="AM229" s="114"/>
      <c r="AN229" s="114"/>
      <c r="AO229" s="114"/>
      <c r="AP229" s="114"/>
      <c r="AQ229" s="110"/>
      <c r="AR229" s="110"/>
      <c r="AS229" s="110"/>
      <c r="AT229" s="110"/>
      <c r="AU229" s="110"/>
      <c r="AV229" s="110"/>
      <c r="AW229" s="110"/>
      <c r="AX229" s="114"/>
      <c r="AY229" s="114"/>
      <c r="AZ229" s="110"/>
      <c r="BA229" s="110"/>
    </row>
    <row r="230" spans="1:53" ht="14.25" customHeight="1" x14ac:dyDescent="0.25">
      <c r="A230" s="110"/>
      <c r="B230" s="110"/>
      <c r="C230" s="110"/>
      <c r="D230" s="110"/>
      <c r="E230" s="110"/>
      <c r="F230" s="110"/>
      <c r="G230" s="110"/>
      <c r="H230" s="110"/>
      <c r="I230" s="110"/>
      <c r="J230" s="114"/>
      <c r="K230" s="110"/>
      <c r="L230" s="114"/>
      <c r="M230" s="114"/>
      <c r="N230" s="110"/>
      <c r="O230" s="110"/>
      <c r="P230" s="114"/>
      <c r="Q230" s="114"/>
      <c r="R230" s="115"/>
      <c r="S230" s="114"/>
      <c r="T230" s="114"/>
      <c r="U230" s="114"/>
      <c r="V230" s="114"/>
      <c r="W230" s="114"/>
      <c r="X230" s="115"/>
      <c r="Y230" s="114"/>
      <c r="Z230" s="114"/>
      <c r="AA230" s="114"/>
      <c r="AB230" s="114"/>
      <c r="AC230" s="114"/>
      <c r="AD230" s="114"/>
      <c r="AE230" s="114"/>
      <c r="AF230" s="114"/>
      <c r="AG230" s="114"/>
      <c r="AH230" s="114"/>
      <c r="AI230" s="110"/>
      <c r="AJ230" s="114"/>
      <c r="AK230" s="114"/>
      <c r="AL230" s="114"/>
      <c r="AM230" s="114"/>
      <c r="AN230" s="114"/>
      <c r="AO230" s="114"/>
      <c r="AP230" s="114"/>
      <c r="AQ230" s="110"/>
      <c r="AR230" s="110"/>
      <c r="AS230" s="110"/>
      <c r="AT230" s="110"/>
      <c r="AU230" s="110"/>
      <c r="AV230" s="110"/>
      <c r="AW230" s="110"/>
      <c r="AX230" s="114"/>
      <c r="AY230" s="114"/>
      <c r="AZ230" s="110"/>
      <c r="BA230" s="110"/>
    </row>
    <row r="231" spans="1:53" ht="14.25" customHeight="1" x14ac:dyDescent="0.25">
      <c r="A231" s="110"/>
      <c r="B231" s="110"/>
      <c r="C231" s="110"/>
      <c r="D231" s="110"/>
      <c r="E231" s="110"/>
      <c r="F231" s="110"/>
      <c r="G231" s="110"/>
      <c r="H231" s="110"/>
      <c r="I231" s="110"/>
      <c r="J231" s="114"/>
      <c r="K231" s="110"/>
      <c r="L231" s="114"/>
      <c r="M231" s="114"/>
      <c r="N231" s="110"/>
      <c r="O231" s="110"/>
      <c r="P231" s="114"/>
      <c r="Q231" s="114"/>
      <c r="R231" s="115"/>
      <c r="S231" s="114"/>
      <c r="T231" s="114"/>
      <c r="U231" s="114"/>
      <c r="V231" s="114"/>
      <c r="W231" s="114"/>
      <c r="X231" s="115"/>
      <c r="Y231" s="114"/>
      <c r="Z231" s="114"/>
      <c r="AA231" s="114"/>
      <c r="AB231" s="114"/>
      <c r="AC231" s="114"/>
      <c r="AD231" s="114"/>
      <c r="AE231" s="114"/>
      <c r="AF231" s="114"/>
      <c r="AG231" s="114"/>
      <c r="AH231" s="114"/>
      <c r="AI231" s="110"/>
      <c r="AJ231" s="114"/>
      <c r="AK231" s="114"/>
      <c r="AL231" s="114"/>
      <c r="AM231" s="114"/>
      <c r="AN231" s="114"/>
      <c r="AO231" s="114"/>
      <c r="AP231" s="114"/>
      <c r="AQ231" s="110"/>
      <c r="AR231" s="110"/>
      <c r="AS231" s="110"/>
      <c r="AT231" s="110"/>
      <c r="AU231" s="110"/>
      <c r="AV231" s="110"/>
      <c r="AW231" s="110"/>
      <c r="AX231" s="114"/>
      <c r="AY231" s="114"/>
      <c r="AZ231" s="110"/>
      <c r="BA231" s="110"/>
    </row>
    <row r="232" spans="1:53" ht="14.25" customHeight="1" x14ac:dyDescent="0.25">
      <c r="A232" s="110"/>
      <c r="B232" s="110"/>
      <c r="C232" s="110"/>
      <c r="D232" s="110"/>
      <c r="E232" s="110"/>
      <c r="F232" s="110"/>
      <c r="G232" s="110"/>
      <c r="H232" s="110"/>
      <c r="I232" s="110"/>
      <c r="J232" s="114"/>
      <c r="K232" s="110"/>
      <c r="L232" s="114"/>
      <c r="M232" s="114"/>
      <c r="N232" s="110"/>
      <c r="O232" s="110"/>
      <c r="P232" s="114"/>
      <c r="Q232" s="114"/>
      <c r="R232" s="115"/>
      <c r="S232" s="114"/>
      <c r="T232" s="114"/>
      <c r="U232" s="114"/>
      <c r="V232" s="114"/>
      <c r="W232" s="114"/>
      <c r="X232" s="115"/>
      <c r="Y232" s="114"/>
      <c r="Z232" s="114"/>
      <c r="AA232" s="114"/>
      <c r="AB232" s="114"/>
      <c r="AC232" s="114"/>
      <c r="AD232" s="114"/>
      <c r="AE232" s="114"/>
      <c r="AF232" s="114"/>
      <c r="AG232" s="114"/>
      <c r="AH232" s="114"/>
      <c r="AI232" s="110"/>
      <c r="AJ232" s="114"/>
      <c r="AK232" s="114"/>
      <c r="AL232" s="114"/>
      <c r="AM232" s="114"/>
      <c r="AN232" s="114"/>
      <c r="AO232" s="114"/>
      <c r="AP232" s="114"/>
      <c r="AQ232" s="110"/>
      <c r="AR232" s="110"/>
      <c r="AS232" s="110"/>
      <c r="AT232" s="110"/>
      <c r="AU232" s="110"/>
      <c r="AV232" s="110"/>
      <c r="AW232" s="110"/>
      <c r="AX232" s="114"/>
      <c r="AY232" s="114"/>
      <c r="AZ232" s="110"/>
      <c r="BA232" s="110"/>
    </row>
    <row r="233" spans="1:53" ht="14.25" customHeight="1" x14ac:dyDescent="0.25">
      <c r="A233" s="110"/>
      <c r="B233" s="110"/>
      <c r="C233" s="110"/>
      <c r="D233" s="110"/>
      <c r="E233" s="110"/>
      <c r="F233" s="110"/>
      <c r="G233" s="110"/>
      <c r="H233" s="110"/>
      <c r="I233" s="110"/>
      <c r="J233" s="114"/>
      <c r="K233" s="110"/>
      <c r="L233" s="114"/>
      <c r="M233" s="114"/>
      <c r="N233" s="110"/>
      <c r="O233" s="110"/>
      <c r="P233" s="114"/>
      <c r="Q233" s="114"/>
      <c r="R233" s="115"/>
      <c r="S233" s="114"/>
      <c r="T233" s="114"/>
      <c r="U233" s="114"/>
      <c r="V233" s="114"/>
      <c r="W233" s="114"/>
      <c r="X233" s="115"/>
      <c r="Y233" s="114"/>
      <c r="Z233" s="114"/>
      <c r="AA233" s="114"/>
      <c r="AB233" s="114"/>
      <c r="AC233" s="114"/>
      <c r="AD233" s="114"/>
      <c r="AE233" s="114"/>
      <c r="AF233" s="114"/>
      <c r="AG233" s="114"/>
      <c r="AH233" s="114"/>
      <c r="AI233" s="110"/>
      <c r="AJ233" s="114"/>
      <c r="AK233" s="114"/>
      <c r="AL233" s="114"/>
      <c r="AM233" s="114"/>
      <c r="AN233" s="114"/>
      <c r="AO233" s="114"/>
      <c r="AP233" s="114"/>
      <c r="AQ233" s="110"/>
      <c r="AR233" s="110"/>
      <c r="AS233" s="110"/>
      <c r="AT233" s="110"/>
      <c r="AU233" s="110"/>
      <c r="AV233" s="110"/>
      <c r="AW233" s="110"/>
      <c r="AX233" s="114"/>
      <c r="AY233" s="114"/>
      <c r="AZ233" s="110"/>
      <c r="BA233" s="110"/>
    </row>
    <row r="234" spans="1:53" ht="14.25" customHeight="1" x14ac:dyDescent="0.25">
      <c r="A234" s="110"/>
      <c r="B234" s="110"/>
      <c r="C234" s="110"/>
      <c r="D234" s="110"/>
      <c r="E234" s="110"/>
      <c r="F234" s="110"/>
      <c r="G234" s="110"/>
      <c r="H234" s="110"/>
      <c r="I234" s="110"/>
      <c r="J234" s="114"/>
      <c r="K234" s="110"/>
      <c r="L234" s="114"/>
      <c r="M234" s="114"/>
      <c r="N234" s="110"/>
      <c r="O234" s="110"/>
      <c r="P234" s="114"/>
      <c r="Q234" s="114"/>
      <c r="R234" s="115"/>
      <c r="S234" s="114"/>
      <c r="T234" s="114"/>
      <c r="U234" s="114"/>
      <c r="V234" s="114"/>
      <c r="W234" s="114"/>
      <c r="X234" s="115"/>
      <c r="Y234" s="114"/>
      <c r="Z234" s="114"/>
      <c r="AA234" s="114"/>
      <c r="AB234" s="114"/>
      <c r="AC234" s="114"/>
      <c r="AD234" s="114"/>
      <c r="AE234" s="114"/>
      <c r="AF234" s="114"/>
      <c r="AG234" s="114"/>
      <c r="AH234" s="114"/>
      <c r="AI234" s="110"/>
      <c r="AJ234" s="114"/>
      <c r="AK234" s="114"/>
      <c r="AL234" s="114"/>
      <c r="AM234" s="114"/>
      <c r="AN234" s="114"/>
      <c r="AO234" s="114"/>
      <c r="AP234" s="114"/>
      <c r="AQ234" s="110"/>
      <c r="AR234" s="110"/>
      <c r="AS234" s="110"/>
      <c r="AT234" s="110"/>
      <c r="AU234" s="110"/>
      <c r="AV234" s="110"/>
      <c r="AW234" s="110"/>
      <c r="AX234" s="114"/>
      <c r="AY234" s="114"/>
      <c r="AZ234" s="110"/>
      <c r="BA234" s="110"/>
    </row>
    <row r="235" spans="1:53" ht="14.25" customHeight="1" x14ac:dyDescent="0.25">
      <c r="A235" s="110"/>
      <c r="B235" s="110"/>
      <c r="C235" s="110"/>
      <c r="D235" s="110"/>
      <c r="E235" s="110"/>
      <c r="F235" s="110"/>
      <c r="G235" s="110"/>
      <c r="H235" s="110"/>
      <c r="I235" s="110"/>
      <c r="J235" s="114"/>
      <c r="K235" s="110"/>
      <c r="L235" s="114"/>
      <c r="M235" s="114"/>
      <c r="N235" s="110"/>
      <c r="O235" s="110"/>
      <c r="P235" s="114"/>
      <c r="Q235" s="110"/>
      <c r="R235" s="115"/>
      <c r="S235" s="114"/>
      <c r="T235" s="114"/>
      <c r="U235" s="114"/>
      <c r="V235" s="114"/>
      <c r="W235" s="114"/>
      <c r="X235" s="110"/>
      <c r="Y235" s="110"/>
      <c r="Z235" s="110"/>
      <c r="AA235" s="110"/>
      <c r="AB235" s="110"/>
      <c r="AC235" s="110"/>
      <c r="AD235" s="110"/>
      <c r="AE235" s="110"/>
      <c r="AF235" s="110"/>
      <c r="AG235" s="110"/>
      <c r="AH235" s="110"/>
      <c r="AI235" s="110"/>
      <c r="AJ235" s="110"/>
      <c r="AK235" s="110"/>
      <c r="AL235" s="114"/>
      <c r="AM235" s="114"/>
      <c r="AN235" s="114"/>
      <c r="AO235" s="114"/>
      <c r="AP235" s="114"/>
      <c r="AQ235" s="110"/>
      <c r="AR235" s="110"/>
      <c r="AS235" s="110"/>
      <c r="AT235" s="110"/>
      <c r="AU235" s="110"/>
      <c r="AV235" s="110"/>
      <c r="AW235" s="110"/>
      <c r="AX235" s="114"/>
      <c r="AY235" s="114"/>
      <c r="AZ235" s="110"/>
      <c r="BA235" s="110"/>
    </row>
    <row r="236" spans="1:53" ht="14.25" customHeight="1" x14ac:dyDescent="0.25">
      <c r="A236" s="110"/>
      <c r="B236" s="110"/>
      <c r="C236" s="110"/>
      <c r="D236" s="110"/>
      <c r="E236" s="110"/>
      <c r="F236" s="110"/>
      <c r="G236" s="110"/>
      <c r="H236" s="110"/>
      <c r="I236" s="110"/>
      <c r="J236" s="114"/>
      <c r="K236" s="110"/>
      <c r="L236" s="114"/>
      <c r="M236" s="114"/>
      <c r="N236" s="110"/>
      <c r="O236" s="110"/>
      <c r="P236" s="114"/>
      <c r="Q236" s="114"/>
      <c r="R236" s="115"/>
      <c r="S236" s="114"/>
      <c r="T236" s="114"/>
      <c r="U236" s="114"/>
      <c r="V236" s="114"/>
      <c r="W236" s="114"/>
      <c r="X236" s="115"/>
      <c r="Y236" s="114"/>
      <c r="Z236" s="114"/>
      <c r="AA236" s="114"/>
      <c r="AB236" s="114"/>
      <c r="AC236" s="114"/>
      <c r="AD236" s="114"/>
      <c r="AE236" s="114"/>
      <c r="AF236" s="114"/>
      <c r="AG236" s="114"/>
      <c r="AH236" s="114"/>
      <c r="AI236" s="110"/>
      <c r="AJ236" s="114"/>
      <c r="AK236" s="114"/>
      <c r="AL236" s="114"/>
      <c r="AM236" s="114"/>
      <c r="AN236" s="114"/>
      <c r="AO236" s="114"/>
      <c r="AP236" s="114"/>
      <c r="AQ236" s="110"/>
      <c r="AR236" s="110"/>
      <c r="AS236" s="110"/>
      <c r="AT236" s="110"/>
      <c r="AU236" s="110"/>
      <c r="AV236" s="110"/>
      <c r="AW236" s="110"/>
      <c r="AX236" s="114"/>
      <c r="AY236" s="114"/>
      <c r="AZ236" s="110"/>
      <c r="BA236" s="110"/>
    </row>
    <row r="237" spans="1:53" ht="14.25" customHeight="1" x14ac:dyDescent="0.25">
      <c r="A237" s="110"/>
      <c r="B237" s="110"/>
      <c r="C237" s="110"/>
      <c r="D237" s="110"/>
      <c r="E237" s="110"/>
      <c r="F237" s="110"/>
      <c r="G237" s="110"/>
      <c r="H237" s="110"/>
      <c r="I237" s="110"/>
      <c r="J237" s="114"/>
      <c r="K237" s="110"/>
      <c r="L237" s="114"/>
      <c r="M237" s="114"/>
      <c r="N237" s="110"/>
      <c r="O237" s="110"/>
      <c r="P237" s="114"/>
      <c r="Q237" s="114"/>
      <c r="R237" s="115"/>
      <c r="S237" s="114"/>
      <c r="T237" s="114"/>
      <c r="U237" s="114"/>
      <c r="V237" s="114"/>
      <c r="W237" s="114"/>
      <c r="X237" s="115"/>
      <c r="Y237" s="114"/>
      <c r="Z237" s="114"/>
      <c r="AA237" s="114"/>
      <c r="AB237" s="114"/>
      <c r="AC237" s="114"/>
      <c r="AD237" s="114"/>
      <c r="AE237" s="114"/>
      <c r="AF237" s="114"/>
      <c r="AG237" s="114"/>
      <c r="AH237" s="114"/>
      <c r="AI237" s="110"/>
      <c r="AJ237" s="114"/>
      <c r="AK237" s="114"/>
      <c r="AL237" s="114"/>
      <c r="AM237" s="114"/>
      <c r="AN237" s="114"/>
      <c r="AO237" s="114"/>
      <c r="AP237" s="114"/>
      <c r="AQ237" s="110"/>
      <c r="AR237" s="110"/>
      <c r="AS237" s="110"/>
      <c r="AT237" s="110"/>
      <c r="AU237" s="110"/>
      <c r="AV237" s="110"/>
      <c r="AW237" s="110"/>
      <c r="AX237" s="114"/>
      <c r="AY237" s="114"/>
      <c r="AZ237" s="110"/>
      <c r="BA237" s="110"/>
    </row>
    <row r="238" spans="1:53" ht="14.25" customHeight="1" x14ac:dyDescent="0.25">
      <c r="A238" s="110"/>
      <c r="B238" s="110"/>
      <c r="C238" s="110"/>
      <c r="D238" s="110"/>
      <c r="E238" s="110"/>
      <c r="F238" s="110"/>
      <c r="G238" s="110"/>
      <c r="H238" s="110"/>
      <c r="I238" s="110"/>
      <c r="J238" s="114"/>
      <c r="K238" s="110"/>
      <c r="L238" s="114"/>
      <c r="M238" s="114"/>
      <c r="N238" s="110"/>
      <c r="O238" s="110"/>
      <c r="P238" s="114"/>
      <c r="Q238" s="114"/>
      <c r="R238" s="115"/>
      <c r="S238" s="114"/>
      <c r="T238" s="114"/>
      <c r="U238" s="114"/>
      <c r="V238" s="114"/>
      <c r="W238" s="114"/>
      <c r="X238" s="115"/>
      <c r="Y238" s="114"/>
      <c r="Z238" s="114"/>
      <c r="AA238" s="114"/>
      <c r="AB238" s="114"/>
      <c r="AC238" s="114"/>
      <c r="AD238" s="114"/>
      <c r="AE238" s="114"/>
      <c r="AF238" s="114"/>
      <c r="AG238" s="114"/>
      <c r="AH238" s="114"/>
      <c r="AI238" s="110"/>
      <c r="AJ238" s="114"/>
      <c r="AK238" s="114"/>
      <c r="AL238" s="114"/>
      <c r="AM238" s="114"/>
      <c r="AN238" s="114"/>
      <c r="AO238" s="114"/>
      <c r="AP238" s="114"/>
      <c r="AQ238" s="110"/>
      <c r="AR238" s="110"/>
      <c r="AS238" s="110"/>
      <c r="AT238" s="110"/>
      <c r="AU238" s="110"/>
      <c r="AV238" s="110"/>
      <c r="AW238" s="110"/>
      <c r="AX238" s="114"/>
      <c r="AY238" s="114"/>
      <c r="AZ238" s="110"/>
      <c r="BA238" s="110"/>
    </row>
    <row r="239" spans="1:53" ht="14.25" customHeight="1" x14ac:dyDescent="0.25">
      <c r="A239" s="110"/>
      <c r="B239" s="110"/>
      <c r="C239" s="110"/>
      <c r="D239" s="110"/>
      <c r="E239" s="110"/>
      <c r="F239" s="110"/>
      <c r="G239" s="110"/>
      <c r="H239" s="110"/>
      <c r="I239" s="110"/>
      <c r="J239" s="114"/>
      <c r="K239" s="110"/>
      <c r="L239" s="114"/>
      <c r="M239" s="114"/>
      <c r="N239" s="110"/>
      <c r="O239" s="110"/>
      <c r="P239" s="114"/>
      <c r="Q239" s="114"/>
      <c r="R239" s="115"/>
      <c r="S239" s="114"/>
      <c r="T239" s="114"/>
      <c r="U239" s="114"/>
      <c r="V239" s="114"/>
      <c r="W239" s="114"/>
      <c r="X239" s="115"/>
      <c r="Y239" s="114"/>
      <c r="Z239" s="114"/>
      <c r="AA239" s="114"/>
      <c r="AB239" s="114"/>
      <c r="AC239" s="114"/>
      <c r="AD239" s="114"/>
      <c r="AE239" s="114"/>
      <c r="AF239" s="114"/>
      <c r="AG239" s="114"/>
      <c r="AH239" s="114"/>
      <c r="AI239" s="110"/>
      <c r="AJ239" s="114"/>
      <c r="AK239" s="114"/>
      <c r="AL239" s="114"/>
      <c r="AM239" s="114"/>
      <c r="AN239" s="114"/>
      <c r="AO239" s="114"/>
      <c r="AP239" s="114"/>
      <c r="AQ239" s="110"/>
      <c r="AR239" s="110"/>
      <c r="AS239" s="110"/>
      <c r="AT239" s="110"/>
      <c r="AU239" s="110"/>
      <c r="AV239" s="110"/>
      <c r="AW239" s="110"/>
      <c r="AX239" s="114"/>
      <c r="AY239" s="114"/>
      <c r="AZ239" s="110"/>
      <c r="BA239" s="110"/>
    </row>
    <row r="240" spans="1:53" ht="14.25" customHeight="1" x14ac:dyDescent="0.25">
      <c r="A240" s="110"/>
      <c r="B240" s="110"/>
      <c r="C240" s="110"/>
      <c r="D240" s="110"/>
      <c r="E240" s="110"/>
      <c r="F240" s="110"/>
      <c r="G240" s="110"/>
      <c r="H240" s="110"/>
      <c r="I240" s="110"/>
      <c r="J240" s="114"/>
      <c r="K240" s="110"/>
      <c r="L240" s="114"/>
      <c r="M240" s="114"/>
      <c r="N240" s="110"/>
      <c r="O240" s="110"/>
      <c r="P240" s="114"/>
      <c r="Q240" s="114"/>
      <c r="R240" s="115"/>
      <c r="S240" s="114"/>
      <c r="T240" s="114"/>
      <c r="U240" s="114"/>
      <c r="V240" s="114"/>
      <c r="W240" s="114"/>
      <c r="X240" s="115"/>
      <c r="Y240" s="114"/>
      <c r="Z240" s="114"/>
      <c r="AA240" s="114"/>
      <c r="AB240" s="114"/>
      <c r="AC240" s="114"/>
      <c r="AD240" s="114"/>
      <c r="AE240" s="114"/>
      <c r="AF240" s="114"/>
      <c r="AG240" s="114"/>
      <c r="AH240" s="114"/>
      <c r="AI240" s="110"/>
      <c r="AJ240" s="114"/>
      <c r="AK240" s="114"/>
      <c r="AL240" s="114"/>
      <c r="AM240" s="114"/>
      <c r="AN240" s="114"/>
      <c r="AO240" s="114"/>
      <c r="AP240" s="114"/>
      <c r="AQ240" s="110"/>
      <c r="AR240" s="110"/>
      <c r="AS240" s="110"/>
      <c r="AT240" s="110"/>
      <c r="AU240" s="110"/>
      <c r="AV240" s="110"/>
      <c r="AW240" s="110"/>
      <c r="AX240" s="114"/>
      <c r="AY240" s="114"/>
      <c r="AZ240" s="110"/>
      <c r="BA240" s="110"/>
    </row>
    <row r="241" spans="1:53" ht="14.25" customHeight="1" x14ac:dyDescent="0.25">
      <c r="A241" s="110"/>
      <c r="B241" s="110"/>
      <c r="C241" s="110"/>
      <c r="D241" s="110"/>
      <c r="E241" s="110"/>
      <c r="F241" s="110"/>
      <c r="G241" s="110"/>
      <c r="H241" s="110"/>
      <c r="I241" s="110"/>
      <c r="J241" s="114"/>
      <c r="K241" s="110"/>
      <c r="L241" s="114"/>
      <c r="M241" s="114"/>
      <c r="N241" s="110"/>
      <c r="O241" s="110"/>
      <c r="P241" s="114"/>
      <c r="Q241" s="114"/>
      <c r="R241" s="115"/>
      <c r="S241" s="114"/>
      <c r="T241" s="114"/>
      <c r="U241" s="114"/>
      <c r="V241" s="114"/>
      <c r="W241" s="114"/>
      <c r="X241" s="115"/>
      <c r="Y241" s="114"/>
      <c r="Z241" s="114"/>
      <c r="AA241" s="114"/>
      <c r="AB241" s="114"/>
      <c r="AC241" s="114"/>
      <c r="AD241" s="114"/>
      <c r="AE241" s="114"/>
      <c r="AF241" s="114"/>
      <c r="AG241" s="114"/>
      <c r="AH241" s="114"/>
      <c r="AI241" s="110"/>
      <c r="AJ241" s="114"/>
      <c r="AK241" s="114"/>
      <c r="AL241" s="114"/>
      <c r="AM241" s="114"/>
      <c r="AN241" s="114"/>
      <c r="AO241" s="114"/>
      <c r="AP241" s="114"/>
      <c r="AQ241" s="110"/>
      <c r="AR241" s="110"/>
      <c r="AS241" s="110"/>
      <c r="AT241" s="110"/>
      <c r="AU241" s="110"/>
      <c r="AV241" s="110"/>
      <c r="AW241" s="110"/>
      <c r="AX241" s="114"/>
      <c r="AY241" s="114"/>
      <c r="AZ241" s="110"/>
      <c r="BA241" s="110"/>
    </row>
    <row r="242" spans="1:53" ht="14.25" customHeight="1" x14ac:dyDescent="0.25">
      <c r="A242" s="110"/>
      <c r="B242" s="110"/>
      <c r="C242" s="110"/>
      <c r="D242" s="110"/>
      <c r="E242" s="110"/>
      <c r="F242" s="110"/>
      <c r="G242" s="110"/>
      <c r="H242" s="110"/>
      <c r="I242" s="110"/>
      <c r="J242" s="114"/>
      <c r="K242" s="110"/>
      <c r="L242" s="114"/>
      <c r="M242" s="114"/>
      <c r="N242" s="110"/>
      <c r="O242" s="110"/>
      <c r="P242" s="114"/>
      <c r="Q242" s="114"/>
      <c r="R242" s="115"/>
      <c r="S242" s="114"/>
      <c r="T242" s="114"/>
      <c r="U242" s="114"/>
      <c r="V242" s="114"/>
      <c r="W242" s="114"/>
      <c r="X242" s="115"/>
      <c r="Y242" s="114"/>
      <c r="Z242" s="114"/>
      <c r="AA242" s="114"/>
      <c r="AB242" s="114"/>
      <c r="AC242" s="114"/>
      <c r="AD242" s="114"/>
      <c r="AE242" s="114"/>
      <c r="AF242" s="114"/>
      <c r="AG242" s="114"/>
      <c r="AH242" s="114"/>
      <c r="AI242" s="110"/>
      <c r="AJ242" s="114"/>
      <c r="AK242" s="114"/>
      <c r="AL242" s="114"/>
      <c r="AM242" s="114"/>
      <c r="AN242" s="114"/>
      <c r="AO242" s="114"/>
      <c r="AP242" s="114"/>
      <c r="AQ242" s="110"/>
      <c r="AR242" s="110"/>
      <c r="AS242" s="110"/>
      <c r="AT242" s="110"/>
      <c r="AU242" s="110"/>
      <c r="AV242" s="110"/>
      <c r="AW242" s="110"/>
      <c r="AX242" s="114"/>
      <c r="AY242" s="114"/>
      <c r="AZ242" s="110"/>
      <c r="BA242" s="110"/>
    </row>
    <row r="243" spans="1:53" ht="14.25" customHeight="1" x14ac:dyDescent="0.25">
      <c r="A243" s="110"/>
      <c r="B243" s="110"/>
      <c r="C243" s="110"/>
      <c r="D243" s="110"/>
      <c r="E243" s="110"/>
      <c r="F243" s="110"/>
      <c r="G243" s="110"/>
      <c r="H243" s="110"/>
      <c r="I243" s="110"/>
      <c r="J243" s="114"/>
      <c r="K243" s="110"/>
      <c r="L243" s="114"/>
      <c r="M243" s="114"/>
      <c r="N243" s="110"/>
      <c r="O243" s="110"/>
      <c r="P243" s="114"/>
      <c r="Q243" s="114"/>
      <c r="R243" s="115"/>
      <c r="S243" s="114"/>
      <c r="T243" s="114"/>
      <c r="U243" s="114"/>
      <c r="V243" s="114"/>
      <c r="W243" s="114"/>
      <c r="X243" s="115"/>
      <c r="Y243" s="114"/>
      <c r="Z243" s="114"/>
      <c r="AA243" s="114"/>
      <c r="AB243" s="114"/>
      <c r="AC243" s="114"/>
      <c r="AD243" s="114"/>
      <c r="AE243" s="114"/>
      <c r="AF243" s="114"/>
      <c r="AG243" s="114"/>
      <c r="AH243" s="114"/>
      <c r="AI243" s="110"/>
      <c r="AJ243" s="114"/>
      <c r="AK243" s="114"/>
      <c r="AL243" s="114"/>
      <c r="AM243" s="114"/>
      <c r="AN243" s="114"/>
      <c r="AO243" s="114"/>
      <c r="AP243" s="114"/>
      <c r="AQ243" s="110"/>
      <c r="AR243" s="110"/>
      <c r="AS243" s="110"/>
      <c r="AT243" s="110"/>
      <c r="AU243" s="110"/>
      <c r="AV243" s="110"/>
      <c r="AW243" s="110"/>
      <c r="AX243" s="114"/>
      <c r="AY243" s="114"/>
      <c r="AZ243" s="110"/>
      <c r="BA243" s="110"/>
    </row>
    <row r="244" spans="1:53" ht="14.25" customHeight="1" x14ac:dyDescent="0.25">
      <c r="A244" s="110"/>
      <c r="B244" s="110"/>
      <c r="C244" s="110"/>
      <c r="D244" s="110"/>
      <c r="E244" s="110"/>
      <c r="F244" s="110"/>
      <c r="G244" s="110"/>
      <c r="H244" s="110"/>
      <c r="I244" s="110"/>
      <c r="J244" s="114"/>
      <c r="K244" s="110"/>
      <c r="L244" s="114"/>
      <c r="M244" s="114"/>
      <c r="N244" s="110"/>
      <c r="O244" s="110"/>
      <c r="P244" s="114"/>
      <c r="Q244" s="110"/>
      <c r="R244" s="115"/>
      <c r="S244" s="114"/>
      <c r="T244" s="114"/>
      <c r="U244" s="114"/>
      <c r="V244" s="114"/>
      <c r="W244" s="114"/>
      <c r="X244" s="110"/>
      <c r="Y244" s="110"/>
      <c r="Z244" s="110"/>
      <c r="AA244" s="110"/>
      <c r="AB244" s="110"/>
      <c r="AC244" s="110"/>
      <c r="AD244" s="110"/>
      <c r="AE244" s="110"/>
      <c r="AF244" s="110"/>
      <c r="AG244" s="110"/>
      <c r="AH244" s="110"/>
      <c r="AI244" s="110"/>
      <c r="AJ244" s="110"/>
      <c r="AK244" s="110"/>
      <c r="AL244" s="114"/>
      <c r="AM244" s="114"/>
      <c r="AN244" s="114"/>
      <c r="AO244" s="114"/>
      <c r="AP244" s="114"/>
      <c r="AQ244" s="110"/>
      <c r="AR244" s="110"/>
      <c r="AS244" s="110"/>
      <c r="AT244" s="110"/>
      <c r="AU244" s="110"/>
      <c r="AV244" s="110"/>
      <c r="AW244" s="110"/>
      <c r="AX244" s="114"/>
      <c r="AY244" s="114"/>
      <c r="AZ244" s="110"/>
      <c r="BA244" s="110"/>
    </row>
    <row r="245" spans="1:53" ht="14.25" customHeight="1" x14ac:dyDescent="0.25">
      <c r="A245" s="110"/>
      <c r="B245" s="110"/>
      <c r="C245" s="110"/>
      <c r="D245" s="110"/>
      <c r="E245" s="110"/>
      <c r="F245" s="110"/>
      <c r="G245" s="110"/>
      <c r="H245" s="110"/>
      <c r="I245" s="110"/>
      <c r="J245" s="114"/>
      <c r="K245" s="110"/>
      <c r="L245" s="114"/>
      <c r="M245" s="114"/>
      <c r="N245" s="110"/>
      <c r="O245" s="110"/>
      <c r="P245" s="114"/>
      <c r="Q245" s="114"/>
      <c r="R245" s="115"/>
      <c r="S245" s="114"/>
      <c r="T245" s="114"/>
      <c r="U245" s="114"/>
      <c r="V245" s="114"/>
      <c r="W245" s="114"/>
      <c r="X245" s="115"/>
      <c r="Y245" s="114"/>
      <c r="Z245" s="114"/>
      <c r="AA245" s="114"/>
      <c r="AB245" s="114"/>
      <c r="AC245" s="114"/>
      <c r="AD245" s="114"/>
      <c r="AE245" s="114"/>
      <c r="AF245" s="114"/>
      <c r="AG245" s="114"/>
      <c r="AH245" s="114"/>
      <c r="AI245" s="110"/>
      <c r="AJ245" s="114"/>
      <c r="AK245" s="114"/>
      <c r="AL245" s="114"/>
      <c r="AM245" s="114"/>
      <c r="AN245" s="114"/>
      <c r="AO245" s="114"/>
      <c r="AP245" s="114"/>
      <c r="AQ245" s="110"/>
      <c r="AR245" s="110"/>
      <c r="AS245" s="110"/>
      <c r="AT245" s="110"/>
      <c r="AU245" s="110"/>
      <c r="AV245" s="110"/>
      <c r="AW245" s="110"/>
      <c r="AX245" s="114"/>
      <c r="AY245" s="114"/>
      <c r="AZ245" s="110"/>
      <c r="BA245" s="110"/>
    </row>
    <row r="246" spans="1:53" ht="14.25" customHeight="1" x14ac:dyDescent="0.25">
      <c r="A246" s="110"/>
      <c r="B246" s="110"/>
      <c r="C246" s="110"/>
      <c r="D246" s="110"/>
      <c r="E246" s="110"/>
      <c r="F246" s="110"/>
      <c r="G246" s="110"/>
      <c r="H246" s="110"/>
      <c r="I246" s="110"/>
      <c r="J246" s="114"/>
      <c r="K246" s="110"/>
      <c r="L246" s="114"/>
      <c r="M246" s="114"/>
      <c r="N246" s="110"/>
      <c r="O246" s="110"/>
      <c r="P246" s="114"/>
      <c r="Q246" s="114"/>
      <c r="R246" s="115"/>
      <c r="S246" s="114"/>
      <c r="T246" s="114"/>
      <c r="U246" s="114"/>
      <c r="V246" s="114"/>
      <c r="W246" s="114"/>
      <c r="X246" s="115"/>
      <c r="Y246" s="114"/>
      <c r="Z246" s="114"/>
      <c r="AA246" s="114"/>
      <c r="AB246" s="114"/>
      <c r="AC246" s="114"/>
      <c r="AD246" s="114"/>
      <c r="AE246" s="114"/>
      <c r="AF246" s="114"/>
      <c r="AG246" s="114"/>
      <c r="AH246" s="114"/>
      <c r="AI246" s="110"/>
      <c r="AJ246" s="114"/>
      <c r="AK246" s="114"/>
      <c r="AL246" s="114"/>
      <c r="AM246" s="114"/>
      <c r="AN246" s="114"/>
      <c r="AO246" s="114"/>
      <c r="AP246" s="114"/>
      <c r="AQ246" s="110"/>
      <c r="AR246" s="110"/>
      <c r="AS246" s="110"/>
      <c r="AT246" s="110"/>
      <c r="AU246" s="110"/>
      <c r="AV246" s="110"/>
      <c r="AW246" s="110"/>
      <c r="AX246" s="114"/>
      <c r="AY246" s="114"/>
      <c r="AZ246" s="110"/>
      <c r="BA246" s="110"/>
    </row>
    <row r="247" spans="1:53" ht="14.25" customHeight="1" x14ac:dyDescent="0.25">
      <c r="A247" s="110"/>
      <c r="B247" s="110"/>
      <c r="C247" s="110"/>
      <c r="D247" s="110"/>
      <c r="E247" s="110"/>
      <c r="F247" s="110"/>
      <c r="G247" s="110"/>
      <c r="H247" s="110"/>
      <c r="I247" s="110"/>
      <c r="J247" s="114"/>
      <c r="K247" s="110"/>
      <c r="L247" s="114"/>
      <c r="M247" s="114"/>
      <c r="N247" s="110"/>
      <c r="O247" s="110"/>
      <c r="P247" s="114"/>
      <c r="Q247" s="114"/>
      <c r="R247" s="115"/>
      <c r="S247" s="114"/>
      <c r="T247" s="114"/>
      <c r="U247" s="114"/>
      <c r="V247" s="114"/>
      <c r="W247" s="114"/>
      <c r="X247" s="115"/>
      <c r="Y247" s="114"/>
      <c r="Z247" s="114"/>
      <c r="AA247" s="114"/>
      <c r="AB247" s="114"/>
      <c r="AC247" s="114"/>
      <c r="AD247" s="114"/>
      <c r="AE247" s="114"/>
      <c r="AF247" s="114"/>
      <c r="AG247" s="114"/>
      <c r="AH247" s="114"/>
      <c r="AI247" s="110"/>
      <c r="AJ247" s="114"/>
      <c r="AK247" s="114"/>
      <c r="AL247" s="114"/>
      <c r="AM247" s="114"/>
      <c r="AN247" s="114"/>
      <c r="AO247" s="114"/>
      <c r="AP247" s="114"/>
      <c r="AQ247" s="110"/>
      <c r="AR247" s="110"/>
      <c r="AS247" s="110"/>
      <c r="AT247" s="110"/>
      <c r="AU247" s="110"/>
      <c r="AV247" s="110"/>
      <c r="AW247" s="110"/>
      <c r="AX247" s="114"/>
      <c r="AY247" s="114"/>
      <c r="AZ247" s="110"/>
      <c r="BA247" s="110"/>
    </row>
    <row r="248" spans="1:53" ht="14.25" customHeight="1" x14ac:dyDescent="0.25">
      <c r="A248" s="110"/>
      <c r="B248" s="110"/>
      <c r="C248" s="110"/>
      <c r="D248" s="110"/>
      <c r="E248" s="110"/>
      <c r="F248" s="110"/>
      <c r="G248" s="110"/>
      <c r="H248" s="110"/>
      <c r="I248" s="110"/>
      <c r="J248" s="114"/>
      <c r="K248" s="110"/>
      <c r="L248" s="114"/>
      <c r="M248" s="114"/>
      <c r="N248" s="110"/>
      <c r="O248" s="110"/>
      <c r="P248" s="114"/>
      <c r="Q248" s="114"/>
      <c r="R248" s="115"/>
      <c r="S248" s="114"/>
      <c r="T248" s="114"/>
      <c r="U248" s="114"/>
      <c r="V248" s="114"/>
      <c r="W248" s="114"/>
      <c r="X248" s="115"/>
      <c r="Y248" s="114"/>
      <c r="Z248" s="114"/>
      <c r="AA248" s="114"/>
      <c r="AB248" s="114"/>
      <c r="AC248" s="114"/>
      <c r="AD248" s="114"/>
      <c r="AE248" s="114"/>
      <c r="AF248" s="114"/>
      <c r="AG248" s="114"/>
      <c r="AH248" s="114"/>
      <c r="AI248" s="110"/>
      <c r="AJ248" s="114"/>
      <c r="AK248" s="114"/>
      <c r="AL248" s="114"/>
      <c r="AM248" s="114"/>
      <c r="AN248" s="114"/>
      <c r="AO248" s="114"/>
      <c r="AP248" s="114"/>
      <c r="AQ248" s="110"/>
      <c r="AR248" s="110"/>
      <c r="AS248" s="110"/>
      <c r="AT248" s="110"/>
      <c r="AU248" s="110"/>
      <c r="AV248" s="110"/>
      <c r="AW248" s="110"/>
      <c r="AX248" s="114"/>
      <c r="AY248" s="114"/>
      <c r="AZ248" s="110"/>
      <c r="BA248" s="110"/>
    </row>
    <row r="249" spans="1:53" ht="14.25" customHeight="1" x14ac:dyDescent="0.25">
      <c r="A249" s="110"/>
      <c r="B249" s="110"/>
      <c r="C249" s="110"/>
      <c r="D249" s="110"/>
      <c r="E249" s="110"/>
      <c r="F249" s="110"/>
      <c r="G249" s="110"/>
      <c r="H249" s="110"/>
      <c r="I249" s="110"/>
      <c r="J249" s="114"/>
      <c r="K249" s="110"/>
      <c r="L249" s="114"/>
      <c r="M249" s="114"/>
      <c r="N249" s="110"/>
      <c r="O249" s="110"/>
      <c r="P249" s="114"/>
      <c r="Q249" s="114"/>
      <c r="R249" s="115"/>
      <c r="S249" s="114"/>
      <c r="T249" s="114"/>
      <c r="U249" s="114"/>
      <c r="V249" s="114"/>
      <c r="W249" s="114"/>
      <c r="X249" s="115"/>
      <c r="Y249" s="114"/>
      <c r="Z249" s="114"/>
      <c r="AA249" s="114"/>
      <c r="AB249" s="114"/>
      <c r="AC249" s="114"/>
      <c r="AD249" s="114"/>
      <c r="AE249" s="114"/>
      <c r="AF249" s="114"/>
      <c r="AG249" s="114"/>
      <c r="AH249" s="114"/>
      <c r="AI249" s="110"/>
      <c r="AJ249" s="114"/>
      <c r="AK249" s="114"/>
      <c r="AL249" s="114"/>
      <c r="AM249" s="114"/>
      <c r="AN249" s="114"/>
      <c r="AO249" s="114"/>
      <c r="AP249" s="114"/>
      <c r="AQ249" s="110"/>
      <c r="AR249" s="110"/>
      <c r="AS249" s="110"/>
      <c r="AT249" s="110"/>
      <c r="AU249" s="110"/>
      <c r="AV249" s="110"/>
      <c r="AW249" s="110"/>
      <c r="AX249" s="114"/>
      <c r="AY249" s="114"/>
      <c r="AZ249" s="110"/>
      <c r="BA249" s="110"/>
    </row>
    <row r="250" spans="1:53" ht="14.25" customHeight="1" x14ac:dyDescent="0.25">
      <c r="A250" s="110"/>
      <c r="B250" s="110"/>
      <c r="C250" s="110"/>
      <c r="D250" s="110"/>
      <c r="E250" s="110"/>
      <c r="F250" s="110"/>
      <c r="G250" s="110"/>
      <c r="H250" s="110"/>
      <c r="I250" s="110"/>
      <c r="J250" s="114"/>
      <c r="K250" s="110"/>
      <c r="L250" s="114"/>
      <c r="M250" s="114"/>
      <c r="N250" s="110"/>
      <c r="O250" s="110"/>
      <c r="P250" s="114"/>
      <c r="Q250" s="114"/>
      <c r="R250" s="115"/>
      <c r="S250" s="114"/>
      <c r="T250" s="114"/>
      <c r="U250" s="114"/>
      <c r="V250" s="114"/>
      <c r="W250" s="114"/>
      <c r="X250" s="115"/>
      <c r="Y250" s="114"/>
      <c r="Z250" s="114"/>
      <c r="AA250" s="114"/>
      <c r="AB250" s="114"/>
      <c r="AC250" s="114"/>
      <c r="AD250" s="114"/>
      <c r="AE250" s="114"/>
      <c r="AF250" s="114"/>
      <c r="AG250" s="114"/>
      <c r="AH250" s="114"/>
      <c r="AI250" s="110"/>
      <c r="AJ250" s="114"/>
      <c r="AK250" s="114"/>
      <c r="AL250" s="114"/>
      <c r="AM250" s="114"/>
      <c r="AN250" s="114"/>
      <c r="AO250" s="114"/>
      <c r="AP250" s="114"/>
      <c r="AQ250" s="110"/>
      <c r="AR250" s="110"/>
      <c r="AS250" s="110"/>
      <c r="AT250" s="110"/>
      <c r="AU250" s="110"/>
      <c r="AV250" s="110"/>
      <c r="AW250" s="110"/>
      <c r="AX250" s="114"/>
      <c r="AY250" s="114"/>
      <c r="AZ250" s="110"/>
      <c r="BA250" s="110"/>
    </row>
    <row r="251" spans="1:53" ht="14.25" customHeight="1" x14ac:dyDescent="0.25">
      <c r="A251" s="110"/>
      <c r="B251" s="110"/>
      <c r="C251" s="110"/>
      <c r="D251" s="110"/>
      <c r="E251" s="110"/>
      <c r="F251" s="110"/>
      <c r="G251" s="110"/>
      <c r="H251" s="110"/>
      <c r="I251" s="110"/>
      <c r="J251" s="114"/>
      <c r="K251" s="110"/>
      <c r="L251" s="114"/>
      <c r="M251" s="114"/>
      <c r="N251" s="110"/>
      <c r="O251" s="110"/>
      <c r="P251" s="114"/>
      <c r="Q251" s="114"/>
      <c r="R251" s="115"/>
      <c r="S251" s="114"/>
      <c r="T251" s="114"/>
      <c r="U251" s="114"/>
      <c r="V251" s="114"/>
      <c r="W251" s="114"/>
      <c r="X251" s="115"/>
      <c r="Y251" s="114"/>
      <c r="Z251" s="114"/>
      <c r="AA251" s="114"/>
      <c r="AB251" s="114"/>
      <c r="AC251" s="114"/>
      <c r="AD251" s="114"/>
      <c r="AE251" s="114"/>
      <c r="AF251" s="114"/>
      <c r="AG251" s="114"/>
      <c r="AH251" s="114"/>
      <c r="AI251" s="110"/>
      <c r="AJ251" s="114"/>
      <c r="AK251" s="114"/>
      <c r="AL251" s="114"/>
      <c r="AM251" s="114"/>
      <c r="AN251" s="114"/>
      <c r="AO251" s="114"/>
      <c r="AP251" s="114"/>
      <c r="AQ251" s="110"/>
      <c r="AR251" s="110"/>
      <c r="AS251" s="110"/>
      <c r="AT251" s="110"/>
      <c r="AU251" s="110"/>
      <c r="AV251" s="110"/>
      <c r="AW251" s="110"/>
      <c r="AX251" s="114"/>
      <c r="AY251" s="114"/>
      <c r="AZ251" s="110"/>
      <c r="BA251" s="110"/>
    </row>
    <row r="252" spans="1:53" ht="14.25" customHeight="1" x14ac:dyDescent="0.25">
      <c r="A252" s="110"/>
      <c r="B252" s="110"/>
      <c r="C252" s="110"/>
      <c r="D252" s="110"/>
      <c r="E252" s="110"/>
      <c r="F252" s="110"/>
      <c r="G252" s="110"/>
      <c r="H252" s="110"/>
      <c r="I252" s="110"/>
      <c r="J252" s="114"/>
      <c r="K252" s="110"/>
      <c r="L252" s="114"/>
      <c r="M252" s="114"/>
      <c r="N252" s="110"/>
      <c r="O252" s="110"/>
      <c r="P252" s="114"/>
      <c r="Q252" s="114"/>
      <c r="R252" s="115"/>
      <c r="S252" s="114"/>
      <c r="T252" s="114"/>
      <c r="U252" s="114"/>
      <c r="V252" s="114"/>
      <c r="W252" s="114"/>
      <c r="X252" s="115"/>
      <c r="Y252" s="114"/>
      <c r="Z252" s="114"/>
      <c r="AA252" s="114"/>
      <c r="AB252" s="114"/>
      <c r="AC252" s="114"/>
      <c r="AD252" s="114"/>
      <c r="AE252" s="114"/>
      <c r="AF252" s="114"/>
      <c r="AG252" s="114"/>
      <c r="AH252" s="114"/>
      <c r="AI252" s="110"/>
      <c r="AJ252" s="114"/>
      <c r="AK252" s="114"/>
      <c r="AL252" s="114"/>
      <c r="AM252" s="114"/>
      <c r="AN252" s="114"/>
      <c r="AO252" s="114"/>
      <c r="AP252" s="114"/>
      <c r="AQ252" s="110"/>
      <c r="AR252" s="110"/>
      <c r="AS252" s="110"/>
      <c r="AT252" s="110"/>
      <c r="AU252" s="110"/>
      <c r="AV252" s="110"/>
      <c r="AW252" s="110"/>
      <c r="AX252" s="114"/>
      <c r="AY252" s="114"/>
      <c r="AZ252" s="110"/>
      <c r="BA252" s="110"/>
    </row>
    <row r="253" spans="1:53" ht="14.25" customHeight="1" x14ac:dyDescent="0.25">
      <c r="A253" s="110"/>
      <c r="B253" s="110"/>
      <c r="C253" s="110"/>
      <c r="D253" s="110"/>
      <c r="E253" s="110"/>
      <c r="F253" s="110"/>
      <c r="G253" s="110"/>
      <c r="H253" s="110"/>
      <c r="I253" s="110"/>
      <c r="J253" s="114"/>
      <c r="K253" s="110"/>
      <c r="L253" s="114"/>
      <c r="M253" s="114"/>
      <c r="N253" s="110"/>
      <c r="O253" s="110"/>
      <c r="P253" s="114"/>
      <c r="Q253" s="114"/>
      <c r="R253" s="115"/>
      <c r="S253" s="114"/>
      <c r="T253" s="114"/>
      <c r="U253" s="114"/>
      <c r="V253" s="114"/>
      <c r="W253" s="114"/>
      <c r="X253" s="115"/>
      <c r="Y253" s="114"/>
      <c r="Z253" s="114"/>
      <c r="AA253" s="114"/>
      <c r="AB253" s="114"/>
      <c r="AC253" s="114"/>
      <c r="AD253" s="114"/>
      <c r="AE253" s="114"/>
      <c r="AF253" s="114"/>
      <c r="AG253" s="114"/>
      <c r="AH253" s="114"/>
      <c r="AI253" s="110"/>
      <c r="AJ253" s="114"/>
      <c r="AK253" s="114"/>
      <c r="AL253" s="114"/>
      <c r="AM253" s="114"/>
      <c r="AN253" s="114"/>
      <c r="AO253" s="114"/>
      <c r="AP253" s="114"/>
      <c r="AQ253" s="110"/>
      <c r="AR253" s="110"/>
      <c r="AS253" s="110"/>
      <c r="AT253" s="110"/>
      <c r="AU253" s="110"/>
      <c r="AV253" s="110"/>
      <c r="AW253" s="110"/>
      <c r="AX253" s="114"/>
      <c r="AY253" s="114"/>
      <c r="AZ253" s="110"/>
      <c r="BA253" s="110"/>
    </row>
    <row r="254" spans="1:53" ht="14.25" customHeight="1" x14ac:dyDescent="0.25">
      <c r="A254" s="110"/>
      <c r="B254" s="110"/>
      <c r="C254" s="110"/>
      <c r="D254" s="110"/>
      <c r="E254" s="110"/>
      <c r="F254" s="110"/>
      <c r="G254" s="110"/>
      <c r="H254" s="110"/>
      <c r="I254" s="110"/>
      <c r="J254" s="114"/>
      <c r="K254" s="110"/>
      <c r="L254" s="114"/>
      <c r="M254" s="114"/>
      <c r="N254" s="110"/>
      <c r="O254" s="110"/>
      <c r="P254" s="114"/>
      <c r="Q254" s="114"/>
      <c r="R254" s="110"/>
      <c r="S254" s="110"/>
      <c r="T254" s="110"/>
      <c r="U254" s="110"/>
      <c r="V254" s="110"/>
      <c r="W254" s="110"/>
      <c r="X254" s="115"/>
      <c r="Y254" s="114"/>
      <c r="Z254" s="114"/>
      <c r="AA254" s="114"/>
      <c r="AB254" s="114"/>
      <c r="AC254" s="114"/>
      <c r="AD254" s="110"/>
      <c r="AE254" s="110"/>
      <c r="AF254" s="110"/>
      <c r="AG254" s="110"/>
      <c r="AH254" s="110"/>
      <c r="AI254" s="110"/>
      <c r="AJ254" s="110"/>
      <c r="AK254" s="110"/>
      <c r="AL254" s="114"/>
      <c r="AM254" s="114"/>
      <c r="AN254" s="114"/>
      <c r="AO254" s="114"/>
      <c r="AP254" s="114"/>
      <c r="AQ254" s="110"/>
      <c r="AR254" s="110"/>
      <c r="AS254" s="110"/>
      <c r="AT254" s="110"/>
      <c r="AU254" s="110"/>
      <c r="AV254" s="110"/>
      <c r="AW254" s="110"/>
      <c r="AX254" s="114"/>
      <c r="AY254" s="114"/>
      <c r="AZ254" s="110"/>
      <c r="BA254" s="110"/>
    </row>
    <row r="255" spans="1:53" ht="14.25" customHeight="1" x14ac:dyDescent="0.25">
      <c r="A255" s="110"/>
      <c r="B255" s="110"/>
      <c r="C255" s="110"/>
      <c r="D255" s="110"/>
      <c r="E255" s="110"/>
      <c r="F255" s="110"/>
      <c r="G255" s="110"/>
      <c r="H255" s="110"/>
      <c r="I255" s="110"/>
      <c r="J255" s="114"/>
      <c r="K255" s="110"/>
      <c r="L255" s="114"/>
      <c r="M255" s="114"/>
      <c r="N255" s="110"/>
      <c r="O255" s="110"/>
      <c r="P255" s="114"/>
      <c r="Q255" s="114"/>
      <c r="R255" s="115"/>
      <c r="S255" s="114"/>
      <c r="T255" s="114"/>
      <c r="U255" s="114"/>
      <c r="V255" s="114"/>
      <c r="W255" s="114"/>
      <c r="X255" s="115"/>
      <c r="Y255" s="114"/>
      <c r="Z255" s="114"/>
      <c r="AA255" s="114"/>
      <c r="AB255" s="114"/>
      <c r="AC255" s="114"/>
      <c r="AD255" s="114"/>
      <c r="AE255" s="114"/>
      <c r="AF255" s="114"/>
      <c r="AG255" s="114"/>
      <c r="AH255" s="114"/>
      <c r="AI255" s="110"/>
      <c r="AJ255" s="114"/>
      <c r="AK255" s="114"/>
      <c r="AL255" s="114"/>
      <c r="AM255" s="114"/>
      <c r="AN255" s="114"/>
      <c r="AO255" s="114"/>
      <c r="AP255" s="114"/>
      <c r="AQ255" s="110"/>
      <c r="AR255" s="110"/>
      <c r="AS255" s="110"/>
      <c r="AT255" s="110"/>
      <c r="AU255" s="110"/>
      <c r="AV255" s="110"/>
      <c r="AW255" s="110"/>
      <c r="AX255" s="114"/>
      <c r="AY255" s="114"/>
      <c r="AZ255" s="110"/>
      <c r="BA255" s="110"/>
    </row>
    <row r="256" spans="1:53" ht="14.25" customHeight="1" x14ac:dyDescent="0.25">
      <c r="A256" s="110"/>
      <c r="B256" s="110"/>
      <c r="C256" s="110"/>
      <c r="D256" s="110"/>
      <c r="E256" s="110"/>
      <c r="F256" s="110"/>
      <c r="G256" s="110"/>
      <c r="H256" s="110"/>
      <c r="I256" s="110"/>
      <c r="J256" s="114"/>
      <c r="K256" s="110"/>
      <c r="L256" s="114"/>
      <c r="M256" s="114"/>
      <c r="N256" s="110"/>
      <c r="O256" s="110"/>
      <c r="P256" s="114"/>
      <c r="Q256" s="114"/>
      <c r="R256" s="115"/>
      <c r="S256" s="114"/>
      <c r="T256" s="114"/>
      <c r="U256" s="114"/>
      <c r="V256" s="114"/>
      <c r="W256" s="114"/>
      <c r="X256" s="115"/>
      <c r="Y256" s="114"/>
      <c r="Z256" s="114"/>
      <c r="AA256" s="114"/>
      <c r="AB256" s="114"/>
      <c r="AC256" s="114"/>
      <c r="AD256" s="114"/>
      <c r="AE256" s="114"/>
      <c r="AF256" s="114"/>
      <c r="AG256" s="114"/>
      <c r="AH256" s="114"/>
      <c r="AI256" s="110"/>
      <c r="AJ256" s="114"/>
      <c r="AK256" s="114"/>
      <c r="AL256" s="114"/>
      <c r="AM256" s="114"/>
      <c r="AN256" s="114"/>
      <c r="AO256" s="114"/>
      <c r="AP256" s="114"/>
      <c r="AQ256" s="110"/>
      <c r="AR256" s="110"/>
      <c r="AS256" s="110"/>
      <c r="AT256" s="110"/>
      <c r="AU256" s="110"/>
      <c r="AV256" s="110"/>
      <c r="AW256" s="110"/>
      <c r="AX256" s="114"/>
      <c r="AY256" s="114"/>
      <c r="AZ256" s="110"/>
      <c r="BA256" s="110"/>
    </row>
    <row r="257" spans="1:53" ht="14.25" customHeight="1" x14ac:dyDescent="0.25">
      <c r="A257" s="110"/>
      <c r="B257" s="110"/>
      <c r="C257" s="110"/>
      <c r="D257" s="110"/>
      <c r="E257" s="110"/>
      <c r="F257" s="110"/>
      <c r="G257" s="110"/>
      <c r="H257" s="110"/>
      <c r="I257" s="110"/>
      <c r="J257" s="114"/>
      <c r="K257" s="110"/>
      <c r="L257" s="114"/>
      <c r="M257" s="114"/>
      <c r="N257" s="110"/>
      <c r="O257" s="110"/>
      <c r="P257" s="114"/>
      <c r="Q257" s="114"/>
      <c r="R257" s="115"/>
      <c r="S257" s="114"/>
      <c r="T257" s="114"/>
      <c r="U257" s="114"/>
      <c r="V257" s="114"/>
      <c r="W257" s="114"/>
      <c r="X257" s="115"/>
      <c r="Y257" s="114"/>
      <c r="Z257" s="114"/>
      <c r="AA257" s="114"/>
      <c r="AB257" s="114"/>
      <c r="AC257" s="114"/>
      <c r="AD257" s="114"/>
      <c r="AE257" s="114"/>
      <c r="AF257" s="114"/>
      <c r="AG257" s="114"/>
      <c r="AH257" s="114"/>
      <c r="AI257" s="110"/>
      <c r="AJ257" s="114"/>
      <c r="AK257" s="114"/>
      <c r="AL257" s="114"/>
      <c r="AM257" s="114"/>
      <c r="AN257" s="114"/>
      <c r="AO257" s="114"/>
      <c r="AP257" s="114"/>
      <c r="AQ257" s="110"/>
      <c r="AR257" s="110"/>
      <c r="AS257" s="110"/>
      <c r="AT257" s="110"/>
      <c r="AU257" s="110"/>
      <c r="AV257" s="110"/>
      <c r="AW257" s="110"/>
      <c r="AX257" s="114"/>
      <c r="AY257" s="114"/>
      <c r="AZ257" s="110"/>
      <c r="BA257" s="110"/>
    </row>
    <row r="258" spans="1:53" ht="14.25" customHeight="1" x14ac:dyDescent="0.25">
      <c r="A258" s="110"/>
      <c r="B258" s="110"/>
      <c r="C258" s="110"/>
      <c r="D258" s="110"/>
      <c r="E258" s="110"/>
      <c r="F258" s="110"/>
      <c r="G258" s="110"/>
      <c r="H258" s="110"/>
      <c r="I258" s="110"/>
      <c r="J258" s="114"/>
      <c r="K258" s="110"/>
      <c r="L258" s="114"/>
      <c r="M258" s="114"/>
      <c r="N258" s="110"/>
      <c r="O258" s="110"/>
      <c r="P258" s="114"/>
      <c r="Q258" s="114"/>
      <c r="R258" s="115"/>
      <c r="S258" s="114"/>
      <c r="T258" s="114"/>
      <c r="U258" s="114"/>
      <c r="V258" s="114"/>
      <c r="W258" s="114"/>
      <c r="X258" s="115"/>
      <c r="Y258" s="114"/>
      <c r="Z258" s="114"/>
      <c r="AA258" s="114"/>
      <c r="AB258" s="114"/>
      <c r="AC258" s="114"/>
      <c r="AD258" s="114"/>
      <c r="AE258" s="114"/>
      <c r="AF258" s="114"/>
      <c r="AG258" s="114"/>
      <c r="AH258" s="114"/>
      <c r="AI258" s="110"/>
      <c r="AJ258" s="114"/>
      <c r="AK258" s="114"/>
      <c r="AL258" s="114"/>
      <c r="AM258" s="114"/>
      <c r="AN258" s="114"/>
      <c r="AO258" s="114"/>
      <c r="AP258" s="114"/>
      <c r="AQ258" s="110"/>
      <c r="AR258" s="110"/>
      <c r="AS258" s="110"/>
      <c r="AT258" s="110"/>
      <c r="AU258" s="110"/>
      <c r="AV258" s="110"/>
      <c r="AW258" s="110"/>
      <c r="AX258" s="114"/>
      <c r="AY258" s="114"/>
      <c r="AZ258" s="110"/>
      <c r="BA258" s="110"/>
    </row>
    <row r="259" spans="1:53" ht="14.25" customHeight="1" x14ac:dyDescent="0.25">
      <c r="A259" s="110"/>
      <c r="B259" s="110"/>
      <c r="C259" s="110"/>
      <c r="D259" s="110"/>
      <c r="E259" s="110"/>
      <c r="F259" s="110"/>
      <c r="G259" s="110"/>
      <c r="H259" s="110"/>
      <c r="I259" s="110"/>
      <c r="J259" s="114"/>
      <c r="K259" s="110"/>
      <c r="L259" s="114"/>
      <c r="M259" s="114"/>
      <c r="N259" s="110"/>
      <c r="O259" s="110"/>
      <c r="P259" s="114"/>
      <c r="Q259" s="114"/>
      <c r="R259" s="115"/>
      <c r="S259" s="114"/>
      <c r="T259" s="114"/>
      <c r="U259" s="114"/>
      <c r="V259" s="114"/>
      <c r="W259" s="114"/>
      <c r="X259" s="115"/>
      <c r="Y259" s="114"/>
      <c r="Z259" s="114"/>
      <c r="AA259" s="114"/>
      <c r="AB259" s="114"/>
      <c r="AC259" s="114"/>
      <c r="AD259" s="114"/>
      <c r="AE259" s="114"/>
      <c r="AF259" s="114"/>
      <c r="AG259" s="114"/>
      <c r="AH259" s="114"/>
      <c r="AI259" s="110"/>
      <c r="AJ259" s="114"/>
      <c r="AK259" s="114"/>
      <c r="AL259" s="114"/>
      <c r="AM259" s="114"/>
      <c r="AN259" s="114"/>
      <c r="AO259" s="114"/>
      <c r="AP259" s="114"/>
      <c r="AQ259" s="110"/>
      <c r="AR259" s="110"/>
      <c r="AS259" s="110"/>
      <c r="AT259" s="110"/>
      <c r="AU259" s="110"/>
      <c r="AV259" s="110"/>
      <c r="AW259" s="110"/>
      <c r="AX259" s="114"/>
      <c r="AY259" s="114"/>
      <c r="AZ259" s="110"/>
      <c r="BA259" s="110"/>
    </row>
    <row r="260" spans="1:53" ht="14.25" customHeight="1" x14ac:dyDescent="0.25">
      <c r="A260" s="110"/>
      <c r="B260" s="110"/>
      <c r="C260" s="110"/>
      <c r="D260" s="110"/>
      <c r="E260" s="110"/>
      <c r="F260" s="110"/>
      <c r="G260" s="110"/>
      <c r="H260" s="110"/>
      <c r="I260" s="110"/>
      <c r="J260" s="114"/>
      <c r="K260" s="110"/>
      <c r="L260" s="114"/>
      <c r="M260" s="114"/>
      <c r="N260" s="110"/>
      <c r="O260" s="110"/>
      <c r="P260" s="114"/>
      <c r="Q260" s="114"/>
      <c r="R260" s="115"/>
      <c r="S260" s="114"/>
      <c r="T260" s="114"/>
      <c r="U260" s="114"/>
      <c r="V260" s="114"/>
      <c r="W260" s="114"/>
      <c r="X260" s="115"/>
      <c r="Y260" s="114"/>
      <c r="Z260" s="114"/>
      <c r="AA260" s="114"/>
      <c r="AB260" s="114"/>
      <c r="AC260" s="114"/>
      <c r="AD260" s="114"/>
      <c r="AE260" s="114"/>
      <c r="AF260" s="114"/>
      <c r="AG260" s="114"/>
      <c r="AH260" s="114"/>
      <c r="AI260" s="110"/>
      <c r="AJ260" s="114"/>
      <c r="AK260" s="114"/>
      <c r="AL260" s="114"/>
      <c r="AM260" s="114"/>
      <c r="AN260" s="114"/>
      <c r="AO260" s="114"/>
      <c r="AP260" s="114"/>
      <c r="AQ260" s="110"/>
      <c r="AR260" s="110"/>
      <c r="AS260" s="110"/>
      <c r="AT260" s="110"/>
      <c r="AU260" s="110"/>
      <c r="AV260" s="110"/>
      <c r="AW260" s="110"/>
      <c r="AX260" s="114"/>
      <c r="AY260" s="114"/>
      <c r="AZ260" s="110"/>
      <c r="BA260" s="110"/>
    </row>
    <row r="261" spans="1:53" ht="14.25" customHeight="1" x14ac:dyDescent="0.25">
      <c r="A261" s="110"/>
      <c r="B261" s="110"/>
      <c r="C261" s="110"/>
      <c r="D261" s="110"/>
      <c r="E261" s="110"/>
      <c r="F261" s="110"/>
      <c r="G261" s="110"/>
      <c r="H261" s="110"/>
      <c r="I261" s="110"/>
      <c r="J261" s="114"/>
      <c r="K261" s="110"/>
      <c r="L261" s="114"/>
      <c r="M261" s="114"/>
      <c r="N261" s="110"/>
      <c r="O261" s="110"/>
      <c r="P261" s="114"/>
      <c r="Q261" s="114"/>
      <c r="R261" s="115"/>
      <c r="S261" s="114"/>
      <c r="T261" s="114"/>
      <c r="U261" s="114"/>
      <c r="V261" s="114"/>
      <c r="W261" s="114"/>
      <c r="X261" s="115"/>
      <c r="Y261" s="114"/>
      <c r="Z261" s="114"/>
      <c r="AA261" s="114"/>
      <c r="AB261" s="114"/>
      <c r="AC261" s="114"/>
      <c r="AD261" s="114"/>
      <c r="AE261" s="114"/>
      <c r="AF261" s="114"/>
      <c r="AG261" s="114"/>
      <c r="AH261" s="114"/>
      <c r="AI261" s="110"/>
      <c r="AJ261" s="114"/>
      <c r="AK261" s="114"/>
      <c r="AL261" s="114"/>
      <c r="AM261" s="114"/>
      <c r="AN261" s="114"/>
      <c r="AO261" s="114"/>
      <c r="AP261" s="114"/>
      <c r="AQ261" s="110"/>
      <c r="AR261" s="110"/>
      <c r="AS261" s="110"/>
      <c r="AT261" s="110"/>
      <c r="AU261" s="110"/>
      <c r="AV261" s="110"/>
      <c r="AW261" s="110"/>
      <c r="AX261" s="114"/>
      <c r="AY261" s="114"/>
      <c r="AZ261" s="110"/>
      <c r="BA261" s="110"/>
    </row>
    <row r="262" spans="1:53" ht="14.25" customHeight="1" x14ac:dyDescent="0.25">
      <c r="A262" s="110"/>
      <c r="B262" s="110"/>
      <c r="C262" s="110"/>
      <c r="D262" s="110"/>
      <c r="E262" s="110"/>
      <c r="F262" s="110"/>
      <c r="G262" s="110"/>
      <c r="H262" s="110"/>
      <c r="I262" s="110"/>
      <c r="J262" s="114"/>
      <c r="K262" s="110"/>
      <c r="L262" s="114"/>
      <c r="M262" s="114"/>
      <c r="N262" s="110"/>
      <c r="O262" s="110"/>
      <c r="P262" s="114"/>
      <c r="Q262" s="114"/>
      <c r="R262" s="115"/>
      <c r="S262" s="114"/>
      <c r="T262" s="114"/>
      <c r="U262" s="114"/>
      <c r="V262" s="114"/>
      <c r="W262" s="114"/>
      <c r="X262" s="115"/>
      <c r="Y262" s="114"/>
      <c r="Z262" s="114"/>
      <c r="AA262" s="114"/>
      <c r="AB262" s="114"/>
      <c r="AC262" s="114"/>
      <c r="AD262" s="114"/>
      <c r="AE262" s="114"/>
      <c r="AF262" s="114"/>
      <c r="AG262" s="114"/>
      <c r="AH262" s="114"/>
      <c r="AI262" s="110"/>
      <c r="AJ262" s="114"/>
      <c r="AK262" s="114"/>
      <c r="AL262" s="114"/>
      <c r="AM262" s="114"/>
      <c r="AN262" s="114"/>
      <c r="AO262" s="114"/>
      <c r="AP262" s="114"/>
      <c r="AQ262" s="110"/>
      <c r="AR262" s="110"/>
      <c r="AS262" s="110"/>
      <c r="AT262" s="110"/>
      <c r="AU262" s="110"/>
      <c r="AV262" s="110"/>
      <c r="AW262" s="110"/>
      <c r="AX262" s="114"/>
      <c r="AY262" s="114"/>
      <c r="AZ262" s="110"/>
      <c r="BA262" s="110"/>
    </row>
    <row r="263" spans="1:53" ht="14.25" customHeight="1" x14ac:dyDescent="0.25">
      <c r="A263" s="110"/>
      <c r="B263" s="110"/>
      <c r="C263" s="110"/>
      <c r="D263" s="110"/>
      <c r="E263" s="110"/>
      <c r="F263" s="110"/>
      <c r="G263" s="110"/>
      <c r="H263" s="110"/>
      <c r="I263" s="110"/>
      <c r="J263" s="114"/>
      <c r="K263" s="110"/>
      <c r="L263" s="114"/>
      <c r="M263" s="114"/>
      <c r="N263" s="110"/>
      <c r="O263" s="110"/>
      <c r="P263" s="114"/>
      <c r="Q263" s="114"/>
      <c r="R263" s="110"/>
      <c r="S263" s="110"/>
      <c r="T263" s="110"/>
      <c r="U263" s="110"/>
      <c r="V263" s="110"/>
      <c r="W263" s="110"/>
      <c r="X263" s="115"/>
      <c r="Y263" s="114"/>
      <c r="Z263" s="114"/>
      <c r="AA263" s="114"/>
      <c r="AB263" s="114"/>
      <c r="AC263" s="114"/>
      <c r="AD263" s="110"/>
      <c r="AE263" s="110"/>
      <c r="AF263" s="110"/>
      <c r="AG263" s="110"/>
      <c r="AH263" s="110"/>
      <c r="AI263" s="110"/>
      <c r="AJ263" s="110"/>
      <c r="AK263" s="110"/>
      <c r="AL263" s="114"/>
      <c r="AM263" s="114"/>
      <c r="AN263" s="114"/>
      <c r="AO263" s="114"/>
      <c r="AP263" s="114"/>
      <c r="AQ263" s="110"/>
      <c r="AR263" s="110"/>
      <c r="AS263" s="110"/>
      <c r="AT263" s="110"/>
      <c r="AU263" s="110"/>
      <c r="AV263" s="110"/>
      <c r="AW263" s="110"/>
      <c r="AX263" s="114"/>
      <c r="AY263" s="114"/>
      <c r="AZ263" s="110"/>
      <c r="BA263" s="110"/>
    </row>
    <row r="264" spans="1:53" ht="14.25" customHeight="1" x14ac:dyDescent="0.25">
      <c r="A264" s="110"/>
      <c r="B264" s="110"/>
      <c r="C264" s="110"/>
      <c r="D264" s="110"/>
      <c r="E264" s="110"/>
      <c r="F264" s="110"/>
      <c r="G264" s="110"/>
      <c r="H264" s="110"/>
      <c r="I264" s="110"/>
      <c r="J264" s="114"/>
      <c r="K264" s="110"/>
      <c r="L264" s="114"/>
      <c r="M264" s="114"/>
      <c r="N264" s="110"/>
      <c r="O264" s="110"/>
      <c r="P264" s="114"/>
      <c r="Q264" s="114"/>
      <c r="R264" s="115"/>
      <c r="S264" s="114"/>
      <c r="T264" s="114"/>
      <c r="U264" s="114"/>
      <c r="V264" s="114"/>
      <c r="W264" s="114"/>
      <c r="X264" s="115"/>
      <c r="Y264" s="114"/>
      <c r="Z264" s="114"/>
      <c r="AA264" s="114"/>
      <c r="AB264" s="114"/>
      <c r="AC264" s="114"/>
      <c r="AD264" s="114"/>
      <c r="AE264" s="114"/>
      <c r="AF264" s="114"/>
      <c r="AG264" s="114"/>
      <c r="AH264" s="114"/>
      <c r="AI264" s="110"/>
      <c r="AJ264" s="114"/>
      <c r="AK264" s="114"/>
      <c r="AL264" s="114"/>
      <c r="AM264" s="114"/>
      <c r="AN264" s="114"/>
      <c r="AO264" s="114"/>
      <c r="AP264" s="114"/>
      <c r="AQ264" s="110"/>
      <c r="AR264" s="110"/>
      <c r="AS264" s="110"/>
      <c r="AT264" s="110"/>
      <c r="AU264" s="110"/>
      <c r="AV264" s="110"/>
      <c r="AW264" s="110"/>
      <c r="AX264" s="114"/>
      <c r="AY264" s="114"/>
      <c r="AZ264" s="110"/>
      <c r="BA264" s="110"/>
    </row>
    <row r="265" spans="1:53" ht="14.25" customHeight="1" x14ac:dyDescent="0.25">
      <c r="A265" s="110"/>
      <c r="B265" s="110"/>
      <c r="C265" s="110"/>
      <c r="D265" s="110"/>
      <c r="E265" s="110"/>
      <c r="F265" s="110"/>
      <c r="G265" s="110"/>
      <c r="H265" s="110"/>
      <c r="I265" s="110"/>
      <c r="J265" s="114"/>
      <c r="K265" s="110"/>
      <c r="L265" s="114"/>
      <c r="M265" s="114"/>
      <c r="N265" s="110"/>
      <c r="O265" s="110"/>
      <c r="P265" s="114"/>
      <c r="Q265" s="114"/>
      <c r="R265" s="115"/>
      <c r="S265" s="114"/>
      <c r="T265" s="114"/>
      <c r="U265" s="114"/>
      <c r="V265" s="114"/>
      <c r="W265" s="114"/>
      <c r="X265" s="115"/>
      <c r="Y265" s="114"/>
      <c r="Z265" s="114"/>
      <c r="AA265" s="114"/>
      <c r="AB265" s="114"/>
      <c r="AC265" s="114"/>
      <c r="AD265" s="114"/>
      <c r="AE265" s="114"/>
      <c r="AF265" s="114"/>
      <c r="AG265" s="114"/>
      <c r="AH265" s="114"/>
      <c r="AI265" s="110"/>
      <c r="AJ265" s="114"/>
      <c r="AK265" s="114"/>
      <c r="AL265" s="114"/>
      <c r="AM265" s="114"/>
      <c r="AN265" s="114"/>
      <c r="AO265" s="114"/>
      <c r="AP265" s="114"/>
      <c r="AQ265" s="110"/>
      <c r="AR265" s="110"/>
      <c r="AS265" s="110"/>
      <c r="AT265" s="110"/>
      <c r="AU265" s="110"/>
      <c r="AV265" s="110"/>
      <c r="AW265" s="110"/>
      <c r="AX265" s="114"/>
      <c r="AY265" s="114"/>
      <c r="AZ265" s="110"/>
      <c r="BA265" s="110"/>
    </row>
    <row r="266" spans="1:53" ht="14.25" customHeight="1" x14ac:dyDescent="0.25">
      <c r="A266" s="110"/>
      <c r="B266" s="110"/>
      <c r="C266" s="110"/>
      <c r="D266" s="110"/>
      <c r="E266" s="110"/>
      <c r="F266" s="110"/>
      <c r="G266" s="110"/>
      <c r="H266" s="110"/>
      <c r="I266" s="110"/>
      <c r="J266" s="114"/>
      <c r="K266" s="110"/>
      <c r="L266" s="114"/>
      <c r="M266" s="114"/>
      <c r="N266" s="110"/>
      <c r="O266" s="110"/>
      <c r="P266" s="114"/>
      <c r="Q266" s="114"/>
      <c r="R266" s="115"/>
      <c r="S266" s="114"/>
      <c r="T266" s="114"/>
      <c r="U266" s="114"/>
      <c r="V266" s="114"/>
      <c r="W266" s="114"/>
      <c r="X266" s="115"/>
      <c r="Y266" s="114"/>
      <c r="Z266" s="114"/>
      <c r="AA266" s="114"/>
      <c r="AB266" s="114"/>
      <c r="AC266" s="114"/>
      <c r="AD266" s="114"/>
      <c r="AE266" s="114"/>
      <c r="AF266" s="114"/>
      <c r="AG266" s="114"/>
      <c r="AH266" s="114"/>
      <c r="AI266" s="110"/>
      <c r="AJ266" s="114"/>
      <c r="AK266" s="114"/>
      <c r="AL266" s="114"/>
      <c r="AM266" s="114"/>
      <c r="AN266" s="114"/>
      <c r="AO266" s="114"/>
      <c r="AP266" s="114"/>
      <c r="AQ266" s="110"/>
      <c r="AR266" s="110"/>
      <c r="AS266" s="110"/>
      <c r="AT266" s="110"/>
      <c r="AU266" s="110"/>
      <c r="AV266" s="110"/>
      <c r="AW266" s="110"/>
      <c r="AX266" s="114"/>
      <c r="AY266" s="114"/>
      <c r="AZ266" s="110"/>
      <c r="BA266" s="110"/>
    </row>
    <row r="267" spans="1:53" ht="14.25" customHeight="1" x14ac:dyDescent="0.25">
      <c r="A267" s="110"/>
      <c r="B267" s="110"/>
      <c r="C267" s="110"/>
      <c r="D267" s="110"/>
      <c r="E267" s="110"/>
      <c r="F267" s="110"/>
      <c r="G267" s="110"/>
      <c r="H267" s="110"/>
      <c r="I267" s="110"/>
      <c r="J267" s="114"/>
      <c r="K267" s="110"/>
      <c r="L267" s="114"/>
      <c r="M267" s="114"/>
      <c r="N267" s="110"/>
      <c r="O267" s="110"/>
      <c r="P267" s="114"/>
      <c r="Q267" s="114"/>
      <c r="R267" s="115"/>
      <c r="S267" s="114"/>
      <c r="T267" s="114"/>
      <c r="U267" s="114"/>
      <c r="V267" s="114"/>
      <c r="W267" s="114"/>
      <c r="X267" s="115"/>
      <c r="Y267" s="114"/>
      <c r="Z267" s="114"/>
      <c r="AA267" s="114"/>
      <c r="AB267" s="114"/>
      <c r="AC267" s="114"/>
      <c r="AD267" s="114"/>
      <c r="AE267" s="114"/>
      <c r="AF267" s="114"/>
      <c r="AG267" s="114"/>
      <c r="AH267" s="114"/>
      <c r="AI267" s="110"/>
      <c r="AJ267" s="114"/>
      <c r="AK267" s="114"/>
      <c r="AL267" s="114"/>
      <c r="AM267" s="114"/>
      <c r="AN267" s="114"/>
      <c r="AO267" s="114"/>
      <c r="AP267" s="114"/>
      <c r="AQ267" s="110"/>
      <c r="AR267" s="110"/>
      <c r="AS267" s="110"/>
      <c r="AT267" s="110"/>
      <c r="AU267" s="110"/>
      <c r="AV267" s="110"/>
      <c r="AW267" s="110"/>
      <c r="AX267" s="114"/>
      <c r="AY267" s="114"/>
      <c r="AZ267" s="110"/>
      <c r="BA267" s="110"/>
    </row>
    <row r="268" spans="1:53" ht="14.25" customHeight="1" x14ac:dyDescent="0.25">
      <c r="A268" s="110"/>
      <c r="B268" s="110"/>
      <c r="C268" s="110"/>
      <c r="D268" s="110"/>
      <c r="E268" s="110"/>
      <c r="F268" s="110"/>
      <c r="G268" s="110"/>
      <c r="H268" s="110"/>
      <c r="I268" s="110"/>
      <c r="J268" s="114"/>
      <c r="K268" s="110"/>
      <c r="L268" s="114"/>
      <c r="M268" s="114"/>
      <c r="N268" s="110"/>
      <c r="O268" s="110"/>
      <c r="P268" s="114"/>
      <c r="Q268" s="114"/>
      <c r="R268" s="115"/>
      <c r="S268" s="114"/>
      <c r="T268" s="114"/>
      <c r="U268" s="114"/>
      <c r="V268" s="114"/>
      <c r="W268" s="114"/>
      <c r="X268" s="115"/>
      <c r="Y268" s="114"/>
      <c r="Z268" s="114"/>
      <c r="AA268" s="114"/>
      <c r="AB268" s="114"/>
      <c r="AC268" s="114"/>
      <c r="AD268" s="114"/>
      <c r="AE268" s="114"/>
      <c r="AF268" s="114"/>
      <c r="AG268" s="114"/>
      <c r="AH268" s="114"/>
      <c r="AI268" s="110"/>
      <c r="AJ268" s="114"/>
      <c r="AK268" s="114"/>
      <c r="AL268" s="114"/>
      <c r="AM268" s="114"/>
      <c r="AN268" s="114"/>
      <c r="AO268" s="114"/>
      <c r="AP268" s="114"/>
      <c r="AQ268" s="110"/>
      <c r="AR268" s="110"/>
      <c r="AS268" s="110"/>
      <c r="AT268" s="110"/>
      <c r="AU268" s="110"/>
      <c r="AV268" s="110"/>
      <c r="AW268" s="110"/>
      <c r="AX268" s="114"/>
      <c r="AY268" s="114"/>
      <c r="AZ268" s="110"/>
      <c r="BA268" s="110"/>
    </row>
    <row r="269" spans="1:53" ht="14.25" customHeight="1" x14ac:dyDescent="0.25">
      <c r="A269" s="110"/>
      <c r="B269" s="110"/>
      <c r="C269" s="110"/>
      <c r="D269" s="110"/>
      <c r="E269" s="110"/>
      <c r="F269" s="110"/>
      <c r="G269" s="110"/>
      <c r="H269" s="110"/>
      <c r="I269" s="110"/>
      <c r="J269" s="114"/>
      <c r="K269" s="110"/>
      <c r="L269" s="114"/>
      <c r="M269" s="114"/>
      <c r="N269" s="110"/>
      <c r="O269" s="110"/>
      <c r="P269" s="114"/>
      <c r="Q269" s="114"/>
      <c r="R269" s="115"/>
      <c r="S269" s="114"/>
      <c r="T269" s="114"/>
      <c r="U269" s="114"/>
      <c r="V269" s="114"/>
      <c r="W269" s="114"/>
      <c r="X269" s="115"/>
      <c r="Y269" s="114"/>
      <c r="Z269" s="114"/>
      <c r="AA269" s="114"/>
      <c r="AB269" s="114"/>
      <c r="AC269" s="114"/>
      <c r="AD269" s="114"/>
      <c r="AE269" s="114"/>
      <c r="AF269" s="114"/>
      <c r="AG269" s="114"/>
      <c r="AH269" s="114"/>
      <c r="AI269" s="110"/>
      <c r="AJ269" s="114"/>
      <c r="AK269" s="114"/>
      <c r="AL269" s="114"/>
      <c r="AM269" s="114"/>
      <c r="AN269" s="114"/>
      <c r="AO269" s="114"/>
      <c r="AP269" s="114"/>
      <c r="AQ269" s="110"/>
      <c r="AR269" s="110"/>
      <c r="AS269" s="110"/>
      <c r="AT269" s="110"/>
      <c r="AU269" s="110"/>
      <c r="AV269" s="110"/>
      <c r="AW269" s="110"/>
      <c r="AX269" s="114"/>
      <c r="AY269" s="114"/>
      <c r="AZ269" s="110"/>
      <c r="BA269" s="110"/>
    </row>
    <row r="270" spans="1:53" ht="14.25" customHeight="1" x14ac:dyDescent="0.25">
      <c r="A270" s="110"/>
      <c r="B270" s="110"/>
      <c r="C270" s="110"/>
      <c r="D270" s="110"/>
      <c r="E270" s="110"/>
      <c r="F270" s="110"/>
      <c r="G270" s="110"/>
      <c r="H270" s="110"/>
      <c r="I270" s="110"/>
      <c r="J270" s="114"/>
      <c r="K270" s="110"/>
      <c r="L270" s="114"/>
      <c r="M270" s="114"/>
      <c r="N270" s="110"/>
      <c r="O270" s="110"/>
      <c r="P270" s="114"/>
      <c r="Q270" s="114"/>
      <c r="R270" s="115"/>
      <c r="S270" s="114"/>
      <c r="T270" s="114"/>
      <c r="U270" s="114"/>
      <c r="V270" s="114"/>
      <c r="W270" s="114"/>
      <c r="X270" s="115"/>
      <c r="Y270" s="114"/>
      <c r="Z270" s="114"/>
      <c r="AA270" s="114"/>
      <c r="AB270" s="114"/>
      <c r="AC270" s="114"/>
      <c r="AD270" s="114"/>
      <c r="AE270" s="114"/>
      <c r="AF270" s="114"/>
      <c r="AG270" s="114"/>
      <c r="AH270" s="114"/>
      <c r="AI270" s="110"/>
      <c r="AJ270" s="114"/>
      <c r="AK270" s="114"/>
      <c r="AL270" s="114"/>
      <c r="AM270" s="114"/>
      <c r="AN270" s="114"/>
      <c r="AO270" s="114"/>
      <c r="AP270" s="114"/>
      <c r="AQ270" s="110"/>
      <c r="AR270" s="110"/>
      <c r="AS270" s="110"/>
      <c r="AT270" s="110"/>
      <c r="AU270" s="110"/>
      <c r="AV270" s="110"/>
      <c r="AW270" s="110"/>
      <c r="AX270" s="114"/>
      <c r="AY270" s="114"/>
      <c r="AZ270" s="110"/>
      <c r="BA270" s="110"/>
    </row>
    <row r="271" spans="1:53" ht="14.25" customHeight="1" x14ac:dyDescent="0.25">
      <c r="A271" s="110"/>
      <c r="B271" s="110"/>
      <c r="C271" s="110"/>
      <c r="D271" s="110"/>
      <c r="E271" s="110"/>
      <c r="F271" s="110"/>
      <c r="G271" s="110"/>
      <c r="H271" s="110"/>
      <c r="I271" s="110"/>
      <c r="J271" s="114"/>
      <c r="K271" s="110"/>
      <c r="L271" s="114"/>
      <c r="M271" s="114"/>
      <c r="N271" s="110"/>
      <c r="O271" s="110"/>
      <c r="P271" s="114"/>
      <c r="Q271" s="114"/>
      <c r="R271" s="115"/>
      <c r="S271" s="114"/>
      <c r="T271" s="114"/>
      <c r="U271" s="114"/>
      <c r="V271" s="114"/>
      <c r="W271" s="114"/>
      <c r="X271" s="115"/>
      <c r="Y271" s="114"/>
      <c r="Z271" s="114"/>
      <c r="AA271" s="114"/>
      <c r="AB271" s="114"/>
      <c r="AC271" s="114"/>
      <c r="AD271" s="114"/>
      <c r="AE271" s="114"/>
      <c r="AF271" s="114"/>
      <c r="AG271" s="114"/>
      <c r="AH271" s="114"/>
      <c r="AI271" s="110"/>
      <c r="AJ271" s="114"/>
      <c r="AK271" s="114"/>
      <c r="AL271" s="114"/>
      <c r="AM271" s="114"/>
      <c r="AN271" s="114"/>
      <c r="AO271" s="114"/>
      <c r="AP271" s="114"/>
      <c r="AQ271" s="110"/>
      <c r="AR271" s="110"/>
      <c r="AS271" s="110"/>
      <c r="AT271" s="110"/>
      <c r="AU271" s="110"/>
      <c r="AV271" s="110"/>
      <c r="AW271" s="110"/>
      <c r="AX271" s="114"/>
      <c r="AY271" s="114"/>
      <c r="AZ271" s="110"/>
      <c r="BA271" s="110"/>
    </row>
    <row r="272" spans="1:53" ht="14.25" customHeight="1" x14ac:dyDescent="0.25">
      <c r="A272" s="110"/>
      <c r="B272" s="110"/>
      <c r="C272" s="110"/>
      <c r="D272" s="110"/>
      <c r="E272" s="110"/>
      <c r="F272" s="110"/>
      <c r="G272" s="110"/>
      <c r="H272" s="110"/>
      <c r="I272" s="110"/>
      <c r="J272" s="114"/>
      <c r="K272" s="110"/>
      <c r="L272" s="114"/>
      <c r="M272" s="114"/>
      <c r="N272" s="110"/>
      <c r="O272" s="110"/>
      <c r="P272" s="114"/>
      <c r="Q272" s="114"/>
      <c r="R272" s="115"/>
      <c r="S272" s="114"/>
      <c r="T272" s="114"/>
      <c r="U272" s="114"/>
      <c r="V272" s="114"/>
      <c r="W272" s="114"/>
      <c r="X272" s="115"/>
      <c r="Y272" s="114"/>
      <c r="Z272" s="114"/>
      <c r="AA272" s="114"/>
      <c r="AB272" s="114"/>
      <c r="AC272" s="114"/>
      <c r="AD272" s="114"/>
      <c r="AE272" s="114"/>
      <c r="AF272" s="114"/>
      <c r="AG272" s="114"/>
      <c r="AH272" s="114"/>
      <c r="AI272" s="110"/>
      <c r="AJ272" s="114"/>
      <c r="AK272" s="114"/>
      <c r="AL272" s="114"/>
      <c r="AM272" s="114"/>
      <c r="AN272" s="114"/>
      <c r="AO272" s="114"/>
      <c r="AP272" s="114"/>
      <c r="AQ272" s="110"/>
      <c r="AR272" s="110"/>
      <c r="AS272" s="110"/>
      <c r="AT272" s="110"/>
      <c r="AU272" s="110"/>
      <c r="AV272" s="110"/>
      <c r="AW272" s="110"/>
      <c r="AX272" s="114"/>
      <c r="AY272" s="114"/>
      <c r="AZ272" s="110"/>
      <c r="BA272" s="110"/>
    </row>
    <row r="273" spans="1:53" ht="14.25" customHeight="1" x14ac:dyDescent="0.25">
      <c r="A273" s="110"/>
      <c r="B273" s="110"/>
      <c r="C273" s="110"/>
      <c r="D273" s="110"/>
      <c r="E273" s="110"/>
      <c r="F273" s="110"/>
      <c r="G273" s="110"/>
      <c r="H273" s="110"/>
      <c r="I273" s="110"/>
      <c r="J273" s="114"/>
      <c r="K273" s="110"/>
      <c r="L273" s="114"/>
      <c r="M273" s="114"/>
      <c r="N273" s="110"/>
      <c r="O273" s="110"/>
      <c r="P273" s="114"/>
      <c r="Q273" s="114"/>
      <c r="R273" s="115"/>
      <c r="S273" s="114"/>
      <c r="T273" s="114"/>
      <c r="U273" s="114"/>
      <c r="V273" s="114"/>
      <c r="W273" s="114"/>
      <c r="X273" s="115"/>
      <c r="Y273" s="114"/>
      <c r="Z273" s="114"/>
      <c r="AA273" s="114"/>
      <c r="AB273" s="114"/>
      <c r="AC273" s="114"/>
      <c r="AD273" s="114"/>
      <c r="AE273" s="114"/>
      <c r="AF273" s="114"/>
      <c r="AG273" s="114"/>
      <c r="AH273" s="114"/>
      <c r="AI273" s="110"/>
      <c r="AJ273" s="114"/>
      <c r="AK273" s="114"/>
      <c r="AL273" s="114"/>
      <c r="AM273" s="114"/>
      <c r="AN273" s="114"/>
      <c r="AO273" s="114"/>
      <c r="AP273" s="114"/>
      <c r="AQ273" s="110"/>
      <c r="AR273" s="110"/>
      <c r="AS273" s="110"/>
      <c r="AT273" s="110"/>
      <c r="AU273" s="110"/>
      <c r="AV273" s="110"/>
      <c r="AW273" s="110"/>
      <c r="AX273" s="114"/>
      <c r="AY273" s="114"/>
      <c r="AZ273" s="110"/>
      <c r="BA273" s="110"/>
    </row>
    <row r="274" spans="1:53" ht="14.25" customHeight="1" x14ac:dyDescent="0.25">
      <c r="A274" s="110"/>
      <c r="B274" s="110"/>
      <c r="C274" s="110"/>
      <c r="D274" s="110"/>
      <c r="E274" s="110"/>
      <c r="F274" s="110"/>
      <c r="G274" s="110"/>
      <c r="H274" s="110"/>
      <c r="I274" s="110"/>
      <c r="J274" s="114"/>
      <c r="K274" s="110"/>
      <c r="L274" s="114"/>
      <c r="M274" s="114"/>
      <c r="N274" s="110"/>
      <c r="O274" s="110"/>
      <c r="P274" s="114"/>
      <c r="Q274" s="114"/>
      <c r="R274" s="115"/>
      <c r="S274" s="114"/>
      <c r="T274" s="114"/>
      <c r="U274" s="114"/>
      <c r="V274" s="114"/>
      <c r="W274" s="114"/>
      <c r="X274" s="115"/>
      <c r="Y274" s="114"/>
      <c r="Z274" s="114"/>
      <c r="AA274" s="114"/>
      <c r="AB274" s="114"/>
      <c r="AC274" s="114"/>
      <c r="AD274" s="114"/>
      <c r="AE274" s="114"/>
      <c r="AF274" s="114"/>
      <c r="AG274" s="114"/>
      <c r="AH274" s="114"/>
      <c r="AI274" s="110"/>
      <c r="AJ274" s="114"/>
      <c r="AK274" s="114"/>
      <c r="AL274" s="114"/>
      <c r="AM274" s="114"/>
      <c r="AN274" s="114"/>
      <c r="AO274" s="114"/>
      <c r="AP274" s="114"/>
      <c r="AQ274" s="110"/>
      <c r="AR274" s="110"/>
      <c r="AS274" s="110"/>
      <c r="AT274" s="110"/>
      <c r="AU274" s="110"/>
      <c r="AV274" s="110"/>
      <c r="AW274" s="110"/>
      <c r="AX274" s="114"/>
      <c r="AY274" s="114"/>
      <c r="AZ274" s="110"/>
      <c r="BA274" s="110"/>
    </row>
    <row r="275" spans="1:53" ht="14.25" customHeight="1" x14ac:dyDescent="0.25">
      <c r="A275" s="110"/>
      <c r="B275" s="110"/>
      <c r="C275" s="110"/>
      <c r="D275" s="110"/>
      <c r="E275" s="110"/>
      <c r="F275" s="110"/>
      <c r="G275" s="110"/>
      <c r="H275" s="110"/>
      <c r="I275" s="110"/>
      <c r="J275" s="114"/>
      <c r="K275" s="110"/>
      <c r="L275" s="114"/>
      <c r="M275" s="114"/>
      <c r="N275" s="110"/>
      <c r="O275" s="110"/>
      <c r="P275" s="114"/>
      <c r="Q275" s="114"/>
      <c r="R275" s="115"/>
      <c r="S275" s="114"/>
      <c r="T275" s="114"/>
      <c r="U275" s="114"/>
      <c r="V275" s="114"/>
      <c r="W275" s="114"/>
      <c r="X275" s="115"/>
      <c r="Y275" s="114"/>
      <c r="Z275" s="114"/>
      <c r="AA275" s="114"/>
      <c r="AB275" s="114"/>
      <c r="AC275" s="114"/>
      <c r="AD275" s="114"/>
      <c r="AE275" s="114"/>
      <c r="AF275" s="114"/>
      <c r="AG275" s="114"/>
      <c r="AH275" s="114"/>
      <c r="AI275" s="110"/>
      <c r="AJ275" s="114"/>
      <c r="AK275" s="114"/>
      <c r="AL275" s="114"/>
      <c r="AM275" s="114"/>
      <c r="AN275" s="114"/>
      <c r="AO275" s="114"/>
      <c r="AP275" s="114"/>
      <c r="AQ275" s="110"/>
      <c r="AR275" s="110"/>
      <c r="AS275" s="110"/>
      <c r="AT275" s="110"/>
      <c r="AU275" s="110"/>
      <c r="AV275" s="110"/>
      <c r="AW275" s="110"/>
      <c r="AX275" s="114"/>
      <c r="AY275" s="114"/>
      <c r="AZ275" s="110"/>
      <c r="BA275" s="110"/>
    </row>
    <row r="276" spans="1:53" ht="14.25" customHeight="1" x14ac:dyDescent="0.25">
      <c r="A276" s="110"/>
      <c r="B276" s="110"/>
      <c r="C276" s="110"/>
      <c r="D276" s="110"/>
      <c r="E276" s="110"/>
      <c r="F276" s="110"/>
      <c r="G276" s="110"/>
      <c r="H276" s="110"/>
      <c r="I276" s="110"/>
      <c r="J276" s="114"/>
      <c r="K276" s="110"/>
      <c r="L276" s="114"/>
      <c r="M276" s="114"/>
      <c r="N276" s="110"/>
      <c r="O276" s="110"/>
      <c r="P276" s="114"/>
      <c r="Q276" s="114"/>
      <c r="R276" s="115"/>
      <c r="S276" s="114"/>
      <c r="T276" s="114"/>
      <c r="U276" s="114"/>
      <c r="V276" s="114"/>
      <c r="W276" s="114"/>
      <c r="X276" s="115"/>
      <c r="Y276" s="114"/>
      <c r="Z276" s="114"/>
      <c r="AA276" s="114"/>
      <c r="AB276" s="114"/>
      <c r="AC276" s="114"/>
      <c r="AD276" s="114"/>
      <c r="AE276" s="114"/>
      <c r="AF276" s="114"/>
      <c r="AG276" s="114"/>
      <c r="AH276" s="114"/>
      <c r="AI276" s="110"/>
      <c r="AJ276" s="114"/>
      <c r="AK276" s="114"/>
      <c r="AL276" s="114"/>
      <c r="AM276" s="114"/>
      <c r="AN276" s="114"/>
      <c r="AO276" s="114"/>
      <c r="AP276" s="114"/>
      <c r="AQ276" s="110"/>
      <c r="AR276" s="110"/>
      <c r="AS276" s="110"/>
      <c r="AT276" s="110"/>
      <c r="AU276" s="110"/>
      <c r="AV276" s="110"/>
      <c r="AW276" s="110"/>
      <c r="AX276" s="114"/>
      <c r="AY276" s="114"/>
      <c r="AZ276" s="110"/>
      <c r="BA276" s="110"/>
    </row>
    <row r="277" spans="1:53" ht="14.25" customHeight="1" x14ac:dyDescent="0.25">
      <c r="A277" s="110"/>
      <c r="B277" s="110"/>
      <c r="C277" s="110"/>
      <c r="D277" s="110"/>
      <c r="E277" s="110"/>
      <c r="F277" s="110"/>
      <c r="G277" s="110"/>
      <c r="H277" s="110"/>
      <c r="I277" s="110"/>
      <c r="J277" s="114"/>
      <c r="K277" s="110"/>
      <c r="L277" s="114"/>
      <c r="M277" s="114"/>
      <c r="N277" s="110"/>
      <c r="O277" s="110"/>
      <c r="P277" s="114"/>
      <c r="Q277" s="114"/>
      <c r="R277" s="110"/>
      <c r="S277" s="110"/>
      <c r="T277" s="110"/>
      <c r="U277" s="110"/>
      <c r="V277" s="110"/>
      <c r="W277" s="110"/>
      <c r="X277" s="115"/>
      <c r="Y277" s="114"/>
      <c r="Z277" s="114"/>
      <c r="AA277" s="114"/>
      <c r="AB277" s="114"/>
      <c r="AC277" s="114"/>
      <c r="AD277" s="110"/>
      <c r="AE277" s="110"/>
      <c r="AF277" s="110"/>
      <c r="AG277" s="110"/>
      <c r="AH277" s="110"/>
      <c r="AI277" s="110"/>
      <c r="AJ277" s="110"/>
      <c r="AK277" s="110"/>
      <c r="AL277" s="114"/>
      <c r="AM277" s="114"/>
      <c r="AN277" s="114"/>
      <c r="AO277" s="114"/>
      <c r="AP277" s="114"/>
      <c r="AQ277" s="110"/>
      <c r="AR277" s="110"/>
      <c r="AS277" s="110"/>
      <c r="AT277" s="110"/>
      <c r="AU277" s="110"/>
      <c r="AV277" s="110"/>
      <c r="AW277" s="110"/>
      <c r="AX277" s="114"/>
      <c r="AY277" s="114"/>
      <c r="AZ277" s="110"/>
      <c r="BA277" s="110"/>
    </row>
    <row r="278" spans="1:53" ht="14.25" customHeight="1" x14ac:dyDescent="0.25">
      <c r="A278" s="110"/>
      <c r="B278" s="110"/>
      <c r="C278" s="110"/>
      <c r="D278" s="110"/>
      <c r="E278" s="110"/>
      <c r="F278" s="110"/>
      <c r="G278" s="110"/>
      <c r="H278" s="110"/>
      <c r="I278" s="110"/>
      <c r="J278" s="114"/>
      <c r="K278" s="110"/>
      <c r="L278" s="114"/>
      <c r="M278" s="114"/>
      <c r="N278" s="110"/>
      <c r="O278" s="110"/>
      <c r="P278" s="114"/>
      <c r="Q278" s="114"/>
      <c r="R278" s="115"/>
      <c r="S278" s="114"/>
      <c r="T278" s="114"/>
      <c r="U278" s="114"/>
      <c r="V278" s="114"/>
      <c r="W278" s="114"/>
      <c r="X278" s="115"/>
      <c r="Y278" s="114"/>
      <c r="Z278" s="114"/>
      <c r="AA278" s="114"/>
      <c r="AB278" s="114"/>
      <c r="AC278" s="114"/>
      <c r="AD278" s="114"/>
      <c r="AE278" s="114"/>
      <c r="AF278" s="114"/>
      <c r="AG278" s="114"/>
      <c r="AH278" s="114"/>
      <c r="AI278" s="110"/>
      <c r="AJ278" s="114"/>
      <c r="AK278" s="114"/>
      <c r="AL278" s="114"/>
      <c r="AM278" s="114"/>
      <c r="AN278" s="114"/>
      <c r="AO278" s="114"/>
      <c r="AP278" s="114"/>
      <c r="AQ278" s="110"/>
      <c r="AR278" s="110"/>
      <c r="AS278" s="110"/>
      <c r="AT278" s="110"/>
      <c r="AU278" s="110"/>
      <c r="AV278" s="110"/>
      <c r="AW278" s="110"/>
      <c r="AX278" s="114"/>
      <c r="AY278" s="114"/>
      <c r="AZ278" s="110"/>
      <c r="BA278" s="110"/>
    </row>
    <row r="279" spans="1:53" ht="14.25" customHeight="1" x14ac:dyDescent="0.25">
      <c r="A279" s="110"/>
      <c r="B279" s="110"/>
      <c r="C279" s="110"/>
      <c r="D279" s="110"/>
      <c r="E279" s="110"/>
      <c r="F279" s="110"/>
      <c r="G279" s="110"/>
      <c r="H279" s="110"/>
      <c r="I279" s="110"/>
      <c r="J279" s="114"/>
      <c r="K279" s="110"/>
      <c r="L279" s="114"/>
      <c r="M279" s="114"/>
      <c r="N279" s="110"/>
      <c r="O279" s="110"/>
      <c r="P279" s="114"/>
      <c r="Q279" s="114"/>
      <c r="R279" s="115"/>
      <c r="S279" s="114"/>
      <c r="T279" s="114"/>
      <c r="U279" s="114"/>
      <c r="V279" s="114"/>
      <c r="W279" s="114"/>
      <c r="X279" s="115"/>
      <c r="Y279" s="114"/>
      <c r="Z279" s="114"/>
      <c r="AA279" s="114"/>
      <c r="AB279" s="114"/>
      <c r="AC279" s="114"/>
      <c r="AD279" s="114"/>
      <c r="AE279" s="114"/>
      <c r="AF279" s="114"/>
      <c r="AG279" s="114"/>
      <c r="AH279" s="114"/>
      <c r="AI279" s="110"/>
      <c r="AJ279" s="114"/>
      <c r="AK279" s="114"/>
      <c r="AL279" s="114"/>
      <c r="AM279" s="114"/>
      <c r="AN279" s="114"/>
      <c r="AO279" s="114"/>
      <c r="AP279" s="114"/>
      <c r="AQ279" s="110"/>
      <c r="AR279" s="110"/>
      <c r="AS279" s="110"/>
      <c r="AT279" s="110"/>
      <c r="AU279" s="110"/>
      <c r="AV279" s="110"/>
      <c r="AW279" s="110"/>
      <c r="AX279" s="114"/>
      <c r="AY279" s="114"/>
      <c r="AZ279" s="110"/>
      <c r="BA279" s="110"/>
    </row>
    <row r="280" spans="1:53" ht="14.25" customHeight="1" x14ac:dyDescent="0.25">
      <c r="A280" s="110"/>
      <c r="B280" s="110"/>
      <c r="C280" s="110"/>
      <c r="D280" s="110"/>
      <c r="E280" s="110"/>
      <c r="F280" s="110"/>
      <c r="G280" s="110"/>
      <c r="H280" s="110"/>
      <c r="I280" s="110"/>
      <c r="J280" s="114"/>
      <c r="K280" s="110"/>
      <c r="L280" s="114"/>
      <c r="M280" s="114"/>
      <c r="N280" s="110"/>
      <c r="O280" s="110"/>
      <c r="P280" s="114"/>
      <c r="Q280" s="114"/>
      <c r="R280" s="115"/>
      <c r="S280" s="114"/>
      <c r="T280" s="114"/>
      <c r="U280" s="114"/>
      <c r="V280" s="114"/>
      <c r="W280" s="114"/>
      <c r="X280" s="115"/>
      <c r="Y280" s="114"/>
      <c r="Z280" s="114"/>
      <c r="AA280" s="114"/>
      <c r="AB280" s="114"/>
      <c r="AC280" s="114"/>
      <c r="AD280" s="114"/>
      <c r="AE280" s="114"/>
      <c r="AF280" s="114"/>
      <c r="AG280" s="114"/>
      <c r="AH280" s="114"/>
      <c r="AI280" s="110"/>
      <c r="AJ280" s="114"/>
      <c r="AK280" s="114"/>
      <c r="AL280" s="114"/>
      <c r="AM280" s="114"/>
      <c r="AN280" s="114"/>
      <c r="AO280" s="114"/>
      <c r="AP280" s="114"/>
      <c r="AQ280" s="110"/>
      <c r="AR280" s="110"/>
      <c r="AS280" s="110"/>
      <c r="AT280" s="110"/>
      <c r="AU280" s="110"/>
      <c r="AV280" s="110"/>
      <c r="AW280" s="110"/>
      <c r="AX280" s="114"/>
      <c r="AY280" s="114"/>
      <c r="AZ280" s="110"/>
      <c r="BA280" s="110"/>
    </row>
    <row r="281" spans="1:53" ht="14.25" customHeight="1" x14ac:dyDescent="0.25">
      <c r="A281" s="110"/>
      <c r="B281" s="110"/>
      <c r="C281" s="110"/>
      <c r="D281" s="110"/>
      <c r="E281" s="110"/>
      <c r="F281" s="110"/>
      <c r="G281" s="110"/>
      <c r="H281" s="110"/>
      <c r="I281" s="110"/>
      <c r="J281" s="114"/>
      <c r="K281" s="110"/>
      <c r="L281" s="114"/>
      <c r="M281" s="114"/>
      <c r="N281" s="110"/>
      <c r="O281" s="110"/>
      <c r="P281" s="114"/>
      <c r="Q281" s="114"/>
      <c r="R281" s="115"/>
      <c r="S281" s="114"/>
      <c r="T281" s="114"/>
      <c r="U281" s="114"/>
      <c r="V281" s="114"/>
      <c r="W281" s="114"/>
      <c r="X281" s="115"/>
      <c r="Y281" s="114"/>
      <c r="Z281" s="114"/>
      <c r="AA281" s="114"/>
      <c r="AB281" s="114"/>
      <c r="AC281" s="114"/>
      <c r="AD281" s="114"/>
      <c r="AE281" s="114"/>
      <c r="AF281" s="114"/>
      <c r="AG281" s="114"/>
      <c r="AH281" s="114"/>
      <c r="AI281" s="110"/>
      <c r="AJ281" s="114"/>
      <c r="AK281" s="114"/>
      <c r="AL281" s="114"/>
      <c r="AM281" s="114"/>
      <c r="AN281" s="114"/>
      <c r="AO281" s="114"/>
      <c r="AP281" s="114"/>
      <c r="AQ281" s="110"/>
      <c r="AR281" s="110"/>
      <c r="AS281" s="110"/>
      <c r="AT281" s="110"/>
      <c r="AU281" s="110"/>
      <c r="AV281" s="110"/>
      <c r="AW281" s="110"/>
      <c r="AX281" s="114"/>
      <c r="AY281" s="114"/>
      <c r="AZ281" s="110"/>
      <c r="BA281" s="110"/>
    </row>
    <row r="282" spans="1:53" ht="14.25" customHeight="1" x14ac:dyDescent="0.25">
      <c r="A282" s="110"/>
      <c r="B282" s="110"/>
      <c r="C282" s="110"/>
      <c r="D282" s="110"/>
      <c r="E282" s="110"/>
      <c r="F282" s="110"/>
      <c r="G282" s="110"/>
      <c r="H282" s="110"/>
      <c r="I282" s="110"/>
      <c r="J282" s="114"/>
      <c r="K282" s="110"/>
      <c r="L282" s="114"/>
      <c r="M282" s="114"/>
      <c r="N282" s="110"/>
      <c r="O282" s="110"/>
      <c r="P282" s="114"/>
      <c r="Q282" s="114"/>
      <c r="R282" s="115"/>
      <c r="S282" s="114"/>
      <c r="T282" s="114"/>
      <c r="U282" s="114"/>
      <c r="V282" s="114"/>
      <c r="W282" s="114"/>
      <c r="X282" s="115"/>
      <c r="Y282" s="114"/>
      <c r="Z282" s="114"/>
      <c r="AA282" s="114"/>
      <c r="AB282" s="114"/>
      <c r="AC282" s="114"/>
      <c r="AD282" s="114"/>
      <c r="AE282" s="114"/>
      <c r="AF282" s="114"/>
      <c r="AG282" s="114"/>
      <c r="AH282" s="114"/>
      <c r="AI282" s="110"/>
      <c r="AJ282" s="114"/>
      <c r="AK282" s="114"/>
      <c r="AL282" s="114"/>
      <c r="AM282" s="114"/>
      <c r="AN282" s="114"/>
      <c r="AO282" s="114"/>
      <c r="AP282" s="114"/>
      <c r="AQ282" s="110"/>
      <c r="AR282" s="110"/>
      <c r="AS282" s="110"/>
      <c r="AT282" s="110"/>
      <c r="AU282" s="110"/>
      <c r="AV282" s="110"/>
      <c r="AW282" s="110"/>
      <c r="AX282" s="114"/>
      <c r="AY282" s="114"/>
      <c r="AZ282" s="110"/>
      <c r="BA282" s="110"/>
    </row>
    <row r="283" spans="1:53" ht="14.25" customHeight="1" x14ac:dyDescent="0.25">
      <c r="A283" s="110"/>
      <c r="B283" s="110"/>
      <c r="C283" s="110"/>
      <c r="D283" s="110"/>
      <c r="E283" s="110"/>
      <c r="F283" s="110"/>
      <c r="G283" s="110"/>
      <c r="H283" s="110"/>
      <c r="I283" s="110"/>
      <c r="J283" s="114"/>
      <c r="K283" s="110"/>
      <c r="L283" s="114"/>
      <c r="M283" s="114"/>
      <c r="N283" s="110"/>
      <c r="O283" s="110"/>
      <c r="P283" s="114"/>
      <c r="Q283" s="114"/>
      <c r="R283" s="115"/>
      <c r="S283" s="114"/>
      <c r="T283" s="114"/>
      <c r="U283" s="114"/>
      <c r="V283" s="114"/>
      <c r="W283" s="114"/>
      <c r="X283" s="115"/>
      <c r="Y283" s="114"/>
      <c r="Z283" s="114"/>
      <c r="AA283" s="114"/>
      <c r="AB283" s="114"/>
      <c r="AC283" s="114"/>
      <c r="AD283" s="114"/>
      <c r="AE283" s="114"/>
      <c r="AF283" s="114"/>
      <c r="AG283" s="114"/>
      <c r="AH283" s="114"/>
      <c r="AI283" s="110"/>
      <c r="AJ283" s="114"/>
      <c r="AK283" s="114"/>
      <c r="AL283" s="114"/>
      <c r="AM283" s="114"/>
      <c r="AN283" s="114"/>
      <c r="AO283" s="114"/>
      <c r="AP283" s="114"/>
      <c r="AQ283" s="110"/>
      <c r="AR283" s="110"/>
      <c r="AS283" s="110"/>
      <c r="AT283" s="110"/>
      <c r="AU283" s="110"/>
      <c r="AV283" s="110"/>
      <c r="AW283" s="110"/>
      <c r="AX283" s="114"/>
      <c r="AY283" s="114"/>
      <c r="AZ283" s="110"/>
      <c r="BA283" s="110"/>
    </row>
    <row r="284" spans="1:53" ht="14.25" customHeight="1" x14ac:dyDescent="0.25">
      <c r="A284" s="110"/>
      <c r="B284" s="110"/>
      <c r="C284" s="110"/>
      <c r="D284" s="110"/>
      <c r="E284" s="110"/>
      <c r="F284" s="110"/>
      <c r="G284" s="110"/>
      <c r="H284" s="110"/>
      <c r="I284" s="110"/>
      <c r="J284" s="114"/>
      <c r="K284" s="110"/>
      <c r="L284" s="114"/>
      <c r="M284" s="114"/>
      <c r="N284" s="110"/>
      <c r="O284" s="110"/>
      <c r="P284" s="114"/>
      <c r="Q284" s="114"/>
      <c r="R284" s="115"/>
      <c r="S284" s="114"/>
      <c r="T284" s="114"/>
      <c r="U284" s="114"/>
      <c r="V284" s="114"/>
      <c r="W284" s="114"/>
      <c r="X284" s="115"/>
      <c r="Y284" s="114"/>
      <c r="Z284" s="114"/>
      <c r="AA284" s="114"/>
      <c r="AB284" s="114"/>
      <c r="AC284" s="114"/>
      <c r="AD284" s="114"/>
      <c r="AE284" s="114"/>
      <c r="AF284" s="114"/>
      <c r="AG284" s="114"/>
      <c r="AH284" s="114"/>
      <c r="AI284" s="110"/>
      <c r="AJ284" s="114"/>
      <c r="AK284" s="114"/>
      <c r="AL284" s="114"/>
      <c r="AM284" s="114"/>
      <c r="AN284" s="114"/>
      <c r="AO284" s="114"/>
      <c r="AP284" s="114"/>
      <c r="AQ284" s="110"/>
      <c r="AR284" s="110"/>
      <c r="AS284" s="110"/>
      <c r="AT284" s="110"/>
      <c r="AU284" s="110"/>
      <c r="AV284" s="110"/>
      <c r="AW284" s="110"/>
      <c r="AX284" s="114"/>
      <c r="AY284" s="114"/>
      <c r="AZ284" s="110"/>
      <c r="BA284" s="110"/>
    </row>
    <row r="285" spans="1:53" ht="14.25" customHeight="1" x14ac:dyDescent="0.25">
      <c r="A285" s="110"/>
      <c r="B285" s="110"/>
      <c r="C285" s="110"/>
      <c r="D285" s="110"/>
      <c r="E285" s="110"/>
      <c r="F285" s="110"/>
      <c r="G285" s="110"/>
      <c r="H285" s="110"/>
      <c r="I285" s="110"/>
      <c r="J285" s="114"/>
      <c r="K285" s="110"/>
      <c r="L285" s="114"/>
      <c r="M285" s="114"/>
      <c r="N285" s="110"/>
      <c r="O285" s="110"/>
      <c r="P285" s="114"/>
      <c r="Q285" s="114"/>
      <c r="R285" s="115"/>
      <c r="S285" s="114"/>
      <c r="T285" s="114"/>
      <c r="U285" s="114"/>
      <c r="V285" s="114"/>
      <c r="W285" s="114"/>
      <c r="X285" s="115"/>
      <c r="Y285" s="114"/>
      <c r="Z285" s="114"/>
      <c r="AA285" s="114"/>
      <c r="AB285" s="114"/>
      <c r="AC285" s="114"/>
      <c r="AD285" s="114"/>
      <c r="AE285" s="114"/>
      <c r="AF285" s="114"/>
      <c r="AG285" s="114"/>
      <c r="AH285" s="114"/>
      <c r="AI285" s="110"/>
      <c r="AJ285" s="114"/>
      <c r="AK285" s="114"/>
      <c r="AL285" s="114"/>
      <c r="AM285" s="114"/>
      <c r="AN285" s="114"/>
      <c r="AO285" s="114"/>
      <c r="AP285" s="114"/>
      <c r="AQ285" s="110"/>
      <c r="AR285" s="110"/>
      <c r="AS285" s="110"/>
      <c r="AT285" s="110"/>
      <c r="AU285" s="110"/>
      <c r="AV285" s="110"/>
      <c r="AW285" s="110"/>
      <c r="AX285" s="114"/>
      <c r="AY285" s="114"/>
      <c r="AZ285" s="110"/>
      <c r="BA285" s="110"/>
    </row>
    <row r="286" spans="1:53" ht="14.25" customHeight="1" x14ac:dyDescent="0.25">
      <c r="A286" s="110"/>
      <c r="B286" s="110"/>
      <c r="C286" s="110"/>
      <c r="D286" s="110"/>
      <c r="E286" s="110"/>
      <c r="F286" s="110"/>
      <c r="G286" s="110"/>
      <c r="H286" s="110"/>
      <c r="I286" s="110"/>
      <c r="J286" s="114"/>
      <c r="K286" s="110"/>
      <c r="L286" s="114"/>
      <c r="M286" s="114"/>
      <c r="N286" s="110"/>
      <c r="O286" s="110"/>
      <c r="P286" s="114"/>
      <c r="Q286" s="114"/>
      <c r="R286" s="115"/>
      <c r="S286" s="114"/>
      <c r="T286" s="114"/>
      <c r="U286" s="114"/>
      <c r="V286" s="114"/>
      <c r="W286" s="114"/>
      <c r="X286" s="115"/>
      <c r="Y286" s="114"/>
      <c r="Z286" s="114"/>
      <c r="AA286" s="114"/>
      <c r="AB286" s="114"/>
      <c r="AC286" s="114"/>
      <c r="AD286" s="114"/>
      <c r="AE286" s="114"/>
      <c r="AF286" s="114"/>
      <c r="AG286" s="114"/>
      <c r="AH286" s="114"/>
      <c r="AI286" s="110"/>
      <c r="AJ286" s="114"/>
      <c r="AK286" s="114"/>
      <c r="AL286" s="114"/>
      <c r="AM286" s="114"/>
      <c r="AN286" s="114"/>
      <c r="AO286" s="114"/>
      <c r="AP286" s="114"/>
      <c r="AQ286" s="110"/>
      <c r="AR286" s="110"/>
      <c r="AS286" s="110"/>
      <c r="AT286" s="110"/>
      <c r="AU286" s="110"/>
      <c r="AV286" s="110"/>
      <c r="AW286" s="110"/>
      <c r="AX286" s="114"/>
      <c r="AY286" s="114"/>
      <c r="AZ286" s="110"/>
      <c r="BA286" s="110"/>
    </row>
    <row r="287" spans="1:53" ht="14.25" customHeight="1" x14ac:dyDescent="0.25">
      <c r="A287" s="110"/>
      <c r="B287" s="110"/>
      <c r="C287" s="110"/>
      <c r="D287" s="110"/>
      <c r="E287" s="110"/>
      <c r="F287" s="110"/>
      <c r="G287" s="110"/>
      <c r="H287" s="110"/>
      <c r="I287" s="110"/>
      <c r="J287" s="114"/>
      <c r="K287" s="110"/>
      <c r="L287" s="114"/>
      <c r="M287" s="114"/>
      <c r="N287" s="110"/>
      <c r="O287" s="110"/>
      <c r="P287" s="114"/>
      <c r="Q287" s="114"/>
      <c r="R287" s="115"/>
      <c r="S287" s="114"/>
      <c r="T287" s="114"/>
      <c r="U287" s="114"/>
      <c r="V287" s="114"/>
      <c r="W287" s="114"/>
      <c r="X287" s="115"/>
      <c r="Y287" s="114"/>
      <c r="Z287" s="114"/>
      <c r="AA287" s="114"/>
      <c r="AB287" s="114"/>
      <c r="AC287" s="114"/>
      <c r="AD287" s="114"/>
      <c r="AE287" s="114"/>
      <c r="AF287" s="114"/>
      <c r="AG287" s="114"/>
      <c r="AH287" s="114"/>
      <c r="AI287" s="110"/>
      <c r="AJ287" s="114"/>
      <c r="AK287" s="114"/>
      <c r="AL287" s="114"/>
      <c r="AM287" s="114"/>
      <c r="AN287" s="114"/>
      <c r="AO287" s="114"/>
      <c r="AP287" s="114"/>
      <c r="AQ287" s="110"/>
      <c r="AR287" s="110"/>
      <c r="AS287" s="110"/>
      <c r="AT287" s="110"/>
      <c r="AU287" s="110"/>
      <c r="AV287" s="110"/>
      <c r="AW287" s="110"/>
      <c r="AX287" s="114"/>
      <c r="AY287" s="114"/>
      <c r="AZ287" s="110"/>
      <c r="BA287" s="110"/>
    </row>
    <row r="288" spans="1:53" ht="14.25" customHeight="1" x14ac:dyDescent="0.25">
      <c r="A288" s="110"/>
      <c r="B288" s="110"/>
      <c r="C288" s="110"/>
      <c r="D288" s="110"/>
      <c r="E288" s="110"/>
      <c r="F288" s="110"/>
      <c r="G288" s="110"/>
      <c r="H288" s="110"/>
      <c r="I288" s="110"/>
      <c r="J288" s="114"/>
      <c r="K288" s="110"/>
      <c r="L288" s="114"/>
      <c r="M288" s="114"/>
      <c r="N288" s="110"/>
      <c r="O288" s="110"/>
      <c r="P288" s="114"/>
      <c r="Q288" s="114"/>
      <c r="R288" s="115"/>
      <c r="S288" s="114"/>
      <c r="T288" s="114"/>
      <c r="U288" s="114"/>
      <c r="V288" s="114"/>
      <c r="W288" s="114"/>
      <c r="X288" s="115"/>
      <c r="Y288" s="114"/>
      <c r="Z288" s="114"/>
      <c r="AA288" s="114"/>
      <c r="AB288" s="114"/>
      <c r="AC288" s="114"/>
      <c r="AD288" s="114"/>
      <c r="AE288" s="114"/>
      <c r="AF288" s="114"/>
      <c r="AG288" s="114"/>
      <c r="AH288" s="114"/>
      <c r="AI288" s="110"/>
      <c r="AJ288" s="114"/>
      <c r="AK288" s="114"/>
      <c r="AL288" s="114"/>
      <c r="AM288" s="114"/>
      <c r="AN288" s="114"/>
      <c r="AO288" s="114"/>
      <c r="AP288" s="114"/>
      <c r="AQ288" s="110"/>
      <c r="AR288" s="110"/>
      <c r="AS288" s="110"/>
      <c r="AT288" s="110"/>
      <c r="AU288" s="110"/>
      <c r="AV288" s="110"/>
      <c r="AW288" s="110"/>
      <c r="AX288" s="114"/>
      <c r="AY288" s="114"/>
      <c r="AZ288" s="110"/>
      <c r="BA288" s="110"/>
    </row>
    <row r="289" spans="1:53" ht="14.25" customHeight="1" x14ac:dyDescent="0.25">
      <c r="A289" s="110"/>
      <c r="B289" s="110"/>
      <c r="C289" s="110"/>
      <c r="D289" s="110"/>
      <c r="E289" s="110"/>
      <c r="F289" s="110"/>
      <c r="G289" s="110"/>
      <c r="H289" s="110"/>
      <c r="I289" s="110"/>
      <c r="J289" s="114"/>
      <c r="K289" s="110"/>
      <c r="L289" s="114"/>
      <c r="M289" s="114"/>
      <c r="N289" s="110"/>
      <c r="O289" s="110"/>
      <c r="P289" s="114"/>
      <c r="Q289" s="114"/>
      <c r="R289" s="115"/>
      <c r="S289" s="114"/>
      <c r="T289" s="114"/>
      <c r="U289" s="114"/>
      <c r="V289" s="114"/>
      <c r="W289" s="114"/>
      <c r="X289" s="115"/>
      <c r="Y289" s="114"/>
      <c r="Z289" s="114"/>
      <c r="AA289" s="114"/>
      <c r="AB289" s="114"/>
      <c r="AC289" s="114"/>
      <c r="AD289" s="114"/>
      <c r="AE289" s="114"/>
      <c r="AF289" s="114"/>
      <c r="AG289" s="114"/>
      <c r="AH289" s="114"/>
      <c r="AI289" s="110"/>
      <c r="AJ289" s="114"/>
      <c r="AK289" s="114"/>
      <c r="AL289" s="114"/>
      <c r="AM289" s="114"/>
      <c r="AN289" s="114"/>
      <c r="AO289" s="114"/>
      <c r="AP289" s="114"/>
      <c r="AQ289" s="110"/>
      <c r="AR289" s="110"/>
      <c r="AS289" s="110"/>
      <c r="AT289" s="110"/>
      <c r="AU289" s="110"/>
      <c r="AV289" s="110"/>
      <c r="AW289" s="110"/>
      <c r="AX289" s="114"/>
      <c r="AY289" s="114"/>
      <c r="AZ289" s="110"/>
      <c r="BA289" s="110"/>
    </row>
    <row r="290" spans="1:53" ht="14.25" customHeight="1" x14ac:dyDescent="0.25">
      <c r="A290" s="110"/>
      <c r="B290" s="110"/>
      <c r="C290" s="110"/>
      <c r="D290" s="110"/>
      <c r="E290" s="110"/>
      <c r="F290" s="110"/>
      <c r="G290" s="110"/>
      <c r="H290" s="110"/>
      <c r="I290" s="110"/>
      <c r="J290" s="114"/>
      <c r="K290" s="110"/>
      <c r="L290" s="114"/>
      <c r="M290" s="114"/>
      <c r="N290" s="110"/>
      <c r="O290" s="110"/>
      <c r="P290" s="114"/>
      <c r="Q290" s="114"/>
      <c r="R290" s="115"/>
      <c r="S290" s="114"/>
      <c r="T290" s="114"/>
      <c r="U290" s="114"/>
      <c r="V290" s="114"/>
      <c r="W290" s="114"/>
      <c r="X290" s="115"/>
      <c r="Y290" s="114"/>
      <c r="Z290" s="114"/>
      <c r="AA290" s="114"/>
      <c r="AB290" s="114"/>
      <c r="AC290" s="114"/>
      <c r="AD290" s="114"/>
      <c r="AE290" s="114"/>
      <c r="AF290" s="114"/>
      <c r="AG290" s="114"/>
      <c r="AH290" s="114"/>
      <c r="AI290" s="110"/>
      <c r="AJ290" s="114"/>
      <c r="AK290" s="114"/>
      <c r="AL290" s="114"/>
      <c r="AM290" s="114"/>
      <c r="AN290" s="114"/>
      <c r="AO290" s="114"/>
      <c r="AP290" s="114"/>
      <c r="AQ290" s="110"/>
      <c r="AR290" s="110"/>
      <c r="AS290" s="110"/>
      <c r="AT290" s="110"/>
      <c r="AU290" s="110"/>
      <c r="AV290" s="110"/>
      <c r="AW290" s="110"/>
      <c r="AX290" s="114"/>
      <c r="AY290" s="114"/>
      <c r="AZ290" s="110"/>
      <c r="BA290" s="110"/>
    </row>
    <row r="291" spans="1:53" ht="14.25" customHeight="1" x14ac:dyDescent="0.25">
      <c r="A291" s="110"/>
      <c r="B291" s="110"/>
      <c r="C291" s="110"/>
      <c r="D291" s="110"/>
      <c r="E291" s="110"/>
      <c r="F291" s="110"/>
      <c r="G291" s="110"/>
      <c r="H291" s="110"/>
      <c r="I291" s="110"/>
      <c r="J291" s="114"/>
      <c r="K291" s="110"/>
      <c r="L291" s="114"/>
      <c r="M291" s="114"/>
      <c r="N291" s="110"/>
      <c r="O291" s="110"/>
      <c r="P291" s="114"/>
      <c r="Q291" s="114"/>
      <c r="R291" s="115"/>
      <c r="S291" s="114"/>
      <c r="T291" s="114"/>
      <c r="U291" s="114"/>
      <c r="V291" s="114"/>
      <c r="W291" s="114"/>
      <c r="X291" s="115"/>
      <c r="Y291" s="114"/>
      <c r="Z291" s="114"/>
      <c r="AA291" s="114"/>
      <c r="AB291" s="114"/>
      <c r="AC291" s="114"/>
      <c r="AD291" s="114"/>
      <c r="AE291" s="114"/>
      <c r="AF291" s="114"/>
      <c r="AG291" s="114"/>
      <c r="AH291" s="114"/>
      <c r="AI291" s="110"/>
      <c r="AJ291" s="114"/>
      <c r="AK291" s="114"/>
      <c r="AL291" s="114"/>
      <c r="AM291" s="114"/>
      <c r="AN291" s="114"/>
      <c r="AO291" s="114"/>
      <c r="AP291" s="114"/>
      <c r="AQ291" s="110"/>
      <c r="AR291" s="110"/>
      <c r="AS291" s="110"/>
      <c r="AT291" s="110"/>
      <c r="AU291" s="110"/>
      <c r="AV291" s="110"/>
      <c r="AW291" s="110"/>
      <c r="AX291" s="114"/>
      <c r="AY291" s="114"/>
      <c r="AZ291" s="110"/>
      <c r="BA291" s="110"/>
    </row>
    <row r="292" spans="1:53" ht="14.25" customHeight="1" x14ac:dyDescent="0.25">
      <c r="A292" s="110"/>
      <c r="B292" s="110"/>
      <c r="C292" s="110"/>
      <c r="D292" s="110"/>
      <c r="E292" s="110"/>
      <c r="F292" s="110"/>
      <c r="G292" s="110"/>
      <c r="H292" s="110"/>
      <c r="I292" s="110"/>
      <c r="J292" s="114"/>
      <c r="K292" s="110"/>
      <c r="L292" s="114"/>
      <c r="M292" s="114"/>
      <c r="N292" s="110"/>
      <c r="O292" s="110"/>
      <c r="P292" s="114"/>
      <c r="Q292" s="110"/>
      <c r="R292" s="115"/>
      <c r="S292" s="114"/>
      <c r="T292" s="114"/>
      <c r="U292" s="114"/>
      <c r="V292" s="114"/>
      <c r="W292" s="114"/>
      <c r="X292" s="110"/>
      <c r="Y292" s="110"/>
      <c r="Z292" s="110"/>
      <c r="AA292" s="110"/>
      <c r="AB292" s="110"/>
      <c r="AC292" s="110"/>
      <c r="AD292" s="110"/>
      <c r="AE292" s="110"/>
      <c r="AF292" s="110"/>
      <c r="AG292" s="110"/>
      <c r="AH292" s="110"/>
      <c r="AI292" s="110"/>
      <c r="AJ292" s="110"/>
      <c r="AK292" s="110"/>
      <c r="AL292" s="114"/>
      <c r="AM292" s="114"/>
      <c r="AN292" s="114"/>
      <c r="AO292" s="114"/>
      <c r="AP292" s="114"/>
      <c r="AQ292" s="110"/>
      <c r="AR292" s="110"/>
      <c r="AS292" s="110"/>
      <c r="AT292" s="110"/>
      <c r="AU292" s="110"/>
      <c r="AV292" s="110"/>
      <c r="AW292" s="110"/>
      <c r="AX292" s="114"/>
      <c r="AY292" s="114"/>
      <c r="AZ292" s="110"/>
      <c r="BA292" s="110"/>
    </row>
    <row r="293" spans="1:53" ht="14.25" customHeight="1" x14ac:dyDescent="0.25">
      <c r="A293" s="110"/>
      <c r="B293" s="110"/>
      <c r="C293" s="110"/>
      <c r="D293" s="110"/>
      <c r="E293" s="110"/>
      <c r="F293" s="110"/>
      <c r="G293" s="110"/>
      <c r="H293" s="110"/>
      <c r="I293" s="110"/>
      <c r="J293" s="114"/>
      <c r="K293" s="110"/>
      <c r="L293" s="114"/>
      <c r="M293" s="114"/>
      <c r="N293" s="110"/>
      <c r="O293" s="110"/>
      <c r="P293" s="114"/>
      <c r="Q293" s="114"/>
      <c r="R293" s="115"/>
      <c r="S293" s="114"/>
      <c r="T293" s="114"/>
      <c r="U293" s="114"/>
      <c r="V293" s="114"/>
      <c r="W293" s="114"/>
      <c r="X293" s="115"/>
      <c r="Y293" s="114"/>
      <c r="Z293" s="114"/>
      <c r="AA293" s="114"/>
      <c r="AB293" s="114"/>
      <c r="AC293" s="114"/>
      <c r="AD293" s="114"/>
      <c r="AE293" s="114"/>
      <c r="AF293" s="114"/>
      <c r="AG293" s="114"/>
      <c r="AH293" s="114"/>
      <c r="AI293" s="110"/>
      <c r="AJ293" s="114"/>
      <c r="AK293" s="114"/>
      <c r="AL293" s="114"/>
      <c r="AM293" s="114"/>
      <c r="AN293" s="114"/>
      <c r="AO293" s="114"/>
      <c r="AP293" s="114"/>
      <c r="AQ293" s="110"/>
      <c r="AR293" s="110"/>
      <c r="AS293" s="110"/>
      <c r="AT293" s="110"/>
      <c r="AU293" s="110"/>
      <c r="AV293" s="110"/>
      <c r="AW293" s="110"/>
      <c r="AX293" s="114"/>
      <c r="AY293" s="114"/>
      <c r="AZ293" s="110"/>
      <c r="BA293" s="110"/>
    </row>
    <row r="294" spans="1:53" ht="14.25" customHeight="1" x14ac:dyDescent="0.25">
      <c r="A294" s="110"/>
      <c r="B294" s="110"/>
      <c r="C294" s="110"/>
      <c r="D294" s="110"/>
      <c r="E294" s="110"/>
      <c r="F294" s="110"/>
      <c r="G294" s="110"/>
      <c r="H294" s="110"/>
      <c r="I294" s="110"/>
      <c r="J294" s="114"/>
      <c r="K294" s="110"/>
      <c r="L294" s="114"/>
      <c r="M294" s="114"/>
      <c r="N294" s="110"/>
      <c r="O294" s="110"/>
      <c r="P294" s="114"/>
      <c r="Q294" s="114"/>
      <c r="R294" s="115"/>
      <c r="S294" s="114"/>
      <c r="T294" s="114"/>
      <c r="U294" s="114"/>
      <c r="V294" s="114"/>
      <c r="W294" s="114"/>
      <c r="X294" s="115"/>
      <c r="Y294" s="114"/>
      <c r="Z294" s="114"/>
      <c r="AA294" s="114"/>
      <c r="AB294" s="114"/>
      <c r="AC294" s="114"/>
      <c r="AD294" s="114"/>
      <c r="AE294" s="114"/>
      <c r="AF294" s="114"/>
      <c r="AG294" s="114"/>
      <c r="AH294" s="114"/>
      <c r="AI294" s="110"/>
      <c r="AJ294" s="114"/>
      <c r="AK294" s="114"/>
      <c r="AL294" s="114"/>
      <c r="AM294" s="114"/>
      <c r="AN294" s="114"/>
      <c r="AO294" s="114"/>
      <c r="AP294" s="114"/>
      <c r="AQ294" s="110"/>
      <c r="AR294" s="110"/>
      <c r="AS294" s="110"/>
      <c r="AT294" s="110"/>
      <c r="AU294" s="110"/>
      <c r="AV294" s="110"/>
      <c r="AW294" s="110"/>
      <c r="AX294" s="114"/>
      <c r="AY294" s="114"/>
      <c r="AZ294" s="110"/>
      <c r="BA294" s="110"/>
    </row>
    <row r="295" spans="1:53" ht="14.25" customHeight="1" x14ac:dyDescent="0.25">
      <c r="A295" s="110"/>
      <c r="B295" s="110"/>
      <c r="C295" s="110"/>
      <c r="D295" s="110"/>
      <c r="E295" s="110"/>
      <c r="F295" s="110"/>
      <c r="G295" s="110"/>
      <c r="H295" s="110"/>
      <c r="I295" s="110"/>
      <c r="J295" s="114"/>
      <c r="K295" s="110"/>
      <c r="L295" s="114"/>
      <c r="M295" s="114"/>
      <c r="N295" s="110"/>
      <c r="O295" s="110"/>
      <c r="P295" s="114"/>
      <c r="Q295" s="114"/>
      <c r="R295" s="115"/>
      <c r="S295" s="114"/>
      <c r="T295" s="114"/>
      <c r="U295" s="114"/>
      <c r="V295" s="114"/>
      <c r="W295" s="114"/>
      <c r="X295" s="115"/>
      <c r="Y295" s="114"/>
      <c r="Z295" s="114"/>
      <c r="AA295" s="114"/>
      <c r="AB295" s="114"/>
      <c r="AC295" s="114"/>
      <c r="AD295" s="114"/>
      <c r="AE295" s="114"/>
      <c r="AF295" s="114"/>
      <c r="AG295" s="114"/>
      <c r="AH295" s="114"/>
      <c r="AI295" s="110"/>
      <c r="AJ295" s="114"/>
      <c r="AK295" s="114"/>
      <c r="AL295" s="114"/>
      <c r="AM295" s="114"/>
      <c r="AN295" s="114"/>
      <c r="AO295" s="114"/>
      <c r="AP295" s="114"/>
      <c r="AQ295" s="110"/>
      <c r="AR295" s="110"/>
      <c r="AS295" s="110"/>
      <c r="AT295" s="110"/>
      <c r="AU295" s="110"/>
      <c r="AV295" s="110"/>
      <c r="AW295" s="110"/>
      <c r="AX295" s="114"/>
      <c r="AY295" s="114"/>
      <c r="AZ295" s="110"/>
      <c r="BA295" s="110"/>
    </row>
    <row r="296" spans="1:53" ht="14.25" customHeight="1" x14ac:dyDescent="0.25">
      <c r="A296" s="110"/>
      <c r="B296" s="110"/>
      <c r="C296" s="110"/>
      <c r="D296" s="110"/>
      <c r="E296" s="110"/>
      <c r="F296" s="110"/>
      <c r="G296" s="110"/>
      <c r="H296" s="110"/>
      <c r="I296" s="110"/>
      <c r="J296" s="114"/>
      <c r="K296" s="110"/>
      <c r="L296" s="114"/>
      <c r="M296" s="114"/>
      <c r="N296" s="110"/>
      <c r="O296" s="110"/>
      <c r="P296" s="114"/>
      <c r="Q296" s="114"/>
      <c r="R296" s="115"/>
      <c r="S296" s="114"/>
      <c r="T296" s="114"/>
      <c r="U296" s="114"/>
      <c r="V296" s="114"/>
      <c r="W296" s="114"/>
      <c r="X296" s="115"/>
      <c r="Y296" s="114"/>
      <c r="Z296" s="114"/>
      <c r="AA296" s="114"/>
      <c r="AB296" s="114"/>
      <c r="AC296" s="114"/>
      <c r="AD296" s="114"/>
      <c r="AE296" s="114"/>
      <c r="AF296" s="114"/>
      <c r="AG296" s="114"/>
      <c r="AH296" s="114"/>
      <c r="AI296" s="110"/>
      <c r="AJ296" s="114"/>
      <c r="AK296" s="114"/>
      <c r="AL296" s="114"/>
      <c r="AM296" s="114"/>
      <c r="AN296" s="114"/>
      <c r="AO296" s="114"/>
      <c r="AP296" s="114"/>
      <c r="AQ296" s="110"/>
      <c r="AR296" s="110"/>
      <c r="AS296" s="110"/>
      <c r="AT296" s="110"/>
      <c r="AU296" s="110"/>
      <c r="AV296" s="110"/>
      <c r="AW296" s="110"/>
      <c r="AX296" s="114"/>
      <c r="AY296" s="114"/>
      <c r="AZ296" s="110"/>
      <c r="BA296" s="110"/>
    </row>
    <row r="297" spans="1:53" ht="14.25" customHeight="1" x14ac:dyDescent="0.25">
      <c r="A297" s="110"/>
      <c r="B297" s="110"/>
      <c r="C297" s="110"/>
      <c r="D297" s="110"/>
      <c r="E297" s="110"/>
      <c r="F297" s="110"/>
      <c r="G297" s="110"/>
      <c r="H297" s="110"/>
      <c r="I297" s="110"/>
      <c r="J297" s="114"/>
      <c r="K297" s="110"/>
      <c r="L297" s="114"/>
      <c r="M297" s="114"/>
      <c r="N297" s="110"/>
      <c r="O297" s="110"/>
      <c r="P297" s="114"/>
      <c r="Q297" s="114"/>
      <c r="R297" s="110"/>
      <c r="S297" s="110"/>
      <c r="T297" s="110"/>
      <c r="U297" s="110"/>
      <c r="V297" s="110"/>
      <c r="W297" s="110"/>
      <c r="X297" s="115"/>
      <c r="Y297" s="114"/>
      <c r="Z297" s="114"/>
      <c r="AA297" s="114"/>
      <c r="AB297" s="114"/>
      <c r="AC297" s="114"/>
      <c r="AD297" s="110"/>
      <c r="AE297" s="110"/>
      <c r="AF297" s="110"/>
      <c r="AG297" s="110"/>
      <c r="AH297" s="110"/>
      <c r="AI297" s="110"/>
      <c r="AJ297" s="110"/>
      <c r="AK297" s="110"/>
      <c r="AL297" s="114"/>
      <c r="AM297" s="114"/>
      <c r="AN297" s="114"/>
      <c r="AO297" s="114"/>
      <c r="AP297" s="114"/>
      <c r="AQ297" s="110"/>
      <c r="AR297" s="110"/>
      <c r="AS297" s="110"/>
      <c r="AT297" s="110"/>
      <c r="AU297" s="110"/>
      <c r="AV297" s="110"/>
      <c r="AW297" s="110"/>
      <c r="AX297" s="114"/>
      <c r="AY297" s="114"/>
      <c r="AZ297" s="110"/>
      <c r="BA297" s="110"/>
    </row>
    <row r="298" spans="1:53" ht="14.25" customHeight="1" x14ac:dyDescent="0.25">
      <c r="A298" s="110"/>
      <c r="B298" s="110"/>
      <c r="C298" s="110"/>
      <c r="D298" s="110"/>
      <c r="E298" s="110"/>
      <c r="F298" s="110"/>
      <c r="G298" s="110"/>
      <c r="H298" s="110"/>
      <c r="I298" s="110"/>
      <c r="J298" s="114"/>
      <c r="K298" s="110"/>
      <c r="L298" s="114"/>
      <c r="M298" s="114"/>
      <c r="N298" s="110"/>
      <c r="O298" s="110"/>
      <c r="P298" s="114"/>
      <c r="Q298" s="114"/>
      <c r="R298" s="115"/>
      <c r="S298" s="114"/>
      <c r="T298" s="114"/>
      <c r="U298" s="114"/>
      <c r="V298" s="114"/>
      <c r="W298" s="114"/>
      <c r="X298" s="115"/>
      <c r="Y298" s="114"/>
      <c r="Z298" s="114"/>
      <c r="AA298" s="114"/>
      <c r="AB298" s="114"/>
      <c r="AC298" s="114"/>
      <c r="AD298" s="114"/>
      <c r="AE298" s="114"/>
      <c r="AF298" s="114"/>
      <c r="AG298" s="114"/>
      <c r="AH298" s="114"/>
      <c r="AI298" s="110"/>
      <c r="AJ298" s="114"/>
      <c r="AK298" s="114"/>
      <c r="AL298" s="114"/>
      <c r="AM298" s="114"/>
      <c r="AN298" s="114"/>
      <c r="AO298" s="114"/>
      <c r="AP298" s="114"/>
      <c r="AQ298" s="110"/>
      <c r="AR298" s="110"/>
      <c r="AS298" s="110"/>
      <c r="AT298" s="110"/>
      <c r="AU298" s="110"/>
      <c r="AV298" s="110"/>
      <c r="AW298" s="110"/>
      <c r="AX298" s="114"/>
      <c r="AY298" s="114"/>
      <c r="AZ298" s="110"/>
      <c r="BA298" s="110"/>
    </row>
    <row r="299" spans="1:53" ht="14.25" customHeight="1" x14ac:dyDescent="0.25">
      <c r="A299" s="110"/>
      <c r="B299" s="110"/>
      <c r="C299" s="110"/>
      <c r="D299" s="110"/>
      <c r="E299" s="110"/>
      <c r="F299" s="110"/>
      <c r="G299" s="110"/>
      <c r="H299" s="110"/>
      <c r="I299" s="110"/>
      <c r="J299" s="114"/>
      <c r="K299" s="110"/>
      <c r="L299" s="114"/>
      <c r="M299" s="114"/>
      <c r="N299" s="110"/>
      <c r="O299" s="110"/>
      <c r="P299" s="114"/>
      <c r="Q299" s="114"/>
      <c r="R299" s="115"/>
      <c r="S299" s="114"/>
      <c r="T299" s="114"/>
      <c r="U299" s="114"/>
      <c r="V299" s="114"/>
      <c r="W299" s="114"/>
      <c r="X299" s="115"/>
      <c r="Y299" s="114"/>
      <c r="Z299" s="114"/>
      <c r="AA299" s="114"/>
      <c r="AB299" s="114"/>
      <c r="AC299" s="114"/>
      <c r="AD299" s="114"/>
      <c r="AE299" s="114"/>
      <c r="AF299" s="114"/>
      <c r="AG299" s="114"/>
      <c r="AH299" s="114"/>
      <c r="AI299" s="110"/>
      <c r="AJ299" s="114"/>
      <c r="AK299" s="114"/>
      <c r="AL299" s="114"/>
      <c r="AM299" s="114"/>
      <c r="AN299" s="114"/>
      <c r="AO299" s="114"/>
      <c r="AP299" s="114"/>
      <c r="AQ299" s="110"/>
      <c r="AR299" s="110"/>
      <c r="AS299" s="110"/>
      <c r="AT299" s="110"/>
      <c r="AU299" s="110"/>
      <c r="AV299" s="110"/>
      <c r="AW299" s="110"/>
      <c r="AX299" s="114"/>
      <c r="AY299" s="114"/>
      <c r="AZ299" s="110"/>
      <c r="BA299" s="110"/>
    </row>
    <row r="300" spans="1:53" ht="14.25" customHeight="1" x14ac:dyDescent="0.25">
      <c r="A300" s="110"/>
      <c r="B300" s="110"/>
      <c r="C300" s="110"/>
      <c r="D300" s="110"/>
      <c r="E300" s="110"/>
      <c r="F300" s="110"/>
      <c r="G300" s="110"/>
      <c r="H300" s="110"/>
      <c r="I300" s="110"/>
      <c r="J300" s="114"/>
      <c r="K300" s="110"/>
      <c r="L300" s="114"/>
      <c r="M300" s="114"/>
      <c r="N300" s="110"/>
      <c r="O300" s="110"/>
      <c r="P300" s="114"/>
      <c r="Q300" s="114"/>
      <c r="R300" s="115"/>
      <c r="S300" s="114"/>
      <c r="T300" s="114"/>
      <c r="U300" s="114"/>
      <c r="V300" s="114"/>
      <c r="W300" s="114"/>
      <c r="X300" s="115"/>
      <c r="Y300" s="114"/>
      <c r="Z300" s="114"/>
      <c r="AA300" s="114"/>
      <c r="AB300" s="114"/>
      <c r="AC300" s="114"/>
      <c r="AD300" s="114"/>
      <c r="AE300" s="114"/>
      <c r="AF300" s="114"/>
      <c r="AG300" s="114"/>
      <c r="AH300" s="114"/>
      <c r="AI300" s="110"/>
      <c r="AJ300" s="114"/>
      <c r="AK300" s="114"/>
      <c r="AL300" s="114"/>
      <c r="AM300" s="114"/>
      <c r="AN300" s="114"/>
      <c r="AO300" s="114"/>
      <c r="AP300" s="114"/>
      <c r="AQ300" s="110"/>
      <c r="AR300" s="110"/>
      <c r="AS300" s="110"/>
      <c r="AT300" s="110"/>
      <c r="AU300" s="110"/>
      <c r="AV300" s="110"/>
      <c r="AW300" s="110"/>
      <c r="AX300" s="114"/>
      <c r="AY300" s="114"/>
      <c r="AZ300" s="110"/>
      <c r="BA300" s="110"/>
    </row>
    <row r="301" spans="1:53" ht="14.25" customHeight="1" x14ac:dyDescent="0.25">
      <c r="A301" s="110"/>
      <c r="B301" s="110"/>
      <c r="C301" s="110"/>
      <c r="D301" s="110"/>
      <c r="E301" s="110"/>
      <c r="F301" s="110"/>
      <c r="G301" s="110"/>
      <c r="H301" s="110"/>
      <c r="I301" s="110"/>
      <c r="J301" s="114"/>
      <c r="K301" s="110"/>
      <c r="L301" s="114"/>
      <c r="M301" s="114"/>
      <c r="N301" s="110"/>
      <c r="O301" s="110"/>
      <c r="P301" s="114"/>
      <c r="Q301" s="114"/>
      <c r="R301" s="115"/>
      <c r="S301" s="114"/>
      <c r="T301" s="114"/>
      <c r="U301" s="114"/>
      <c r="V301" s="114"/>
      <c r="W301" s="114"/>
      <c r="X301" s="115"/>
      <c r="Y301" s="114"/>
      <c r="Z301" s="114"/>
      <c r="AA301" s="114"/>
      <c r="AB301" s="114"/>
      <c r="AC301" s="114"/>
      <c r="AD301" s="114"/>
      <c r="AE301" s="114"/>
      <c r="AF301" s="114"/>
      <c r="AG301" s="114"/>
      <c r="AH301" s="114"/>
      <c r="AI301" s="110"/>
      <c r="AJ301" s="114"/>
      <c r="AK301" s="114"/>
      <c r="AL301" s="114"/>
      <c r="AM301" s="114"/>
      <c r="AN301" s="114"/>
      <c r="AO301" s="114"/>
      <c r="AP301" s="114"/>
      <c r="AQ301" s="110"/>
      <c r="AR301" s="110"/>
      <c r="AS301" s="110"/>
      <c r="AT301" s="110"/>
      <c r="AU301" s="110"/>
      <c r="AV301" s="110"/>
      <c r="AW301" s="110"/>
      <c r="AX301" s="114"/>
      <c r="AY301" s="114"/>
      <c r="AZ301" s="110"/>
      <c r="BA301" s="110"/>
    </row>
    <row r="302" spans="1:53" ht="14.25" customHeight="1" x14ac:dyDescent="0.25">
      <c r="A302" s="110"/>
      <c r="B302" s="110"/>
      <c r="C302" s="110"/>
      <c r="D302" s="110"/>
      <c r="E302" s="110"/>
      <c r="F302" s="110"/>
      <c r="G302" s="110"/>
      <c r="H302" s="110"/>
      <c r="I302" s="110"/>
      <c r="J302" s="114"/>
      <c r="K302" s="110"/>
      <c r="L302" s="114"/>
      <c r="M302" s="114"/>
      <c r="N302" s="110"/>
      <c r="O302" s="110"/>
      <c r="P302" s="114"/>
      <c r="Q302" s="114"/>
      <c r="R302" s="115"/>
      <c r="S302" s="114"/>
      <c r="T302" s="114"/>
      <c r="U302" s="114"/>
      <c r="V302" s="114"/>
      <c r="W302" s="114"/>
      <c r="X302" s="115"/>
      <c r="Y302" s="114"/>
      <c r="Z302" s="114"/>
      <c r="AA302" s="114"/>
      <c r="AB302" s="114"/>
      <c r="AC302" s="114"/>
      <c r="AD302" s="114"/>
      <c r="AE302" s="114"/>
      <c r="AF302" s="114"/>
      <c r="AG302" s="114"/>
      <c r="AH302" s="114"/>
      <c r="AI302" s="110"/>
      <c r="AJ302" s="114"/>
      <c r="AK302" s="114"/>
      <c r="AL302" s="114"/>
      <c r="AM302" s="114"/>
      <c r="AN302" s="114"/>
      <c r="AO302" s="114"/>
      <c r="AP302" s="114"/>
      <c r="AQ302" s="110"/>
      <c r="AR302" s="110"/>
      <c r="AS302" s="110"/>
      <c r="AT302" s="110"/>
      <c r="AU302" s="110"/>
      <c r="AV302" s="110"/>
      <c r="AW302" s="110"/>
      <c r="AX302" s="114"/>
      <c r="AY302" s="114"/>
      <c r="AZ302" s="110"/>
      <c r="BA302" s="110"/>
    </row>
    <row r="303" spans="1:53" ht="14.25" customHeight="1" x14ac:dyDescent="0.25">
      <c r="A303" s="110"/>
      <c r="B303" s="110"/>
      <c r="C303" s="110"/>
      <c r="D303" s="110"/>
      <c r="E303" s="110"/>
      <c r="F303" s="110"/>
      <c r="G303" s="110"/>
      <c r="H303" s="110"/>
      <c r="I303" s="110"/>
      <c r="J303" s="114"/>
      <c r="K303" s="110"/>
      <c r="L303" s="114"/>
      <c r="M303" s="114"/>
      <c r="N303" s="110"/>
      <c r="O303" s="110"/>
      <c r="P303" s="114"/>
      <c r="Q303" s="114"/>
      <c r="R303" s="115"/>
      <c r="S303" s="114"/>
      <c r="T303" s="114"/>
      <c r="U303" s="114"/>
      <c r="V303" s="114"/>
      <c r="W303" s="114"/>
      <c r="X303" s="115"/>
      <c r="Y303" s="114"/>
      <c r="Z303" s="114"/>
      <c r="AA303" s="114"/>
      <c r="AB303" s="114"/>
      <c r="AC303" s="114"/>
      <c r="AD303" s="114"/>
      <c r="AE303" s="114"/>
      <c r="AF303" s="114"/>
      <c r="AG303" s="114"/>
      <c r="AH303" s="114"/>
      <c r="AI303" s="110"/>
      <c r="AJ303" s="114"/>
      <c r="AK303" s="114"/>
      <c r="AL303" s="114"/>
      <c r="AM303" s="114"/>
      <c r="AN303" s="114"/>
      <c r="AO303" s="114"/>
      <c r="AP303" s="114"/>
      <c r="AQ303" s="110"/>
      <c r="AR303" s="110"/>
      <c r="AS303" s="110"/>
      <c r="AT303" s="110"/>
      <c r="AU303" s="110"/>
      <c r="AV303" s="110"/>
      <c r="AW303" s="110"/>
      <c r="AX303" s="114"/>
      <c r="AY303" s="114"/>
      <c r="AZ303" s="110"/>
      <c r="BA303" s="110"/>
    </row>
    <row r="304" spans="1:53" ht="14.25" customHeight="1" x14ac:dyDescent="0.25">
      <c r="A304" s="110"/>
      <c r="B304" s="110"/>
      <c r="C304" s="110"/>
      <c r="D304" s="110"/>
      <c r="E304" s="110"/>
      <c r="F304" s="110"/>
      <c r="G304" s="110"/>
      <c r="H304" s="110"/>
      <c r="I304" s="110"/>
      <c r="J304" s="114"/>
      <c r="K304" s="110"/>
      <c r="L304" s="114"/>
      <c r="M304" s="114"/>
      <c r="N304" s="110"/>
      <c r="O304" s="110"/>
      <c r="P304" s="114"/>
      <c r="Q304" s="114"/>
      <c r="R304" s="115"/>
      <c r="S304" s="114"/>
      <c r="T304" s="114"/>
      <c r="U304" s="114"/>
      <c r="V304" s="114"/>
      <c r="W304" s="114"/>
      <c r="X304" s="115"/>
      <c r="Y304" s="114"/>
      <c r="Z304" s="114"/>
      <c r="AA304" s="114"/>
      <c r="AB304" s="114"/>
      <c r="AC304" s="114"/>
      <c r="AD304" s="114"/>
      <c r="AE304" s="114"/>
      <c r="AF304" s="114"/>
      <c r="AG304" s="114"/>
      <c r="AH304" s="114"/>
      <c r="AI304" s="110"/>
      <c r="AJ304" s="114"/>
      <c r="AK304" s="114"/>
      <c r="AL304" s="114"/>
      <c r="AM304" s="114"/>
      <c r="AN304" s="114"/>
      <c r="AO304" s="114"/>
      <c r="AP304" s="114"/>
      <c r="AQ304" s="110"/>
      <c r="AR304" s="110"/>
      <c r="AS304" s="110"/>
      <c r="AT304" s="110"/>
      <c r="AU304" s="110"/>
      <c r="AV304" s="110"/>
      <c r="AW304" s="110"/>
      <c r="AX304" s="114"/>
      <c r="AY304" s="114"/>
      <c r="AZ304" s="110"/>
      <c r="BA304" s="110"/>
    </row>
    <row r="305" spans="1:53" ht="14.25" customHeight="1" x14ac:dyDescent="0.25">
      <c r="A305" s="110"/>
      <c r="B305" s="110"/>
      <c r="C305" s="110"/>
      <c r="D305" s="110"/>
      <c r="E305" s="110"/>
      <c r="F305" s="110"/>
      <c r="G305" s="110"/>
      <c r="H305" s="110"/>
      <c r="I305" s="110"/>
      <c r="J305" s="114"/>
      <c r="K305" s="110"/>
      <c r="L305" s="114"/>
      <c r="M305" s="114"/>
      <c r="N305" s="110"/>
      <c r="O305" s="110"/>
      <c r="P305" s="114"/>
      <c r="Q305" s="114"/>
      <c r="R305" s="115"/>
      <c r="S305" s="114"/>
      <c r="T305" s="114"/>
      <c r="U305" s="114"/>
      <c r="V305" s="114"/>
      <c r="W305" s="114"/>
      <c r="X305" s="115"/>
      <c r="Y305" s="114"/>
      <c r="Z305" s="114"/>
      <c r="AA305" s="114"/>
      <c r="AB305" s="114"/>
      <c r="AC305" s="114"/>
      <c r="AD305" s="114"/>
      <c r="AE305" s="114"/>
      <c r="AF305" s="114"/>
      <c r="AG305" s="114"/>
      <c r="AH305" s="114"/>
      <c r="AI305" s="110"/>
      <c r="AJ305" s="114"/>
      <c r="AK305" s="114"/>
      <c r="AL305" s="114"/>
      <c r="AM305" s="114"/>
      <c r="AN305" s="114"/>
      <c r="AO305" s="114"/>
      <c r="AP305" s="114"/>
      <c r="AQ305" s="110"/>
      <c r="AR305" s="110"/>
      <c r="AS305" s="110"/>
      <c r="AT305" s="110"/>
      <c r="AU305" s="110"/>
      <c r="AV305" s="110"/>
      <c r="AW305" s="110"/>
      <c r="AX305" s="114"/>
      <c r="AY305" s="114"/>
      <c r="AZ305" s="110"/>
      <c r="BA305" s="110"/>
    </row>
    <row r="306" spans="1:53" ht="14.25" customHeight="1" x14ac:dyDescent="0.25">
      <c r="A306" s="110"/>
      <c r="B306" s="110"/>
      <c r="C306" s="110"/>
      <c r="D306" s="110"/>
      <c r="E306" s="110"/>
      <c r="F306" s="110"/>
      <c r="G306" s="110"/>
      <c r="H306" s="110"/>
      <c r="I306" s="110"/>
      <c r="J306" s="114"/>
      <c r="K306" s="110"/>
      <c r="L306" s="114"/>
      <c r="M306" s="114"/>
      <c r="N306" s="110"/>
      <c r="O306" s="110"/>
      <c r="P306" s="114"/>
      <c r="Q306" s="114"/>
      <c r="R306" s="115"/>
      <c r="S306" s="114"/>
      <c r="T306" s="114"/>
      <c r="U306" s="114"/>
      <c r="V306" s="114"/>
      <c r="W306" s="114"/>
      <c r="X306" s="115"/>
      <c r="Y306" s="114"/>
      <c r="Z306" s="114"/>
      <c r="AA306" s="114"/>
      <c r="AB306" s="114"/>
      <c r="AC306" s="114"/>
      <c r="AD306" s="114"/>
      <c r="AE306" s="114"/>
      <c r="AF306" s="114"/>
      <c r="AG306" s="114"/>
      <c r="AH306" s="114"/>
      <c r="AI306" s="110"/>
      <c r="AJ306" s="114"/>
      <c r="AK306" s="114"/>
      <c r="AL306" s="114"/>
      <c r="AM306" s="114"/>
      <c r="AN306" s="114"/>
      <c r="AO306" s="114"/>
      <c r="AP306" s="114"/>
      <c r="AQ306" s="110"/>
      <c r="AR306" s="110"/>
      <c r="AS306" s="110"/>
      <c r="AT306" s="110"/>
      <c r="AU306" s="110"/>
      <c r="AV306" s="110"/>
      <c r="AW306" s="110"/>
      <c r="AX306" s="114"/>
      <c r="AY306" s="114"/>
      <c r="AZ306" s="110"/>
      <c r="BA306" s="110"/>
    </row>
    <row r="307" spans="1:53" ht="14.25" customHeight="1" x14ac:dyDescent="0.25">
      <c r="A307" s="110"/>
      <c r="B307" s="110"/>
      <c r="C307" s="110"/>
      <c r="D307" s="110"/>
      <c r="E307" s="110"/>
      <c r="F307" s="110"/>
      <c r="G307" s="110"/>
      <c r="H307" s="110"/>
      <c r="I307" s="110"/>
      <c r="J307" s="114"/>
      <c r="K307" s="110"/>
      <c r="L307" s="114"/>
      <c r="M307" s="114"/>
      <c r="N307" s="110"/>
      <c r="O307" s="110"/>
      <c r="P307" s="114"/>
      <c r="Q307" s="110"/>
      <c r="R307" s="115"/>
      <c r="S307" s="114"/>
      <c r="T307" s="114"/>
      <c r="U307" s="114"/>
      <c r="V307" s="114"/>
      <c r="W307" s="114"/>
      <c r="X307" s="110"/>
      <c r="Y307" s="110"/>
      <c r="Z307" s="110"/>
      <c r="AA307" s="110"/>
      <c r="AB307" s="110"/>
      <c r="AC307" s="110"/>
      <c r="AD307" s="110"/>
      <c r="AE307" s="110"/>
      <c r="AF307" s="110"/>
      <c r="AG307" s="110"/>
      <c r="AH307" s="110"/>
      <c r="AI307" s="110"/>
      <c r="AJ307" s="110"/>
      <c r="AK307" s="110"/>
      <c r="AL307" s="114"/>
      <c r="AM307" s="114"/>
      <c r="AN307" s="114"/>
      <c r="AO307" s="114"/>
      <c r="AP307" s="114"/>
      <c r="AQ307" s="110"/>
      <c r="AR307" s="110"/>
      <c r="AS307" s="110"/>
      <c r="AT307" s="110"/>
      <c r="AU307" s="110"/>
      <c r="AV307" s="110"/>
      <c r="AW307" s="110"/>
      <c r="AX307" s="114"/>
      <c r="AY307" s="114"/>
      <c r="AZ307" s="110"/>
      <c r="BA307" s="110"/>
    </row>
    <row r="308" spans="1:53" ht="14.25" customHeight="1" x14ac:dyDescent="0.25">
      <c r="A308" s="110"/>
      <c r="B308" s="110"/>
      <c r="C308" s="110"/>
      <c r="D308" s="110"/>
      <c r="E308" s="110"/>
      <c r="F308" s="110"/>
      <c r="G308" s="110"/>
      <c r="H308" s="110"/>
      <c r="I308" s="110"/>
      <c r="J308" s="114"/>
      <c r="K308" s="110"/>
      <c r="L308" s="114"/>
      <c r="M308" s="114"/>
      <c r="N308" s="110"/>
      <c r="O308" s="110"/>
      <c r="P308" s="114"/>
      <c r="Q308" s="110"/>
      <c r="R308" s="115"/>
      <c r="S308" s="114"/>
      <c r="T308" s="114"/>
      <c r="U308" s="114"/>
      <c r="V308" s="114"/>
      <c r="W308" s="114"/>
      <c r="X308" s="110"/>
      <c r="Y308" s="110"/>
      <c r="Z308" s="110"/>
      <c r="AA308" s="110"/>
      <c r="AB308" s="110"/>
      <c r="AC308" s="110"/>
      <c r="AD308" s="110"/>
      <c r="AE308" s="110"/>
      <c r="AF308" s="110"/>
      <c r="AG308" s="110"/>
      <c r="AH308" s="110"/>
      <c r="AI308" s="110"/>
      <c r="AJ308" s="110"/>
      <c r="AK308" s="110"/>
      <c r="AL308" s="114"/>
      <c r="AM308" s="114"/>
      <c r="AN308" s="114"/>
      <c r="AO308" s="114"/>
      <c r="AP308" s="114"/>
      <c r="AQ308" s="110"/>
      <c r="AR308" s="110"/>
      <c r="AS308" s="110"/>
      <c r="AT308" s="110"/>
      <c r="AU308" s="110"/>
      <c r="AV308" s="110"/>
      <c r="AW308" s="110"/>
      <c r="AX308" s="114"/>
      <c r="AY308" s="114"/>
      <c r="AZ308" s="110"/>
      <c r="BA308" s="110"/>
    </row>
    <row r="309" spans="1:53" ht="14.25" customHeight="1" x14ac:dyDescent="0.25">
      <c r="A309" s="110"/>
      <c r="B309" s="110"/>
      <c r="C309" s="110"/>
      <c r="D309" s="110"/>
      <c r="E309" s="110"/>
      <c r="F309" s="110"/>
      <c r="G309" s="110"/>
      <c r="H309" s="110"/>
      <c r="I309" s="110"/>
      <c r="J309" s="114"/>
      <c r="K309" s="110"/>
      <c r="L309" s="114"/>
      <c r="M309" s="114"/>
      <c r="N309" s="110"/>
      <c r="O309" s="110"/>
      <c r="P309" s="114"/>
      <c r="Q309" s="114"/>
      <c r="R309" s="115"/>
      <c r="S309" s="114"/>
      <c r="T309" s="114"/>
      <c r="U309" s="114"/>
      <c r="V309" s="114"/>
      <c r="W309" s="114"/>
      <c r="X309" s="115"/>
      <c r="Y309" s="114"/>
      <c r="Z309" s="114"/>
      <c r="AA309" s="114"/>
      <c r="AB309" s="114"/>
      <c r="AC309" s="114"/>
      <c r="AD309" s="114"/>
      <c r="AE309" s="114"/>
      <c r="AF309" s="114"/>
      <c r="AG309" s="114"/>
      <c r="AH309" s="114"/>
      <c r="AI309" s="110"/>
      <c r="AJ309" s="114"/>
      <c r="AK309" s="114"/>
      <c r="AL309" s="114"/>
      <c r="AM309" s="114"/>
      <c r="AN309" s="114"/>
      <c r="AO309" s="114"/>
      <c r="AP309" s="114"/>
      <c r="AQ309" s="110"/>
      <c r="AR309" s="110"/>
      <c r="AS309" s="110"/>
      <c r="AT309" s="110"/>
      <c r="AU309" s="110"/>
      <c r="AV309" s="110"/>
      <c r="AW309" s="110"/>
      <c r="AX309" s="114"/>
      <c r="AY309" s="114"/>
      <c r="AZ309" s="110"/>
      <c r="BA309" s="110"/>
    </row>
    <row r="310" spans="1:53" ht="14.25" customHeight="1" x14ac:dyDescent="0.25">
      <c r="A310" s="110"/>
      <c r="B310" s="110"/>
      <c r="C310" s="110"/>
      <c r="D310" s="110"/>
      <c r="E310" s="110"/>
      <c r="F310" s="110"/>
      <c r="G310" s="110"/>
      <c r="H310" s="110"/>
      <c r="I310" s="110"/>
      <c r="J310" s="114"/>
      <c r="K310" s="110"/>
      <c r="L310" s="114"/>
      <c r="M310" s="114"/>
      <c r="N310" s="110"/>
      <c r="O310" s="110"/>
      <c r="P310" s="114"/>
      <c r="Q310" s="114"/>
      <c r="R310" s="115"/>
      <c r="S310" s="114"/>
      <c r="T310" s="114"/>
      <c r="U310" s="114"/>
      <c r="V310" s="114"/>
      <c r="W310" s="114"/>
      <c r="X310" s="115"/>
      <c r="Y310" s="114"/>
      <c r="Z310" s="114"/>
      <c r="AA310" s="114"/>
      <c r="AB310" s="114"/>
      <c r="AC310" s="114"/>
      <c r="AD310" s="114"/>
      <c r="AE310" s="114"/>
      <c r="AF310" s="114"/>
      <c r="AG310" s="114"/>
      <c r="AH310" s="114"/>
      <c r="AI310" s="110"/>
      <c r="AJ310" s="114"/>
      <c r="AK310" s="114"/>
      <c r="AL310" s="114"/>
      <c r="AM310" s="114"/>
      <c r="AN310" s="114"/>
      <c r="AO310" s="114"/>
      <c r="AP310" s="114"/>
      <c r="AQ310" s="110"/>
      <c r="AR310" s="110"/>
      <c r="AS310" s="110"/>
      <c r="AT310" s="110"/>
      <c r="AU310" s="110"/>
      <c r="AV310" s="110"/>
      <c r="AW310" s="110"/>
      <c r="AX310" s="114"/>
      <c r="AY310" s="114"/>
      <c r="AZ310" s="110"/>
      <c r="BA310" s="110"/>
    </row>
    <row r="311" spans="1:53" ht="14.25" customHeight="1" x14ac:dyDescent="0.25">
      <c r="A311" s="110"/>
      <c r="B311" s="110"/>
      <c r="C311" s="110"/>
      <c r="D311" s="110"/>
      <c r="E311" s="110"/>
      <c r="F311" s="110"/>
      <c r="G311" s="110"/>
      <c r="H311" s="110"/>
      <c r="I311" s="110"/>
      <c r="J311" s="114"/>
      <c r="K311" s="110"/>
      <c r="L311" s="114"/>
      <c r="M311" s="114"/>
      <c r="N311" s="110"/>
      <c r="O311" s="110"/>
      <c r="P311" s="114"/>
      <c r="Q311" s="114"/>
      <c r="R311" s="110"/>
      <c r="S311" s="110"/>
      <c r="T311" s="110"/>
      <c r="U311" s="110"/>
      <c r="V311" s="110"/>
      <c r="W311" s="110"/>
      <c r="X311" s="115"/>
      <c r="Y311" s="114"/>
      <c r="Z311" s="114"/>
      <c r="AA311" s="114"/>
      <c r="AB311" s="114"/>
      <c r="AC311" s="114"/>
      <c r="AD311" s="110"/>
      <c r="AE311" s="110"/>
      <c r="AF311" s="110"/>
      <c r="AG311" s="110"/>
      <c r="AH311" s="110"/>
      <c r="AI311" s="110"/>
      <c r="AJ311" s="110"/>
      <c r="AK311" s="110"/>
      <c r="AL311" s="114"/>
      <c r="AM311" s="114"/>
      <c r="AN311" s="114"/>
      <c r="AO311" s="114"/>
      <c r="AP311" s="114"/>
      <c r="AQ311" s="110"/>
      <c r="AR311" s="110"/>
      <c r="AS311" s="110"/>
      <c r="AT311" s="110"/>
      <c r="AU311" s="110"/>
      <c r="AV311" s="110"/>
      <c r="AW311" s="110"/>
      <c r="AX311" s="114"/>
      <c r="AY311" s="114"/>
      <c r="AZ311" s="110"/>
      <c r="BA311" s="110"/>
    </row>
    <row r="312" spans="1:53" ht="14.25" customHeight="1" x14ac:dyDescent="0.25">
      <c r="A312" s="110"/>
      <c r="B312" s="110"/>
      <c r="C312" s="110"/>
      <c r="D312" s="110"/>
      <c r="E312" s="110"/>
      <c r="F312" s="110"/>
      <c r="G312" s="110"/>
      <c r="H312" s="110"/>
      <c r="I312" s="110"/>
      <c r="J312" s="114"/>
      <c r="K312" s="110"/>
      <c r="L312" s="114"/>
      <c r="M312" s="114"/>
      <c r="N312" s="110"/>
      <c r="O312" s="110"/>
      <c r="P312" s="114"/>
      <c r="Q312" s="114"/>
      <c r="R312" s="115"/>
      <c r="S312" s="114"/>
      <c r="T312" s="114"/>
      <c r="U312" s="114"/>
      <c r="V312" s="114"/>
      <c r="W312" s="114"/>
      <c r="X312" s="115"/>
      <c r="Y312" s="114"/>
      <c r="Z312" s="114"/>
      <c r="AA312" s="114"/>
      <c r="AB312" s="114"/>
      <c r="AC312" s="114"/>
      <c r="AD312" s="114"/>
      <c r="AE312" s="114"/>
      <c r="AF312" s="114"/>
      <c r="AG312" s="114"/>
      <c r="AH312" s="114"/>
      <c r="AI312" s="110"/>
      <c r="AJ312" s="114"/>
      <c r="AK312" s="114"/>
      <c r="AL312" s="114"/>
      <c r="AM312" s="114"/>
      <c r="AN312" s="114"/>
      <c r="AO312" s="114"/>
      <c r="AP312" s="114"/>
      <c r="AQ312" s="110"/>
      <c r="AR312" s="110"/>
      <c r="AS312" s="110"/>
      <c r="AT312" s="110"/>
      <c r="AU312" s="110"/>
      <c r="AV312" s="110"/>
      <c r="AW312" s="110"/>
      <c r="AX312" s="114"/>
      <c r="AY312" s="114"/>
      <c r="AZ312" s="110"/>
      <c r="BA312" s="110"/>
    </row>
    <row r="313" spans="1:53" ht="14.25" customHeight="1" x14ac:dyDescent="0.25">
      <c r="A313" s="110"/>
      <c r="B313" s="110"/>
      <c r="C313" s="110"/>
      <c r="D313" s="110"/>
      <c r="E313" s="110"/>
      <c r="F313" s="110"/>
      <c r="G313" s="110"/>
      <c r="H313" s="110"/>
      <c r="I313" s="110"/>
      <c r="J313" s="114"/>
      <c r="K313" s="110"/>
      <c r="L313" s="114"/>
      <c r="M313" s="114"/>
      <c r="N313" s="110"/>
      <c r="O313" s="110"/>
      <c r="P313" s="114"/>
      <c r="Q313" s="114"/>
      <c r="R313" s="115"/>
      <c r="S313" s="114"/>
      <c r="T313" s="114"/>
      <c r="U313" s="114"/>
      <c r="V313" s="114"/>
      <c r="W313" s="114"/>
      <c r="X313" s="115"/>
      <c r="Y313" s="114"/>
      <c r="Z313" s="114"/>
      <c r="AA313" s="114"/>
      <c r="AB313" s="114"/>
      <c r="AC313" s="114"/>
      <c r="AD313" s="114"/>
      <c r="AE313" s="114"/>
      <c r="AF313" s="114"/>
      <c r="AG313" s="114"/>
      <c r="AH313" s="114"/>
      <c r="AI313" s="110"/>
      <c r="AJ313" s="114"/>
      <c r="AK313" s="114"/>
      <c r="AL313" s="114"/>
      <c r="AM313" s="114"/>
      <c r="AN313" s="114"/>
      <c r="AO313" s="114"/>
      <c r="AP313" s="114"/>
      <c r="AQ313" s="110"/>
      <c r="AR313" s="110"/>
      <c r="AS313" s="110"/>
      <c r="AT313" s="110"/>
      <c r="AU313" s="110"/>
      <c r="AV313" s="110"/>
      <c r="AW313" s="110"/>
      <c r="AX313" s="114"/>
      <c r="AY313" s="114"/>
      <c r="AZ313" s="110"/>
      <c r="BA313" s="110"/>
    </row>
    <row r="314" spans="1:53" ht="14.25" customHeight="1" x14ac:dyDescent="0.25">
      <c r="A314" s="110"/>
      <c r="B314" s="110"/>
      <c r="C314" s="110"/>
      <c r="D314" s="110"/>
      <c r="E314" s="110"/>
      <c r="F314" s="110"/>
      <c r="G314" s="110"/>
      <c r="H314" s="110"/>
      <c r="I314" s="110"/>
      <c r="J314" s="114"/>
      <c r="K314" s="110"/>
      <c r="L314" s="114"/>
      <c r="M314" s="114"/>
      <c r="N314" s="110"/>
      <c r="O314" s="110"/>
      <c r="P314" s="114"/>
      <c r="Q314" s="114"/>
      <c r="R314" s="115"/>
      <c r="S314" s="114"/>
      <c r="T314" s="114"/>
      <c r="U314" s="114"/>
      <c r="V314" s="114"/>
      <c r="W314" s="114"/>
      <c r="X314" s="115"/>
      <c r="Y314" s="114"/>
      <c r="Z314" s="114"/>
      <c r="AA314" s="114"/>
      <c r="AB314" s="114"/>
      <c r="AC314" s="114"/>
      <c r="AD314" s="114"/>
      <c r="AE314" s="114"/>
      <c r="AF314" s="114"/>
      <c r="AG314" s="114"/>
      <c r="AH314" s="114"/>
      <c r="AI314" s="110"/>
      <c r="AJ314" s="114"/>
      <c r="AK314" s="114"/>
      <c r="AL314" s="114"/>
      <c r="AM314" s="114"/>
      <c r="AN314" s="114"/>
      <c r="AO314" s="114"/>
      <c r="AP314" s="114"/>
      <c r="AQ314" s="110"/>
      <c r="AR314" s="110"/>
      <c r="AS314" s="110"/>
      <c r="AT314" s="110"/>
      <c r="AU314" s="110"/>
      <c r="AV314" s="110"/>
      <c r="AW314" s="110"/>
      <c r="AX314" s="114"/>
      <c r="AY314" s="114"/>
      <c r="AZ314" s="110"/>
      <c r="BA314" s="110"/>
    </row>
    <row r="315" spans="1:53" ht="14.25" customHeight="1" x14ac:dyDescent="0.25">
      <c r="A315" s="110"/>
      <c r="B315" s="110"/>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c r="AA315" s="110"/>
      <c r="AB315" s="110"/>
      <c r="AC315" s="110"/>
      <c r="AD315" s="110"/>
      <c r="AE315" s="110"/>
      <c r="AF315" s="110"/>
      <c r="AG315" s="110"/>
      <c r="AH315" s="110"/>
      <c r="AI315" s="110"/>
      <c r="AJ315" s="110"/>
      <c r="AK315" s="110"/>
      <c r="AL315" s="110"/>
      <c r="AM315" s="110"/>
      <c r="AN315" s="110"/>
      <c r="AO315" s="110"/>
      <c r="AP315" s="110"/>
      <c r="AQ315" s="110"/>
      <c r="AR315" s="110"/>
      <c r="AS315" s="110"/>
      <c r="AT315" s="110"/>
      <c r="AU315" s="110"/>
      <c r="AV315" s="110"/>
      <c r="AW315" s="110"/>
      <c r="AX315" s="110"/>
      <c r="AY315" s="110"/>
      <c r="AZ315" s="110"/>
      <c r="BA315" s="110"/>
    </row>
    <row r="316" spans="1:53" ht="14.25" customHeight="1" x14ac:dyDescent="0.25">
      <c r="A316" s="110"/>
      <c r="B316" s="110"/>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c r="AA316" s="110"/>
      <c r="AB316" s="110"/>
      <c r="AC316" s="110"/>
      <c r="AD316" s="110"/>
      <c r="AE316" s="110"/>
      <c r="AF316" s="110"/>
      <c r="AG316" s="110"/>
      <c r="AH316" s="110"/>
      <c r="AI316" s="110"/>
      <c r="AJ316" s="110"/>
      <c r="AK316" s="110"/>
      <c r="AL316" s="110"/>
      <c r="AM316" s="110"/>
      <c r="AN316" s="110"/>
      <c r="AO316" s="110"/>
      <c r="AP316" s="110"/>
      <c r="AQ316" s="110"/>
      <c r="AR316" s="110"/>
      <c r="AS316" s="110"/>
      <c r="AT316" s="110"/>
      <c r="AU316" s="110"/>
      <c r="AV316" s="110"/>
      <c r="AW316" s="110"/>
      <c r="AX316" s="110"/>
      <c r="AY316" s="110"/>
      <c r="AZ316" s="110"/>
      <c r="BA316" s="110"/>
    </row>
    <row r="317" spans="1:53" ht="14.25" customHeight="1" x14ac:dyDescent="0.25"/>
    <row r="318" spans="1:53" ht="14.25" customHeight="1" x14ac:dyDescent="0.25"/>
    <row r="319" spans="1:53" ht="14.25" customHeight="1" x14ac:dyDescent="0.25"/>
    <row r="320" spans="1:53"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ADE21-8FE5-4CF1-8A76-A202CD14825C}">
  <sheetPr>
    <tabColor theme="9"/>
  </sheetPr>
  <dimension ref="A1:EM999"/>
  <sheetViews>
    <sheetView zoomScale="90" zoomScaleNormal="90" workbookViewId="0">
      <selection activeCell="A3" sqref="A3"/>
    </sheetView>
  </sheetViews>
  <sheetFormatPr defaultColWidth="13.25" defaultRowHeight="15.75" x14ac:dyDescent="0.25"/>
  <cols>
    <col min="1" max="143" width="14.875" customWidth="1"/>
  </cols>
  <sheetData>
    <row r="1" spans="1:143" ht="14.25" customHeight="1" x14ac:dyDescent="0.25">
      <c r="A1" s="110" t="s">
        <v>98</v>
      </c>
      <c r="B1" s="110" t="s">
        <v>99</v>
      </c>
      <c r="C1" s="110" t="s">
        <v>100</v>
      </c>
      <c r="D1" s="110" t="s">
        <v>101</v>
      </c>
      <c r="E1" s="110" t="s">
        <v>102</v>
      </c>
      <c r="F1" s="110" t="s">
        <v>103</v>
      </c>
      <c r="G1" s="110" t="s">
        <v>23</v>
      </c>
      <c r="H1" s="110" t="s">
        <v>104</v>
      </c>
      <c r="I1" s="110" t="s">
        <v>105</v>
      </c>
      <c r="J1" s="110" t="s">
        <v>106</v>
      </c>
      <c r="K1" s="110" t="s">
        <v>107</v>
      </c>
      <c r="L1" s="110" t="s">
        <v>108</v>
      </c>
      <c r="M1" s="110" t="s">
        <v>109</v>
      </c>
      <c r="N1" s="110" t="s">
        <v>110</v>
      </c>
      <c r="O1" s="110" t="s">
        <v>111</v>
      </c>
      <c r="P1" s="134" t="s">
        <v>112</v>
      </c>
      <c r="Q1" s="110" t="s">
        <v>113</v>
      </c>
      <c r="R1" s="110" t="s">
        <v>238</v>
      </c>
      <c r="S1" s="110" t="s">
        <v>115</v>
      </c>
      <c r="T1" s="110" t="s">
        <v>116</v>
      </c>
      <c r="U1" s="111" t="s">
        <v>117</v>
      </c>
      <c r="V1" s="110" t="s">
        <v>118</v>
      </c>
      <c r="W1" s="110" t="s">
        <v>119</v>
      </c>
      <c r="X1" s="110" t="s">
        <v>120</v>
      </c>
      <c r="Y1" s="110" t="s">
        <v>121</v>
      </c>
      <c r="Z1" s="110" t="s">
        <v>122</v>
      </c>
      <c r="AA1" s="111" t="s">
        <v>123</v>
      </c>
      <c r="AB1" s="110" t="s">
        <v>124</v>
      </c>
      <c r="AC1" s="110" t="s">
        <v>125</v>
      </c>
      <c r="AD1" s="110" t="s">
        <v>126</v>
      </c>
      <c r="AE1" s="110" t="s">
        <v>127</v>
      </c>
      <c r="AF1" s="110" t="s">
        <v>128</v>
      </c>
      <c r="AG1" s="110" t="s">
        <v>129</v>
      </c>
      <c r="AH1" s="110" t="s">
        <v>130</v>
      </c>
      <c r="AI1" s="111" t="s">
        <v>131</v>
      </c>
      <c r="AJ1" s="110" t="s">
        <v>132</v>
      </c>
      <c r="AK1" s="110" t="s">
        <v>133</v>
      </c>
      <c r="AL1" s="110" t="s">
        <v>134</v>
      </c>
      <c r="AM1" s="110" t="s">
        <v>135</v>
      </c>
      <c r="AN1" s="110" t="s">
        <v>136</v>
      </c>
      <c r="AO1" s="110" t="s">
        <v>137</v>
      </c>
      <c r="AP1" s="110" t="s">
        <v>138</v>
      </c>
      <c r="AQ1" s="110" t="s">
        <v>139</v>
      </c>
      <c r="AR1" s="110" t="s">
        <v>140</v>
      </c>
      <c r="AS1" s="110" t="s">
        <v>141</v>
      </c>
      <c r="AT1" s="110" t="s">
        <v>142</v>
      </c>
      <c r="AU1" s="110" t="s">
        <v>143</v>
      </c>
      <c r="AV1" s="110" t="s">
        <v>144</v>
      </c>
      <c r="AW1" s="110" t="s">
        <v>145</v>
      </c>
      <c r="AX1" s="110" t="s">
        <v>146</v>
      </c>
      <c r="AY1" s="110" t="s">
        <v>147</v>
      </c>
      <c r="AZ1" s="110"/>
      <c r="BA1" s="110"/>
      <c r="BB1" s="112" t="s">
        <v>148</v>
      </c>
      <c r="BC1" s="112" t="s">
        <v>149</v>
      </c>
      <c r="BD1" s="112" t="s">
        <v>150</v>
      </c>
      <c r="BE1" s="112" t="s">
        <v>151</v>
      </c>
      <c r="BF1" s="112" t="s">
        <v>152</v>
      </c>
      <c r="BG1" s="112" t="s">
        <v>153</v>
      </c>
      <c r="BH1" s="112" t="s">
        <v>154</v>
      </c>
      <c r="BI1" s="112" t="s">
        <v>155</v>
      </c>
      <c r="BJ1" s="112" t="s">
        <v>156</v>
      </c>
      <c r="BK1" s="112" t="s">
        <v>157</v>
      </c>
      <c r="BL1" s="112" t="s">
        <v>158</v>
      </c>
      <c r="BM1" s="112" t="s">
        <v>159</v>
      </c>
      <c r="BN1" s="112" t="s">
        <v>160</v>
      </c>
      <c r="BO1" s="112" t="s">
        <v>161</v>
      </c>
      <c r="BP1" s="112" t="s">
        <v>162</v>
      </c>
      <c r="BQ1" s="112" t="s">
        <v>163</v>
      </c>
      <c r="BR1" s="112" t="s">
        <v>164</v>
      </c>
      <c r="BS1" s="112" t="s">
        <v>165</v>
      </c>
      <c r="BT1" s="112" t="s">
        <v>166</v>
      </c>
      <c r="BU1" s="112" t="s">
        <v>167</v>
      </c>
      <c r="BV1" s="112" t="s">
        <v>168</v>
      </c>
      <c r="BW1" s="112" t="s">
        <v>169</v>
      </c>
      <c r="BX1" s="112" t="s">
        <v>170</v>
      </c>
      <c r="BY1" s="112" t="s">
        <v>171</v>
      </c>
      <c r="BZ1" s="112" t="s">
        <v>172</v>
      </c>
      <c r="CA1" s="112" t="s">
        <v>173</v>
      </c>
      <c r="CB1" s="112" t="s">
        <v>174</v>
      </c>
      <c r="CC1" s="112" t="s">
        <v>175</v>
      </c>
      <c r="CD1" s="112" t="s">
        <v>176</v>
      </c>
      <c r="CE1" s="112" t="s">
        <v>177</v>
      </c>
      <c r="CF1" s="112" t="s">
        <v>178</v>
      </c>
      <c r="CG1" s="112" t="s">
        <v>179</v>
      </c>
      <c r="CH1" s="112" t="s">
        <v>180</v>
      </c>
      <c r="CI1" s="112" t="s">
        <v>181</v>
      </c>
      <c r="CJ1" s="112" t="s">
        <v>182</v>
      </c>
      <c r="CK1" s="112" t="s">
        <v>183</v>
      </c>
      <c r="CL1" s="112" t="s">
        <v>184</v>
      </c>
      <c r="CM1" s="112" t="s">
        <v>185</v>
      </c>
      <c r="CN1" s="112" t="s">
        <v>186</v>
      </c>
      <c r="CO1" s="112" t="s">
        <v>187</v>
      </c>
      <c r="CP1" s="112" t="s">
        <v>188</v>
      </c>
      <c r="CQ1" s="112" t="s">
        <v>189</v>
      </c>
      <c r="CR1" s="112" t="s">
        <v>190</v>
      </c>
      <c r="CS1" s="112" t="s">
        <v>191</v>
      </c>
      <c r="CT1" s="112" t="s">
        <v>192</v>
      </c>
      <c r="CU1" s="112" t="s">
        <v>193</v>
      </c>
      <c r="CV1" s="112" t="s">
        <v>194</v>
      </c>
      <c r="CW1" s="112" t="s">
        <v>195</v>
      </c>
      <c r="CX1" s="112" t="s">
        <v>196</v>
      </c>
      <c r="CY1" s="112" t="s">
        <v>197</v>
      </c>
      <c r="CZ1" s="112" t="s">
        <v>198</v>
      </c>
      <c r="DA1" s="112" t="s">
        <v>199</v>
      </c>
      <c r="DB1" s="112" t="s">
        <v>200</v>
      </c>
      <c r="DC1" s="112" t="s">
        <v>201</v>
      </c>
      <c r="DD1" s="112" t="s">
        <v>202</v>
      </c>
      <c r="DE1" s="112" t="s">
        <v>203</v>
      </c>
      <c r="DF1" s="112" t="s">
        <v>204</v>
      </c>
      <c r="DG1" s="112" t="s">
        <v>205</v>
      </c>
      <c r="DH1" s="112" t="s">
        <v>206</v>
      </c>
      <c r="DI1" s="112" t="s">
        <v>207</v>
      </c>
      <c r="DJ1" s="112" t="s">
        <v>208</v>
      </c>
      <c r="DK1" s="112" t="s">
        <v>209</v>
      </c>
      <c r="DL1" s="112" t="s">
        <v>210</v>
      </c>
      <c r="DM1" s="112" t="s">
        <v>211</v>
      </c>
      <c r="DN1" s="112" t="s">
        <v>212</v>
      </c>
      <c r="DO1" s="112" t="s">
        <v>213</v>
      </c>
      <c r="DP1" s="112" t="s">
        <v>214</v>
      </c>
      <c r="DQ1" s="112" t="s">
        <v>215</v>
      </c>
      <c r="DR1" s="112" t="s">
        <v>216</v>
      </c>
      <c r="DS1" s="112" t="s">
        <v>217</v>
      </c>
      <c r="DT1" s="112" t="s">
        <v>218</v>
      </c>
      <c r="DU1" s="112" t="s">
        <v>219</v>
      </c>
      <c r="DV1" s="112" t="s">
        <v>220</v>
      </c>
      <c r="DW1" s="112" t="s">
        <v>221</v>
      </c>
      <c r="DX1" s="112" t="s">
        <v>222</v>
      </c>
      <c r="DY1" s="112" t="s">
        <v>223</v>
      </c>
      <c r="DZ1" s="112" t="s">
        <v>224</v>
      </c>
      <c r="EA1" s="112" t="s">
        <v>225</v>
      </c>
      <c r="EB1" s="112" t="s">
        <v>226</v>
      </c>
      <c r="EC1" s="112" t="s">
        <v>227</v>
      </c>
      <c r="ED1" s="112" t="s">
        <v>228</v>
      </c>
      <c r="EE1" s="112" t="s">
        <v>229</v>
      </c>
      <c r="EF1" s="112" t="s">
        <v>230</v>
      </c>
      <c r="EG1" s="112" t="s">
        <v>231</v>
      </c>
      <c r="EH1" s="112" t="s">
        <v>232</v>
      </c>
      <c r="EI1" s="112" t="s">
        <v>233</v>
      </c>
      <c r="EJ1" s="112" t="s">
        <v>234</v>
      </c>
      <c r="EK1" s="112" t="s">
        <v>235</v>
      </c>
      <c r="EL1" s="112" t="s">
        <v>236</v>
      </c>
      <c r="EM1" s="112" t="s">
        <v>237</v>
      </c>
    </row>
    <row r="2" spans="1:143" ht="14.25" customHeight="1" x14ac:dyDescent="0.25">
      <c r="A2" s="110"/>
      <c r="B2" s="110"/>
      <c r="C2" s="110"/>
      <c r="D2" s="110"/>
      <c r="E2" s="110"/>
      <c r="F2" s="110"/>
      <c r="G2" s="110"/>
      <c r="H2" s="110"/>
      <c r="I2" s="110"/>
      <c r="J2" s="114"/>
      <c r="K2" s="110"/>
      <c r="L2" s="114"/>
      <c r="M2" s="114"/>
      <c r="N2" s="110"/>
      <c r="O2" s="110"/>
      <c r="P2" s="114"/>
      <c r="Q2" s="114"/>
      <c r="R2" s="115"/>
      <c r="S2" s="114"/>
      <c r="T2" s="114"/>
      <c r="U2" s="114"/>
      <c r="V2" s="114"/>
      <c r="W2" s="114"/>
      <c r="X2" s="115"/>
      <c r="Y2" s="114"/>
      <c r="Z2" s="114"/>
      <c r="AA2" s="114"/>
      <c r="AB2" s="114"/>
      <c r="AC2" s="114"/>
      <c r="AD2" s="114"/>
      <c r="AE2" s="114"/>
      <c r="AF2" s="114"/>
      <c r="AG2" s="114"/>
      <c r="AH2" s="114"/>
      <c r="AI2" s="110"/>
      <c r="AJ2" s="114"/>
      <c r="AK2" s="114"/>
      <c r="AL2" s="114"/>
      <c r="AM2" s="114"/>
      <c r="AN2" s="114"/>
      <c r="AO2" s="114"/>
      <c r="AP2" s="114"/>
      <c r="AQ2" s="110"/>
      <c r="AR2" s="110"/>
      <c r="AS2" s="110"/>
      <c r="AT2" s="110"/>
      <c r="AU2" s="110"/>
      <c r="AV2" s="110"/>
      <c r="AW2" s="110"/>
      <c r="AX2" s="114"/>
      <c r="AY2" s="114"/>
      <c r="AZ2" s="110"/>
      <c r="BA2" s="110"/>
    </row>
    <row r="3" spans="1:143" ht="14.25" customHeight="1" x14ac:dyDescent="0.25">
      <c r="A3" s="110"/>
      <c r="B3" s="110"/>
      <c r="C3" s="110"/>
      <c r="D3" s="110"/>
      <c r="E3" s="110"/>
      <c r="F3" s="110"/>
      <c r="G3" s="110"/>
      <c r="H3" s="110"/>
      <c r="I3" s="110"/>
      <c r="J3" s="114"/>
      <c r="K3" s="110"/>
      <c r="L3" s="114"/>
      <c r="M3" s="114"/>
      <c r="N3" s="110"/>
      <c r="O3" s="110"/>
      <c r="P3" s="114"/>
      <c r="Q3" s="114"/>
      <c r="R3" s="115"/>
      <c r="S3" s="114"/>
      <c r="T3" s="114"/>
      <c r="U3" s="114"/>
      <c r="V3" s="114"/>
      <c r="W3" s="114"/>
      <c r="X3" s="115"/>
      <c r="Y3" s="114"/>
      <c r="Z3" s="114"/>
      <c r="AA3" s="114"/>
      <c r="AB3" s="114"/>
      <c r="AC3" s="114"/>
      <c r="AD3" s="114"/>
      <c r="AE3" s="114"/>
      <c r="AF3" s="114"/>
      <c r="AG3" s="114"/>
      <c r="AH3" s="114"/>
      <c r="AI3" s="110"/>
      <c r="AJ3" s="114"/>
      <c r="AK3" s="114"/>
      <c r="AL3" s="114"/>
      <c r="AM3" s="114"/>
      <c r="AN3" s="114"/>
      <c r="AO3" s="114"/>
      <c r="AP3" s="114"/>
      <c r="AQ3" s="110"/>
      <c r="AR3" s="110"/>
      <c r="AS3" s="110"/>
      <c r="AT3" s="110"/>
      <c r="AU3" s="110"/>
      <c r="AV3" s="110"/>
      <c r="AW3" s="110"/>
      <c r="AX3" s="114"/>
      <c r="AY3" s="114"/>
      <c r="AZ3" s="110"/>
      <c r="BA3" s="110"/>
    </row>
    <row r="4" spans="1:143" ht="14.25" customHeight="1" x14ac:dyDescent="0.25">
      <c r="A4" s="110"/>
      <c r="B4" s="110"/>
      <c r="C4" s="110"/>
      <c r="D4" s="110"/>
      <c r="E4" s="110"/>
      <c r="F4" s="110"/>
      <c r="G4" s="110"/>
      <c r="H4" s="110"/>
      <c r="I4" s="110"/>
      <c r="J4" s="114"/>
      <c r="K4" s="110"/>
      <c r="L4" s="114"/>
      <c r="M4" s="114"/>
      <c r="N4" s="110"/>
      <c r="O4" s="110"/>
      <c r="P4" s="114"/>
      <c r="Q4" s="114"/>
      <c r="R4" s="115"/>
      <c r="S4" s="114"/>
      <c r="T4" s="114"/>
      <c r="U4" s="114"/>
      <c r="V4" s="114"/>
      <c r="W4" s="114"/>
      <c r="X4" s="115"/>
      <c r="Y4" s="114"/>
      <c r="Z4" s="114"/>
      <c r="AA4" s="114"/>
      <c r="AB4" s="114"/>
      <c r="AC4" s="114"/>
      <c r="AD4" s="114"/>
      <c r="AE4" s="114"/>
      <c r="AF4" s="114"/>
      <c r="AG4" s="114"/>
      <c r="AH4" s="114"/>
      <c r="AI4" s="110"/>
      <c r="AJ4" s="114"/>
      <c r="AK4" s="114"/>
      <c r="AL4" s="114"/>
      <c r="AM4" s="114"/>
      <c r="AN4" s="114"/>
      <c r="AO4" s="114"/>
      <c r="AP4" s="114"/>
      <c r="AQ4" s="110"/>
      <c r="AR4" s="110"/>
      <c r="AS4" s="110"/>
      <c r="AT4" s="110"/>
      <c r="AU4" s="110"/>
      <c r="AV4" s="110"/>
      <c r="AW4" s="110"/>
      <c r="AX4" s="114"/>
      <c r="AY4" s="114"/>
      <c r="AZ4" s="110"/>
      <c r="BA4" s="110"/>
    </row>
    <row r="5" spans="1:143" ht="14.25" customHeight="1" x14ac:dyDescent="0.25">
      <c r="A5" s="110"/>
      <c r="B5" s="110"/>
      <c r="C5" s="110"/>
      <c r="D5" s="110"/>
      <c r="E5" s="110"/>
      <c r="F5" s="110"/>
      <c r="G5" s="110"/>
      <c r="H5" s="110"/>
      <c r="I5" s="110"/>
      <c r="J5" s="114"/>
      <c r="K5" s="110"/>
      <c r="L5" s="114"/>
      <c r="M5" s="114"/>
      <c r="N5" s="110"/>
      <c r="O5" s="110"/>
      <c r="P5" s="114"/>
      <c r="Q5" s="114"/>
      <c r="R5" s="115"/>
      <c r="S5" s="114"/>
      <c r="T5" s="114"/>
      <c r="U5" s="114"/>
      <c r="V5" s="114"/>
      <c r="W5" s="114"/>
      <c r="X5" s="115"/>
      <c r="Y5" s="114"/>
      <c r="Z5" s="114"/>
      <c r="AA5" s="114"/>
      <c r="AB5" s="114"/>
      <c r="AC5" s="114"/>
      <c r="AD5" s="114"/>
      <c r="AE5" s="114"/>
      <c r="AF5" s="114"/>
      <c r="AG5" s="114"/>
      <c r="AH5" s="114"/>
      <c r="AI5" s="110"/>
      <c r="AJ5" s="114"/>
      <c r="AK5" s="114"/>
      <c r="AL5" s="114"/>
      <c r="AM5" s="114"/>
      <c r="AN5" s="114"/>
      <c r="AO5" s="114"/>
      <c r="AP5" s="114"/>
      <c r="AQ5" s="110"/>
      <c r="AR5" s="110"/>
      <c r="AS5" s="110"/>
      <c r="AT5" s="110"/>
      <c r="AU5" s="110"/>
      <c r="AV5" s="110"/>
      <c r="AW5" s="110"/>
      <c r="AX5" s="114"/>
      <c r="AY5" s="114"/>
      <c r="AZ5" s="110"/>
      <c r="BA5" s="110"/>
    </row>
    <row r="6" spans="1:143" ht="14.25" customHeight="1" x14ac:dyDescent="0.25">
      <c r="A6" s="110"/>
      <c r="B6" s="110"/>
      <c r="C6" s="110"/>
      <c r="D6" s="110"/>
      <c r="E6" s="110"/>
      <c r="F6" s="110"/>
      <c r="G6" s="110"/>
      <c r="H6" s="110"/>
      <c r="I6" s="110"/>
      <c r="J6" s="114"/>
      <c r="K6" s="110"/>
      <c r="L6" s="114"/>
      <c r="M6" s="114"/>
      <c r="N6" s="110"/>
      <c r="O6" s="110"/>
      <c r="P6" s="114"/>
      <c r="Q6" s="114"/>
      <c r="R6" s="115"/>
      <c r="S6" s="114"/>
      <c r="T6" s="114"/>
      <c r="U6" s="114"/>
      <c r="V6" s="114"/>
      <c r="W6" s="114"/>
      <c r="X6" s="115"/>
      <c r="Y6" s="114"/>
      <c r="Z6" s="114"/>
      <c r="AA6" s="114"/>
      <c r="AB6" s="114"/>
      <c r="AC6" s="114"/>
      <c r="AD6" s="114"/>
      <c r="AE6" s="114"/>
      <c r="AF6" s="114"/>
      <c r="AG6" s="114"/>
      <c r="AH6" s="114"/>
      <c r="AI6" s="110"/>
      <c r="AJ6" s="114"/>
      <c r="AK6" s="114"/>
      <c r="AL6" s="114"/>
      <c r="AM6" s="114"/>
      <c r="AN6" s="114"/>
      <c r="AO6" s="114"/>
      <c r="AP6" s="114"/>
      <c r="AQ6" s="110"/>
      <c r="AR6" s="110"/>
      <c r="AS6" s="110"/>
      <c r="AT6" s="110"/>
      <c r="AU6" s="110"/>
      <c r="AV6" s="110"/>
      <c r="AW6" s="110"/>
      <c r="AX6" s="114"/>
      <c r="AY6" s="114"/>
      <c r="AZ6" s="110"/>
      <c r="BA6" s="110"/>
    </row>
    <row r="7" spans="1:143" ht="14.25" customHeight="1" x14ac:dyDescent="0.25">
      <c r="A7" s="110"/>
      <c r="B7" s="110"/>
      <c r="C7" s="110"/>
      <c r="D7" s="110"/>
      <c r="E7" s="110"/>
      <c r="F7" s="110"/>
      <c r="G7" s="110"/>
      <c r="H7" s="110"/>
      <c r="I7" s="110"/>
      <c r="J7" s="114"/>
      <c r="K7" s="110"/>
      <c r="L7" s="114"/>
      <c r="M7" s="114"/>
      <c r="N7" s="110"/>
      <c r="O7" s="110"/>
      <c r="P7" s="114"/>
      <c r="Q7" s="114"/>
      <c r="R7" s="115"/>
      <c r="S7" s="114"/>
      <c r="T7" s="114"/>
      <c r="U7" s="114"/>
      <c r="V7" s="114"/>
      <c r="W7" s="114"/>
      <c r="X7" s="115"/>
      <c r="Y7" s="114"/>
      <c r="Z7" s="114"/>
      <c r="AA7" s="114"/>
      <c r="AB7" s="114"/>
      <c r="AC7" s="114"/>
      <c r="AD7" s="114"/>
      <c r="AE7" s="114"/>
      <c r="AF7" s="114"/>
      <c r="AG7" s="114"/>
      <c r="AH7" s="114"/>
      <c r="AI7" s="110"/>
      <c r="AJ7" s="114"/>
      <c r="AK7" s="114"/>
      <c r="AL7" s="114"/>
      <c r="AM7" s="114"/>
      <c r="AN7" s="114"/>
      <c r="AO7" s="114"/>
      <c r="AP7" s="114"/>
      <c r="AQ7" s="110"/>
      <c r="AR7" s="110"/>
      <c r="AS7" s="110"/>
      <c r="AT7" s="110"/>
      <c r="AU7" s="110"/>
      <c r="AV7" s="110"/>
      <c r="AW7" s="110"/>
      <c r="AX7" s="114"/>
      <c r="AY7" s="114"/>
      <c r="AZ7" s="110"/>
      <c r="BA7" s="110"/>
    </row>
    <row r="8" spans="1:143" ht="14.25" customHeight="1" x14ac:dyDescent="0.25">
      <c r="A8" s="110"/>
      <c r="B8" s="110"/>
      <c r="C8" s="110"/>
      <c r="D8" s="110"/>
      <c r="E8" s="110"/>
      <c r="F8" s="110"/>
      <c r="G8" s="110"/>
      <c r="H8" s="110"/>
      <c r="I8" s="110"/>
      <c r="J8" s="114"/>
      <c r="K8" s="110"/>
      <c r="L8" s="114"/>
      <c r="M8" s="114"/>
      <c r="N8" s="110"/>
      <c r="O8" s="110"/>
      <c r="P8" s="114"/>
      <c r="Q8" s="114"/>
      <c r="R8" s="115"/>
      <c r="S8" s="114"/>
      <c r="T8" s="114"/>
      <c r="U8" s="114"/>
      <c r="V8" s="114"/>
      <c r="W8" s="114"/>
      <c r="X8" s="115"/>
      <c r="Y8" s="114"/>
      <c r="Z8" s="114"/>
      <c r="AA8" s="114"/>
      <c r="AB8" s="114"/>
      <c r="AC8" s="114"/>
      <c r="AD8" s="114"/>
      <c r="AE8" s="114"/>
      <c r="AF8" s="114"/>
      <c r="AG8" s="114"/>
      <c r="AH8" s="114"/>
      <c r="AI8" s="110"/>
      <c r="AJ8" s="114"/>
      <c r="AK8" s="114"/>
      <c r="AL8" s="114"/>
      <c r="AM8" s="114"/>
      <c r="AN8" s="114"/>
      <c r="AO8" s="114"/>
      <c r="AP8" s="114"/>
      <c r="AQ8" s="110"/>
      <c r="AR8" s="110"/>
      <c r="AS8" s="110"/>
      <c r="AT8" s="110"/>
      <c r="AU8" s="110"/>
      <c r="AV8" s="110"/>
      <c r="AW8" s="110"/>
      <c r="AX8" s="114"/>
      <c r="AY8" s="114"/>
      <c r="AZ8" s="110"/>
      <c r="BA8" s="110"/>
    </row>
    <row r="9" spans="1:143" ht="14.25" customHeight="1" x14ac:dyDescent="0.25">
      <c r="A9" s="110"/>
      <c r="B9" s="110"/>
      <c r="C9" s="110"/>
      <c r="D9" s="110"/>
      <c r="E9" s="110"/>
      <c r="F9" s="110"/>
      <c r="G9" s="110"/>
      <c r="H9" s="110"/>
      <c r="I9" s="110"/>
      <c r="J9" s="114"/>
      <c r="K9" s="110"/>
      <c r="L9" s="114"/>
      <c r="M9" s="114"/>
      <c r="N9" s="110"/>
      <c r="O9" s="110"/>
      <c r="P9" s="114"/>
      <c r="Q9" s="114"/>
      <c r="R9" s="115"/>
      <c r="S9" s="114"/>
      <c r="T9" s="114"/>
      <c r="U9" s="114"/>
      <c r="V9" s="114"/>
      <c r="W9" s="114"/>
      <c r="X9" s="115"/>
      <c r="Y9" s="114"/>
      <c r="Z9" s="114"/>
      <c r="AA9" s="114"/>
      <c r="AB9" s="114"/>
      <c r="AC9" s="114"/>
      <c r="AD9" s="114"/>
      <c r="AE9" s="114"/>
      <c r="AF9" s="114"/>
      <c r="AG9" s="114"/>
      <c r="AH9" s="114"/>
      <c r="AI9" s="110"/>
      <c r="AJ9" s="114"/>
      <c r="AK9" s="114"/>
      <c r="AL9" s="114"/>
      <c r="AM9" s="114"/>
      <c r="AN9" s="114"/>
      <c r="AO9" s="114"/>
      <c r="AP9" s="114"/>
      <c r="AQ9" s="110"/>
      <c r="AR9" s="110"/>
      <c r="AS9" s="110"/>
      <c r="AT9" s="110"/>
      <c r="AU9" s="110"/>
      <c r="AV9" s="110"/>
      <c r="AW9" s="110"/>
      <c r="AX9" s="114"/>
      <c r="AY9" s="114"/>
      <c r="AZ9" s="110"/>
      <c r="BA9" s="110"/>
    </row>
    <row r="10" spans="1:143" ht="14.25" customHeight="1" x14ac:dyDescent="0.25">
      <c r="A10" s="110"/>
      <c r="B10" s="110"/>
      <c r="C10" s="110"/>
      <c r="D10" s="110"/>
      <c r="E10" s="110"/>
      <c r="F10" s="110"/>
      <c r="G10" s="110"/>
      <c r="H10" s="110"/>
      <c r="I10" s="110"/>
      <c r="J10" s="114"/>
      <c r="K10" s="110"/>
      <c r="L10" s="114"/>
      <c r="M10" s="114"/>
      <c r="N10" s="110"/>
      <c r="O10" s="110"/>
      <c r="P10" s="114"/>
      <c r="Q10" s="114"/>
      <c r="R10" s="115"/>
      <c r="S10" s="114"/>
      <c r="T10" s="114"/>
      <c r="U10" s="114"/>
      <c r="V10" s="114"/>
      <c r="W10" s="114"/>
      <c r="X10" s="115"/>
      <c r="Y10" s="114"/>
      <c r="Z10" s="114"/>
      <c r="AA10" s="114"/>
      <c r="AB10" s="114"/>
      <c r="AC10" s="114"/>
      <c r="AD10" s="114"/>
      <c r="AE10" s="114"/>
      <c r="AF10" s="114"/>
      <c r="AG10" s="114"/>
      <c r="AH10" s="114"/>
      <c r="AI10" s="110"/>
      <c r="AJ10" s="114"/>
      <c r="AK10" s="114"/>
      <c r="AL10" s="114"/>
      <c r="AM10" s="114"/>
      <c r="AN10" s="114"/>
      <c r="AO10" s="114"/>
      <c r="AP10" s="114"/>
      <c r="AQ10" s="110"/>
      <c r="AR10" s="110"/>
      <c r="AS10" s="110"/>
      <c r="AT10" s="110"/>
      <c r="AU10" s="110"/>
      <c r="AV10" s="110"/>
      <c r="AW10" s="110"/>
      <c r="AX10" s="114"/>
      <c r="AY10" s="114"/>
      <c r="AZ10" s="110"/>
      <c r="BA10" s="110"/>
    </row>
    <row r="11" spans="1:143" ht="14.25" customHeight="1" x14ac:dyDescent="0.25">
      <c r="A11" s="110"/>
      <c r="B11" s="110"/>
      <c r="C11" s="110"/>
      <c r="D11" s="110"/>
      <c r="E11" s="110"/>
      <c r="F11" s="110"/>
      <c r="G11" s="110"/>
      <c r="H11" s="110"/>
      <c r="I11" s="110"/>
      <c r="J11" s="114"/>
      <c r="K11" s="110"/>
      <c r="L11" s="114"/>
      <c r="M11" s="114"/>
      <c r="N11" s="110"/>
      <c r="O11" s="110"/>
      <c r="P11" s="114"/>
      <c r="Q11" s="114"/>
      <c r="R11" s="115"/>
      <c r="S11" s="114"/>
      <c r="T11" s="114"/>
      <c r="U11" s="114"/>
      <c r="V11" s="114"/>
      <c r="W11" s="114"/>
      <c r="X11" s="115"/>
      <c r="Y11" s="114"/>
      <c r="Z11" s="114"/>
      <c r="AA11" s="114"/>
      <c r="AB11" s="114"/>
      <c r="AC11" s="114"/>
      <c r="AD11" s="114"/>
      <c r="AE11" s="114"/>
      <c r="AF11" s="114"/>
      <c r="AG11" s="114"/>
      <c r="AH11" s="114"/>
      <c r="AI11" s="110"/>
      <c r="AJ11" s="114"/>
      <c r="AK11" s="114"/>
      <c r="AL11" s="114"/>
      <c r="AM11" s="114"/>
      <c r="AN11" s="114"/>
      <c r="AO11" s="114"/>
      <c r="AP11" s="114"/>
      <c r="AQ11" s="110"/>
      <c r="AR11" s="110"/>
      <c r="AS11" s="110"/>
      <c r="AT11" s="110"/>
      <c r="AU11" s="110"/>
      <c r="AV11" s="110"/>
      <c r="AW11" s="110"/>
      <c r="AX11" s="114"/>
      <c r="AY11" s="114"/>
      <c r="AZ11" s="110"/>
      <c r="BA11" s="110"/>
    </row>
    <row r="12" spans="1:143" ht="14.25" customHeight="1" x14ac:dyDescent="0.25">
      <c r="A12" s="110"/>
      <c r="B12" s="110"/>
      <c r="C12" s="110"/>
      <c r="D12" s="110"/>
      <c r="E12" s="110"/>
      <c r="F12" s="110"/>
      <c r="G12" s="110"/>
      <c r="H12" s="110"/>
      <c r="I12" s="110"/>
      <c r="J12" s="114"/>
      <c r="K12" s="110"/>
      <c r="L12" s="114"/>
      <c r="M12" s="114"/>
      <c r="N12" s="110"/>
      <c r="O12" s="110"/>
      <c r="P12" s="114"/>
      <c r="Q12" s="114"/>
      <c r="R12" s="115"/>
      <c r="S12" s="114"/>
      <c r="T12" s="114"/>
      <c r="U12" s="114"/>
      <c r="V12" s="114"/>
      <c r="W12" s="114"/>
      <c r="X12" s="115"/>
      <c r="Y12" s="114"/>
      <c r="Z12" s="114"/>
      <c r="AA12" s="114"/>
      <c r="AB12" s="114"/>
      <c r="AC12" s="114"/>
      <c r="AD12" s="114"/>
      <c r="AE12" s="114"/>
      <c r="AF12" s="114"/>
      <c r="AG12" s="114"/>
      <c r="AH12" s="114"/>
      <c r="AI12" s="110"/>
      <c r="AJ12" s="114"/>
      <c r="AK12" s="114"/>
      <c r="AL12" s="114"/>
      <c r="AM12" s="114"/>
      <c r="AN12" s="114"/>
      <c r="AO12" s="114"/>
      <c r="AP12" s="114"/>
      <c r="AQ12" s="110"/>
      <c r="AR12" s="110"/>
      <c r="AS12" s="110"/>
      <c r="AT12" s="110"/>
      <c r="AU12" s="110"/>
      <c r="AV12" s="110"/>
      <c r="AW12" s="110"/>
      <c r="AX12" s="114"/>
      <c r="AY12" s="114"/>
      <c r="AZ12" s="110"/>
      <c r="BA12" s="110"/>
    </row>
    <row r="13" spans="1:143" ht="14.25" customHeight="1" x14ac:dyDescent="0.25">
      <c r="A13" s="110"/>
      <c r="B13" s="110"/>
      <c r="C13" s="110"/>
      <c r="D13" s="110"/>
      <c r="E13" s="110"/>
      <c r="F13" s="110"/>
      <c r="G13" s="110"/>
      <c r="H13" s="110"/>
      <c r="I13" s="110"/>
      <c r="J13" s="114"/>
      <c r="K13" s="110"/>
      <c r="L13" s="114"/>
      <c r="M13" s="114"/>
      <c r="N13" s="110"/>
      <c r="O13" s="110"/>
      <c r="P13" s="114"/>
      <c r="Q13" s="114"/>
      <c r="R13" s="115"/>
      <c r="S13" s="114"/>
      <c r="T13" s="114"/>
      <c r="U13" s="114"/>
      <c r="V13" s="114"/>
      <c r="W13" s="114"/>
      <c r="X13" s="115"/>
      <c r="Y13" s="114"/>
      <c r="Z13" s="114"/>
      <c r="AA13" s="114"/>
      <c r="AB13" s="114"/>
      <c r="AC13" s="114"/>
      <c r="AD13" s="114"/>
      <c r="AE13" s="114"/>
      <c r="AF13" s="114"/>
      <c r="AG13" s="114"/>
      <c r="AH13" s="114"/>
      <c r="AI13" s="110"/>
      <c r="AJ13" s="114"/>
      <c r="AK13" s="114"/>
      <c r="AL13" s="114"/>
      <c r="AM13" s="114"/>
      <c r="AN13" s="114"/>
      <c r="AO13" s="114"/>
      <c r="AP13" s="114"/>
      <c r="AQ13" s="110"/>
      <c r="AR13" s="110"/>
      <c r="AS13" s="110"/>
      <c r="AT13" s="110"/>
      <c r="AU13" s="110"/>
      <c r="AV13" s="110"/>
      <c r="AW13" s="110"/>
      <c r="AX13" s="114"/>
      <c r="AY13" s="114"/>
      <c r="AZ13" s="110"/>
      <c r="BA13" s="110"/>
    </row>
    <row r="14" spans="1:143" ht="14.25" customHeight="1" x14ac:dyDescent="0.25">
      <c r="A14" s="110"/>
      <c r="B14" s="110"/>
      <c r="C14" s="110"/>
      <c r="D14" s="110"/>
      <c r="E14" s="110"/>
      <c r="F14" s="110"/>
      <c r="G14" s="110"/>
      <c r="H14" s="110"/>
      <c r="I14" s="110"/>
      <c r="J14" s="114"/>
      <c r="K14" s="110"/>
      <c r="L14" s="114"/>
      <c r="M14" s="114"/>
      <c r="N14" s="110"/>
      <c r="O14" s="110"/>
      <c r="P14" s="114"/>
      <c r="Q14" s="114"/>
      <c r="R14" s="110"/>
      <c r="S14" s="110"/>
      <c r="T14" s="110"/>
      <c r="U14" s="110"/>
      <c r="V14" s="110"/>
      <c r="W14" s="110"/>
      <c r="X14" s="115"/>
      <c r="Y14" s="114"/>
      <c r="Z14" s="114"/>
      <c r="AA14" s="114"/>
      <c r="AB14" s="114"/>
      <c r="AC14" s="114"/>
      <c r="AD14" s="110"/>
      <c r="AE14" s="110"/>
      <c r="AF14" s="110"/>
      <c r="AG14" s="110"/>
      <c r="AH14" s="110"/>
      <c r="AI14" s="110"/>
      <c r="AJ14" s="110"/>
      <c r="AK14" s="110"/>
      <c r="AL14" s="114"/>
      <c r="AM14" s="114"/>
      <c r="AN14" s="114"/>
      <c r="AO14" s="114"/>
      <c r="AP14" s="114"/>
      <c r="AQ14" s="110"/>
      <c r="AR14" s="110"/>
      <c r="AS14" s="110"/>
      <c r="AT14" s="110"/>
      <c r="AU14" s="110"/>
      <c r="AV14" s="110"/>
      <c r="AW14" s="110"/>
      <c r="AX14" s="114"/>
      <c r="AY14" s="114"/>
      <c r="AZ14" s="110"/>
      <c r="BA14" s="110"/>
    </row>
    <row r="15" spans="1:143" ht="14.25" customHeight="1" x14ac:dyDescent="0.25">
      <c r="A15" s="110"/>
      <c r="B15" s="110"/>
      <c r="C15" s="110"/>
      <c r="D15" s="110"/>
      <c r="E15" s="110"/>
      <c r="F15" s="110"/>
      <c r="G15" s="110"/>
      <c r="H15" s="110"/>
      <c r="I15" s="110"/>
      <c r="J15" s="114"/>
      <c r="K15" s="110"/>
      <c r="L15" s="114"/>
      <c r="M15" s="114"/>
      <c r="N15" s="110"/>
      <c r="O15" s="110"/>
      <c r="P15" s="114"/>
      <c r="Q15" s="110"/>
      <c r="R15" s="115"/>
      <c r="S15" s="114"/>
      <c r="T15" s="114"/>
      <c r="U15" s="114"/>
      <c r="V15" s="114"/>
      <c r="W15" s="114"/>
      <c r="X15" s="110"/>
      <c r="Y15" s="110"/>
      <c r="Z15" s="110"/>
      <c r="AA15" s="110"/>
      <c r="AB15" s="110"/>
      <c r="AC15" s="110"/>
      <c r="AD15" s="110"/>
      <c r="AE15" s="110"/>
      <c r="AF15" s="110"/>
      <c r="AG15" s="110"/>
      <c r="AH15" s="110"/>
      <c r="AI15" s="110"/>
      <c r="AJ15" s="110"/>
      <c r="AK15" s="110"/>
      <c r="AL15" s="114"/>
      <c r="AM15" s="114"/>
      <c r="AN15" s="114"/>
      <c r="AO15" s="114"/>
      <c r="AP15" s="114"/>
      <c r="AQ15" s="110"/>
      <c r="AR15" s="110"/>
      <c r="AS15" s="110"/>
      <c r="AT15" s="110"/>
      <c r="AU15" s="110"/>
      <c r="AV15" s="110"/>
      <c r="AW15" s="110"/>
      <c r="AX15" s="114"/>
      <c r="AY15" s="114"/>
      <c r="AZ15" s="110"/>
      <c r="BA15" s="110"/>
    </row>
    <row r="16" spans="1:143" ht="14.25" customHeight="1" x14ac:dyDescent="0.25">
      <c r="A16" s="110"/>
      <c r="B16" s="110"/>
      <c r="C16" s="110"/>
      <c r="D16" s="110"/>
      <c r="E16" s="110"/>
      <c r="F16" s="110"/>
      <c r="G16" s="110"/>
      <c r="H16" s="110"/>
      <c r="I16" s="110"/>
      <c r="J16" s="114"/>
      <c r="K16" s="110"/>
      <c r="L16" s="114"/>
      <c r="M16" s="114"/>
      <c r="N16" s="110"/>
      <c r="O16" s="110"/>
      <c r="P16" s="114"/>
      <c r="Q16" s="114"/>
      <c r="R16" s="115"/>
      <c r="S16" s="114"/>
      <c r="T16" s="114"/>
      <c r="U16" s="114"/>
      <c r="V16" s="114"/>
      <c r="W16" s="114"/>
      <c r="X16" s="115"/>
      <c r="Y16" s="114"/>
      <c r="Z16" s="114"/>
      <c r="AA16" s="114"/>
      <c r="AB16" s="114"/>
      <c r="AC16" s="114"/>
      <c r="AD16" s="114"/>
      <c r="AE16" s="114"/>
      <c r="AF16" s="114"/>
      <c r="AG16" s="114"/>
      <c r="AH16" s="114"/>
      <c r="AI16" s="110"/>
      <c r="AJ16" s="114"/>
      <c r="AK16" s="114"/>
      <c r="AL16" s="114"/>
      <c r="AM16" s="114"/>
      <c r="AN16" s="114"/>
      <c r="AO16" s="114"/>
      <c r="AP16" s="114"/>
      <c r="AQ16" s="110"/>
      <c r="AR16" s="110"/>
      <c r="AS16" s="110"/>
      <c r="AT16" s="110"/>
      <c r="AU16" s="110"/>
      <c r="AV16" s="110"/>
      <c r="AW16" s="110"/>
      <c r="AX16" s="114"/>
      <c r="AY16" s="114"/>
      <c r="AZ16" s="110"/>
      <c r="BA16" s="110"/>
    </row>
    <row r="17" spans="1:53" ht="14.25" customHeight="1" x14ac:dyDescent="0.25">
      <c r="A17" s="110"/>
      <c r="B17" s="110"/>
      <c r="C17" s="110"/>
      <c r="D17" s="110"/>
      <c r="E17" s="110"/>
      <c r="F17" s="110"/>
      <c r="G17" s="110"/>
      <c r="H17" s="110"/>
      <c r="I17" s="110"/>
      <c r="J17" s="114"/>
      <c r="K17" s="110"/>
      <c r="L17" s="114"/>
      <c r="M17" s="114"/>
      <c r="N17" s="110"/>
      <c r="O17" s="110"/>
      <c r="P17" s="114"/>
      <c r="Q17" s="114"/>
      <c r="R17" s="115"/>
      <c r="S17" s="114"/>
      <c r="T17" s="114"/>
      <c r="U17" s="114"/>
      <c r="V17" s="114"/>
      <c r="W17" s="114"/>
      <c r="X17" s="115"/>
      <c r="Y17" s="114"/>
      <c r="Z17" s="114"/>
      <c r="AA17" s="114"/>
      <c r="AB17" s="114"/>
      <c r="AC17" s="114"/>
      <c r="AD17" s="114"/>
      <c r="AE17" s="114"/>
      <c r="AF17" s="114"/>
      <c r="AG17" s="114"/>
      <c r="AH17" s="114"/>
      <c r="AI17" s="110"/>
      <c r="AJ17" s="114"/>
      <c r="AK17" s="114"/>
      <c r="AL17" s="114"/>
      <c r="AM17" s="114"/>
      <c r="AN17" s="114"/>
      <c r="AO17" s="114"/>
      <c r="AP17" s="114"/>
      <c r="AQ17" s="110"/>
      <c r="AR17" s="110"/>
      <c r="AS17" s="110"/>
      <c r="AT17" s="110"/>
      <c r="AU17" s="110"/>
      <c r="AV17" s="110"/>
      <c r="AW17" s="110"/>
      <c r="AX17" s="114"/>
      <c r="AY17" s="114"/>
      <c r="AZ17" s="110"/>
      <c r="BA17" s="110"/>
    </row>
    <row r="18" spans="1:53" ht="14.25" customHeight="1" x14ac:dyDescent="0.25">
      <c r="A18" s="110"/>
      <c r="B18" s="110"/>
      <c r="C18" s="110"/>
      <c r="D18" s="110"/>
      <c r="E18" s="110"/>
      <c r="F18" s="110"/>
      <c r="G18" s="110"/>
      <c r="H18" s="110"/>
      <c r="I18" s="110"/>
      <c r="J18" s="114"/>
      <c r="K18" s="110"/>
      <c r="L18" s="114"/>
      <c r="M18" s="114"/>
      <c r="N18" s="110"/>
      <c r="O18" s="110"/>
      <c r="P18" s="114"/>
      <c r="Q18" s="114"/>
      <c r="R18" s="115"/>
      <c r="S18" s="114"/>
      <c r="T18" s="114"/>
      <c r="U18" s="114"/>
      <c r="V18" s="114"/>
      <c r="W18" s="114"/>
      <c r="X18" s="115"/>
      <c r="Y18" s="114"/>
      <c r="Z18" s="114"/>
      <c r="AA18" s="114"/>
      <c r="AB18" s="114"/>
      <c r="AC18" s="114"/>
      <c r="AD18" s="114"/>
      <c r="AE18" s="114"/>
      <c r="AF18" s="114"/>
      <c r="AG18" s="114"/>
      <c r="AH18" s="114"/>
      <c r="AI18" s="110"/>
      <c r="AJ18" s="114"/>
      <c r="AK18" s="114"/>
      <c r="AL18" s="114"/>
      <c r="AM18" s="114"/>
      <c r="AN18" s="114"/>
      <c r="AO18" s="114"/>
      <c r="AP18" s="114"/>
      <c r="AQ18" s="110"/>
      <c r="AR18" s="110"/>
      <c r="AS18" s="110"/>
      <c r="AT18" s="110"/>
      <c r="AU18" s="110"/>
      <c r="AV18" s="110"/>
      <c r="AW18" s="110"/>
      <c r="AX18" s="114"/>
      <c r="AY18" s="114"/>
      <c r="AZ18" s="110"/>
      <c r="BA18" s="110"/>
    </row>
    <row r="19" spans="1:53" ht="14.25" customHeight="1" x14ac:dyDescent="0.25">
      <c r="A19" s="110"/>
      <c r="B19" s="110"/>
      <c r="C19" s="110"/>
      <c r="D19" s="110"/>
      <c r="E19" s="110"/>
      <c r="F19" s="110"/>
      <c r="G19" s="110"/>
      <c r="H19" s="110"/>
      <c r="I19" s="110"/>
      <c r="J19" s="114"/>
      <c r="K19" s="110"/>
      <c r="L19" s="114"/>
      <c r="M19" s="114"/>
      <c r="N19" s="110"/>
      <c r="O19" s="110"/>
      <c r="P19" s="114"/>
      <c r="Q19" s="114"/>
      <c r="R19" s="110"/>
      <c r="S19" s="110"/>
      <c r="T19" s="110"/>
      <c r="U19" s="110"/>
      <c r="V19" s="110"/>
      <c r="W19" s="110"/>
      <c r="X19" s="115"/>
      <c r="Y19" s="114"/>
      <c r="Z19" s="114"/>
      <c r="AA19" s="114"/>
      <c r="AB19" s="114"/>
      <c r="AC19" s="114"/>
      <c r="AD19" s="110"/>
      <c r="AE19" s="110"/>
      <c r="AF19" s="110"/>
      <c r="AG19" s="110"/>
      <c r="AH19" s="110"/>
      <c r="AI19" s="110"/>
      <c r="AJ19" s="110"/>
      <c r="AK19" s="110"/>
      <c r="AL19" s="114"/>
      <c r="AM19" s="114"/>
      <c r="AN19" s="114"/>
      <c r="AO19" s="114"/>
      <c r="AP19" s="114"/>
      <c r="AQ19" s="110"/>
      <c r="AR19" s="110"/>
      <c r="AS19" s="110"/>
      <c r="AT19" s="110"/>
      <c r="AU19" s="110"/>
      <c r="AV19" s="110"/>
      <c r="AW19" s="110"/>
      <c r="AX19" s="114"/>
      <c r="AY19" s="114"/>
      <c r="AZ19" s="110"/>
      <c r="BA19" s="110"/>
    </row>
    <row r="20" spans="1:53" ht="14.25" customHeight="1" x14ac:dyDescent="0.25">
      <c r="A20" s="110"/>
      <c r="B20" s="110"/>
      <c r="C20" s="110"/>
      <c r="D20" s="110"/>
      <c r="E20" s="110"/>
      <c r="F20" s="110"/>
      <c r="G20" s="110"/>
      <c r="H20" s="110"/>
      <c r="I20" s="110"/>
      <c r="J20" s="114"/>
      <c r="K20" s="110"/>
      <c r="L20" s="114"/>
      <c r="M20" s="114"/>
      <c r="N20" s="110"/>
      <c r="O20" s="110"/>
      <c r="P20" s="114"/>
      <c r="Q20" s="114"/>
      <c r="R20" s="115"/>
      <c r="S20" s="114"/>
      <c r="T20" s="114"/>
      <c r="U20" s="114"/>
      <c r="V20" s="114"/>
      <c r="W20" s="114"/>
      <c r="X20" s="115"/>
      <c r="Y20" s="114"/>
      <c r="Z20" s="114"/>
      <c r="AA20" s="114"/>
      <c r="AB20" s="114"/>
      <c r="AC20" s="114"/>
      <c r="AD20" s="114"/>
      <c r="AE20" s="114"/>
      <c r="AF20" s="114"/>
      <c r="AG20" s="114"/>
      <c r="AH20" s="114"/>
      <c r="AI20" s="110"/>
      <c r="AJ20" s="114"/>
      <c r="AK20" s="114"/>
      <c r="AL20" s="114"/>
      <c r="AM20" s="114"/>
      <c r="AN20" s="114"/>
      <c r="AO20" s="114"/>
      <c r="AP20" s="114"/>
      <c r="AQ20" s="110"/>
      <c r="AR20" s="110"/>
      <c r="AS20" s="110"/>
      <c r="AT20" s="110"/>
      <c r="AU20" s="110"/>
      <c r="AV20" s="110"/>
      <c r="AW20" s="110"/>
      <c r="AX20" s="114"/>
      <c r="AY20" s="114"/>
      <c r="AZ20" s="110"/>
      <c r="BA20" s="110"/>
    </row>
    <row r="21" spans="1:53" ht="14.25" customHeight="1" x14ac:dyDescent="0.25">
      <c r="A21" s="110"/>
      <c r="B21" s="110"/>
      <c r="C21" s="110"/>
      <c r="D21" s="110"/>
      <c r="E21" s="110"/>
      <c r="F21" s="110"/>
      <c r="G21" s="110"/>
      <c r="H21" s="110"/>
      <c r="I21" s="110"/>
      <c r="J21" s="114"/>
      <c r="K21" s="110"/>
      <c r="L21" s="114"/>
      <c r="M21" s="114"/>
      <c r="N21" s="110"/>
      <c r="O21" s="110"/>
      <c r="P21" s="114"/>
      <c r="Q21" s="114"/>
      <c r="R21" s="115"/>
      <c r="S21" s="114"/>
      <c r="T21" s="114"/>
      <c r="U21" s="114"/>
      <c r="V21" s="114"/>
      <c r="W21" s="114"/>
      <c r="X21" s="115"/>
      <c r="Y21" s="114"/>
      <c r="Z21" s="114"/>
      <c r="AA21" s="114"/>
      <c r="AB21" s="114"/>
      <c r="AC21" s="114"/>
      <c r="AD21" s="114"/>
      <c r="AE21" s="114"/>
      <c r="AF21" s="114"/>
      <c r="AG21" s="114"/>
      <c r="AH21" s="114"/>
      <c r="AI21" s="110"/>
      <c r="AJ21" s="114"/>
      <c r="AK21" s="114"/>
      <c r="AL21" s="114"/>
      <c r="AM21" s="114"/>
      <c r="AN21" s="114"/>
      <c r="AO21" s="114"/>
      <c r="AP21" s="114"/>
      <c r="AQ21" s="110"/>
      <c r="AR21" s="110"/>
      <c r="AS21" s="110"/>
      <c r="AT21" s="110"/>
      <c r="AU21" s="110"/>
      <c r="AV21" s="110"/>
      <c r="AW21" s="110"/>
      <c r="AX21" s="114"/>
      <c r="AY21" s="114"/>
      <c r="AZ21" s="110"/>
      <c r="BA21" s="110"/>
    </row>
    <row r="22" spans="1:53" ht="14.25" customHeight="1" x14ac:dyDescent="0.25">
      <c r="A22" s="110"/>
      <c r="B22" s="110"/>
      <c r="C22" s="110"/>
      <c r="D22" s="110"/>
      <c r="E22" s="110"/>
      <c r="F22" s="110"/>
      <c r="G22" s="110"/>
      <c r="H22" s="110"/>
      <c r="I22" s="110"/>
      <c r="J22" s="114"/>
      <c r="K22" s="110"/>
      <c r="L22" s="114"/>
      <c r="M22" s="114"/>
      <c r="N22" s="110"/>
      <c r="O22" s="110"/>
      <c r="P22" s="114"/>
      <c r="Q22" s="114"/>
      <c r="R22" s="115"/>
      <c r="S22" s="114"/>
      <c r="T22" s="114"/>
      <c r="U22" s="114"/>
      <c r="V22" s="114"/>
      <c r="W22" s="114"/>
      <c r="X22" s="115"/>
      <c r="Y22" s="114"/>
      <c r="Z22" s="114"/>
      <c r="AA22" s="114"/>
      <c r="AB22" s="114"/>
      <c r="AC22" s="114"/>
      <c r="AD22" s="114"/>
      <c r="AE22" s="114"/>
      <c r="AF22" s="114"/>
      <c r="AG22" s="114"/>
      <c r="AH22" s="114"/>
      <c r="AI22" s="110"/>
      <c r="AJ22" s="114"/>
      <c r="AK22" s="114"/>
      <c r="AL22" s="114"/>
      <c r="AM22" s="114"/>
      <c r="AN22" s="114"/>
      <c r="AO22" s="114"/>
      <c r="AP22" s="114"/>
      <c r="AQ22" s="110"/>
      <c r="AR22" s="110"/>
      <c r="AS22" s="110"/>
      <c r="AT22" s="110"/>
      <c r="AU22" s="110"/>
      <c r="AV22" s="110"/>
      <c r="AW22" s="110"/>
      <c r="AX22" s="114"/>
      <c r="AY22" s="114"/>
      <c r="AZ22" s="110"/>
      <c r="BA22" s="110"/>
    </row>
    <row r="23" spans="1:53" ht="14.25" customHeight="1" x14ac:dyDescent="0.25">
      <c r="A23" s="110"/>
      <c r="B23" s="110"/>
      <c r="C23" s="110"/>
      <c r="D23" s="110"/>
      <c r="E23" s="110"/>
      <c r="F23" s="110"/>
      <c r="G23" s="110"/>
      <c r="H23" s="110"/>
      <c r="I23" s="110"/>
      <c r="J23" s="114"/>
      <c r="K23" s="110"/>
      <c r="L23" s="114"/>
      <c r="M23" s="114"/>
      <c r="N23" s="110"/>
      <c r="O23" s="110"/>
      <c r="P23" s="114"/>
      <c r="Q23" s="114"/>
      <c r="R23" s="115"/>
      <c r="S23" s="114"/>
      <c r="T23" s="114"/>
      <c r="U23" s="114"/>
      <c r="V23" s="114"/>
      <c r="W23" s="114"/>
      <c r="X23" s="115"/>
      <c r="Y23" s="114"/>
      <c r="Z23" s="114"/>
      <c r="AA23" s="114"/>
      <c r="AB23" s="114"/>
      <c r="AC23" s="114"/>
      <c r="AD23" s="114"/>
      <c r="AE23" s="114"/>
      <c r="AF23" s="114"/>
      <c r="AG23" s="114"/>
      <c r="AH23" s="114"/>
      <c r="AI23" s="110"/>
      <c r="AJ23" s="114"/>
      <c r="AK23" s="114"/>
      <c r="AL23" s="114"/>
      <c r="AM23" s="114"/>
      <c r="AN23" s="114"/>
      <c r="AO23" s="114"/>
      <c r="AP23" s="114"/>
      <c r="AQ23" s="110"/>
      <c r="AR23" s="110"/>
      <c r="AS23" s="110"/>
      <c r="AT23" s="110"/>
      <c r="AU23" s="110"/>
      <c r="AV23" s="110"/>
      <c r="AW23" s="110"/>
      <c r="AX23" s="114"/>
      <c r="AY23" s="114"/>
      <c r="AZ23" s="110"/>
      <c r="BA23" s="110"/>
    </row>
    <row r="24" spans="1:53" ht="14.25" customHeight="1" x14ac:dyDescent="0.25">
      <c r="A24" s="110"/>
      <c r="B24" s="110"/>
      <c r="C24" s="110"/>
      <c r="D24" s="110"/>
      <c r="E24" s="110"/>
      <c r="F24" s="110"/>
      <c r="G24" s="110"/>
      <c r="H24" s="110"/>
      <c r="I24" s="110"/>
      <c r="J24" s="114"/>
      <c r="K24" s="110"/>
      <c r="L24" s="114"/>
      <c r="M24" s="114"/>
      <c r="N24" s="110"/>
      <c r="O24" s="110"/>
      <c r="P24" s="114"/>
      <c r="Q24" s="114"/>
      <c r="R24" s="110"/>
      <c r="S24" s="110"/>
      <c r="T24" s="110"/>
      <c r="U24" s="110"/>
      <c r="V24" s="110"/>
      <c r="W24" s="110"/>
      <c r="X24" s="115"/>
      <c r="Y24" s="114"/>
      <c r="Z24" s="114"/>
      <c r="AA24" s="114"/>
      <c r="AB24" s="114"/>
      <c r="AC24" s="114"/>
      <c r="AD24" s="110"/>
      <c r="AE24" s="110"/>
      <c r="AF24" s="110"/>
      <c r="AG24" s="110"/>
      <c r="AH24" s="110"/>
      <c r="AI24" s="110"/>
      <c r="AJ24" s="110"/>
      <c r="AK24" s="110"/>
      <c r="AL24" s="114"/>
      <c r="AM24" s="114"/>
      <c r="AN24" s="114"/>
      <c r="AO24" s="114"/>
      <c r="AP24" s="114"/>
      <c r="AQ24" s="110"/>
      <c r="AR24" s="110"/>
      <c r="AS24" s="110"/>
      <c r="AT24" s="110"/>
      <c r="AU24" s="110"/>
      <c r="AV24" s="110"/>
      <c r="AW24" s="110"/>
      <c r="AX24" s="114"/>
      <c r="AY24" s="114"/>
      <c r="AZ24" s="110"/>
      <c r="BA24" s="110"/>
    </row>
    <row r="25" spans="1:53" ht="14.25" customHeight="1" x14ac:dyDescent="0.25">
      <c r="A25" s="110"/>
      <c r="B25" s="110"/>
      <c r="C25" s="110"/>
      <c r="D25" s="110"/>
      <c r="E25" s="110"/>
      <c r="F25" s="110"/>
      <c r="G25" s="110"/>
      <c r="H25" s="110"/>
      <c r="I25" s="110"/>
      <c r="J25" s="114"/>
      <c r="K25" s="110"/>
      <c r="L25" s="114"/>
      <c r="M25" s="114"/>
      <c r="N25" s="110"/>
      <c r="O25" s="110"/>
      <c r="P25" s="114"/>
      <c r="Q25" s="114"/>
      <c r="R25" s="115"/>
      <c r="S25" s="114"/>
      <c r="T25" s="114"/>
      <c r="U25" s="114"/>
      <c r="V25" s="114"/>
      <c r="W25" s="114"/>
      <c r="X25" s="115"/>
      <c r="Y25" s="114"/>
      <c r="Z25" s="114"/>
      <c r="AA25" s="114"/>
      <c r="AB25" s="114"/>
      <c r="AC25" s="114"/>
      <c r="AD25" s="114"/>
      <c r="AE25" s="114"/>
      <c r="AF25" s="114"/>
      <c r="AG25" s="114"/>
      <c r="AH25" s="114"/>
      <c r="AI25" s="110"/>
      <c r="AJ25" s="114"/>
      <c r="AK25" s="114"/>
      <c r="AL25" s="114"/>
      <c r="AM25" s="114"/>
      <c r="AN25" s="114"/>
      <c r="AO25" s="114"/>
      <c r="AP25" s="114"/>
      <c r="AQ25" s="110"/>
      <c r="AR25" s="110"/>
      <c r="AS25" s="110"/>
      <c r="AT25" s="110"/>
      <c r="AU25" s="110"/>
      <c r="AV25" s="110"/>
      <c r="AW25" s="110"/>
      <c r="AX25" s="114"/>
      <c r="AY25" s="114"/>
      <c r="AZ25" s="110"/>
      <c r="BA25" s="110"/>
    </row>
    <row r="26" spans="1:53" ht="14.25" customHeight="1" x14ac:dyDescent="0.25">
      <c r="A26" s="110"/>
      <c r="B26" s="110"/>
      <c r="C26" s="110"/>
      <c r="D26" s="110"/>
      <c r="E26" s="110"/>
      <c r="F26" s="110"/>
      <c r="G26" s="110"/>
      <c r="H26" s="110"/>
      <c r="I26" s="110"/>
      <c r="J26" s="114"/>
      <c r="K26" s="110"/>
      <c r="L26" s="114"/>
      <c r="M26" s="114"/>
      <c r="N26" s="110"/>
      <c r="O26" s="110"/>
      <c r="P26" s="114"/>
      <c r="Q26" s="114"/>
      <c r="R26" s="110"/>
      <c r="S26" s="110"/>
      <c r="T26" s="110"/>
      <c r="U26" s="110"/>
      <c r="V26" s="110"/>
      <c r="W26" s="110"/>
      <c r="X26" s="115"/>
      <c r="Y26" s="114"/>
      <c r="Z26" s="114"/>
      <c r="AA26" s="114"/>
      <c r="AB26" s="114"/>
      <c r="AC26" s="114"/>
      <c r="AD26" s="110"/>
      <c r="AE26" s="110"/>
      <c r="AF26" s="110"/>
      <c r="AG26" s="110"/>
      <c r="AH26" s="110"/>
      <c r="AI26" s="110"/>
      <c r="AJ26" s="110"/>
      <c r="AK26" s="110"/>
      <c r="AL26" s="114"/>
      <c r="AM26" s="114"/>
      <c r="AN26" s="114"/>
      <c r="AO26" s="114"/>
      <c r="AP26" s="114"/>
      <c r="AQ26" s="110"/>
      <c r="AR26" s="110"/>
      <c r="AS26" s="110"/>
      <c r="AT26" s="110"/>
      <c r="AU26" s="110"/>
      <c r="AV26" s="110"/>
      <c r="AW26" s="110"/>
      <c r="AX26" s="114"/>
      <c r="AY26" s="114"/>
      <c r="AZ26" s="110"/>
      <c r="BA26" s="110"/>
    </row>
    <row r="27" spans="1:53" ht="14.25" customHeight="1" x14ac:dyDescent="0.25">
      <c r="A27" s="110"/>
      <c r="B27" s="110"/>
      <c r="C27" s="110"/>
      <c r="D27" s="110"/>
      <c r="E27" s="110"/>
      <c r="F27" s="110"/>
      <c r="G27" s="110"/>
      <c r="H27" s="110"/>
      <c r="I27" s="110"/>
      <c r="J27" s="114"/>
      <c r="K27" s="110"/>
      <c r="L27" s="114"/>
      <c r="M27" s="114"/>
      <c r="N27" s="110"/>
      <c r="O27" s="110"/>
      <c r="P27" s="114"/>
      <c r="Q27" s="114"/>
      <c r="R27" s="115"/>
      <c r="S27" s="114"/>
      <c r="T27" s="114"/>
      <c r="U27" s="114"/>
      <c r="V27" s="114"/>
      <c r="W27" s="114"/>
      <c r="X27" s="115"/>
      <c r="Y27" s="114"/>
      <c r="Z27" s="114"/>
      <c r="AA27" s="114"/>
      <c r="AB27" s="114"/>
      <c r="AC27" s="114"/>
      <c r="AD27" s="114"/>
      <c r="AE27" s="114"/>
      <c r="AF27" s="114"/>
      <c r="AG27" s="114"/>
      <c r="AH27" s="114"/>
      <c r="AI27" s="110"/>
      <c r="AJ27" s="114"/>
      <c r="AK27" s="114"/>
      <c r="AL27" s="114"/>
      <c r="AM27" s="114"/>
      <c r="AN27" s="114"/>
      <c r="AO27" s="114"/>
      <c r="AP27" s="114"/>
      <c r="AQ27" s="110"/>
      <c r="AR27" s="110"/>
      <c r="AS27" s="110"/>
      <c r="AT27" s="110"/>
      <c r="AU27" s="110"/>
      <c r="AV27" s="110"/>
      <c r="AW27" s="110"/>
      <c r="AX27" s="114"/>
      <c r="AY27" s="114"/>
      <c r="AZ27" s="110"/>
      <c r="BA27" s="110"/>
    </row>
    <row r="28" spans="1:53" ht="14.25" customHeight="1" x14ac:dyDescent="0.25">
      <c r="A28" s="110"/>
      <c r="B28" s="110"/>
      <c r="C28" s="110"/>
      <c r="D28" s="110"/>
      <c r="E28" s="110"/>
      <c r="F28" s="110"/>
      <c r="G28" s="110"/>
      <c r="H28" s="110"/>
      <c r="I28" s="110"/>
      <c r="J28" s="114"/>
      <c r="K28" s="110"/>
      <c r="L28" s="114"/>
      <c r="M28" s="114"/>
      <c r="N28" s="110"/>
      <c r="O28" s="110"/>
      <c r="P28" s="114"/>
      <c r="Q28" s="114"/>
      <c r="R28" s="115"/>
      <c r="S28" s="114"/>
      <c r="T28" s="114"/>
      <c r="U28" s="114"/>
      <c r="V28" s="114"/>
      <c r="W28" s="114"/>
      <c r="X28" s="115"/>
      <c r="Y28" s="114"/>
      <c r="Z28" s="114"/>
      <c r="AA28" s="114"/>
      <c r="AB28" s="114"/>
      <c r="AC28" s="114"/>
      <c r="AD28" s="114"/>
      <c r="AE28" s="114"/>
      <c r="AF28" s="114"/>
      <c r="AG28" s="114"/>
      <c r="AH28" s="114"/>
      <c r="AI28" s="110"/>
      <c r="AJ28" s="114"/>
      <c r="AK28" s="114"/>
      <c r="AL28" s="114"/>
      <c r="AM28" s="114"/>
      <c r="AN28" s="114"/>
      <c r="AO28" s="114"/>
      <c r="AP28" s="114"/>
      <c r="AQ28" s="110"/>
      <c r="AR28" s="110"/>
      <c r="AS28" s="110"/>
      <c r="AT28" s="110"/>
      <c r="AU28" s="110"/>
      <c r="AV28" s="110"/>
      <c r="AW28" s="110"/>
      <c r="AX28" s="114"/>
      <c r="AY28" s="114"/>
      <c r="AZ28" s="110"/>
      <c r="BA28" s="110"/>
    </row>
    <row r="29" spans="1:53" ht="14.25" customHeight="1" x14ac:dyDescent="0.25">
      <c r="A29" s="110"/>
      <c r="B29" s="110"/>
      <c r="C29" s="110"/>
      <c r="D29" s="110"/>
      <c r="E29" s="110"/>
      <c r="F29" s="110"/>
      <c r="G29" s="110"/>
      <c r="H29" s="110"/>
      <c r="I29" s="110"/>
      <c r="J29" s="114"/>
      <c r="K29" s="110"/>
      <c r="L29" s="114"/>
      <c r="M29" s="114"/>
      <c r="N29" s="110"/>
      <c r="O29" s="110"/>
      <c r="P29" s="114"/>
      <c r="Q29" s="114"/>
      <c r="R29" s="115"/>
      <c r="S29" s="114"/>
      <c r="T29" s="114"/>
      <c r="U29" s="114"/>
      <c r="V29" s="114"/>
      <c r="W29" s="114"/>
      <c r="X29" s="115"/>
      <c r="Y29" s="114"/>
      <c r="Z29" s="114"/>
      <c r="AA29" s="114"/>
      <c r="AB29" s="114"/>
      <c r="AC29" s="114"/>
      <c r="AD29" s="114"/>
      <c r="AE29" s="114"/>
      <c r="AF29" s="114"/>
      <c r="AG29" s="114"/>
      <c r="AH29" s="114"/>
      <c r="AI29" s="110"/>
      <c r="AJ29" s="114"/>
      <c r="AK29" s="114"/>
      <c r="AL29" s="114"/>
      <c r="AM29" s="114"/>
      <c r="AN29" s="114"/>
      <c r="AO29" s="114"/>
      <c r="AP29" s="114"/>
      <c r="AQ29" s="110"/>
      <c r="AR29" s="110"/>
      <c r="AS29" s="110"/>
      <c r="AT29" s="110"/>
      <c r="AU29" s="110"/>
      <c r="AV29" s="110"/>
      <c r="AW29" s="110"/>
      <c r="AX29" s="114"/>
      <c r="AY29" s="114"/>
      <c r="AZ29" s="110"/>
      <c r="BA29" s="110"/>
    </row>
    <row r="30" spans="1:53" ht="14.25" customHeight="1" x14ac:dyDescent="0.25">
      <c r="A30" s="110"/>
      <c r="B30" s="110"/>
      <c r="C30" s="110"/>
      <c r="D30" s="110"/>
      <c r="E30" s="110"/>
      <c r="F30" s="110"/>
      <c r="G30" s="110"/>
      <c r="H30" s="110"/>
      <c r="I30" s="110"/>
      <c r="J30" s="114"/>
      <c r="K30" s="110"/>
      <c r="L30" s="114"/>
      <c r="M30" s="114"/>
      <c r="N30" s="110"/>
      <c r="O30" s="110"/>
      <c r="P30" s="114"/>
      <c r="Q30" s="114"/>
      <c r="R30" s="115"/>
      <c r="S30" s="114"/>
      <c r="T30" s="114"/>
      <c r="U30" s="114"/>
      <c r="V30" s="114"/>
      <c r="W30" s="114"/>
      <c r="X30" s="115"/>
      <c r="Y30" s="114"/>
      <c r="Z30" s="114"/>
      <c r="AA30" s="114"/>
      <c r="AB30" s="114"/>
      <c r="AC30" s="114"/>
      <c r="AD30" s="114"/>
      <c r="AE30" s="114"/>
      <c r="AF30" s="114"/>
      <c r="AG30" s="114"/>
      <c r="AH30" s="114"/>
      <c r="AI30" s="110"/>
      <c r="AJ30" s="114"/>
      <c r="AK30" s="114"/>
      <c r="AL30" s="114"/>
      <c r="AM30" s="114"/>
      <c r="AN30" s="114"/>
      <c r="AO30" s="114"/>
      <c r="AP30" s="114"/>
      <c r="AQ30" s="110"/>
      <c r="AR30" s="110"/>
      <c r="AS30" s="110"/>
      <c r="AT30" s="110"/>
      <c r="AU30" s="110"/>
      <c r="AV30" s="110"/>
      <c r="AW30" s="110"/>
      <c r="AX30" s="114"/>
      <c r="AY30" s="114"/>
      <c r="AZ30" s="110"/>
      <c r="BA30" s="110"/>
    </row>
    <row r="31" spans="1:53" ht="14.25" customHeight="1" x14ac:dyDescent="0.25">
      <c r="A31" s="110"/>
      <c r="B31" s="110"/>
      <c r="C31" s="110"/>
      <c r="D31" s="110"/>
      <c r="E31" s="110"/>
      <c r="F31" s="110"/>
      <c r="G31" s="110"/>
      <c r="H31" s="110"/>
      <c r="I31" s="110"/>
      <c r="J31" s="114"/>
      <c r="K31" s="110"/>
      <c r="L31" s="114"/>
      <c r="M31" s="114"/>
      <c r="N31" s="110"/>
      <c r="O31" s="110"/>
      <c r="P31" s="114"/>
      <c r="Q31" s="114"/>
      <c r="R31" s="115"/>
      <c r="S31" s="114"/>
      <c r="T31" s="114"/>
      <c r="U31" s="114"/>
      <c r="V31" s="114"/>
      <c r="W31" s="114"/>
      <c r="X31" s="115"/>
      <c r="Y31" s="114"/>
      <c r="Z31" s="114"/>
      <c r="AA31" s="114"/>
      <c r="AB31" s="114"/>
      <c r="AC31" s="114"/>
      <c r="AD31" s="114"/>
      <c r="AE31" s="114"/>
      <c r="AF31" s="114"/>
      <c r="AG31" s="114"/>
      <c r="AH31" s="114"/>
      <c r="AI31" s="110"/>
      <c r="AJ31" s="114"/>
      <c r="AK31" s="114"/>
      <c r="AL31" s="114"/>
      <c r="AM31" s="114"/>
      <c r="AN31" s="114"/>
      <c r="AO31" s="114"/>
      <c r="AP31" s="114"/>
      <c r="AQ31" s="110"/>
      <c r="AR31" s="110"/>
      <c r="AS31" s="110"/>
      <c r="AT31" s="110"/>
      <c r="AU31" s="110"/>
      <c r="AV31" s="110"/>
      <c r="AW31" s="110"/>
      <c r="AX31" s="114"/>
      <c r="AY31" s="114"/>
      <c r="AZ31" s="110"/>
      <c r="BA31" s="110"/>
    </row>
    <row r="32" spans="1:53" ht="14.25" customHeight="1" x14ac:dyDescent="0.25">
      <c r="A32" s="110"/>
      <c r="B32" s="110"/>
      <c r="C32" s="110"/>
      <c r="D32" s="110"/>
      <c r="E32" s="110"/>
      <c r="F32" s="110"/>
      <c r="G32" s="110"/>
      <c r="H32" s="110"/>
      <c r="I32" s="110"/>
      <c r="J32" s="114"/>
      <c r="K32" s="110"/>
      <c r="L32" s="114"/>
      <c r="M32" s="114"/>
      <c r="N32" s="110"/>
      <c r="O32" s="110"/>
      <c r="P32" s="114"/>
      <c r="Q32" s="114"/>
      <c r="R32" s="110"/>
      <c r="S32" s="110"/>
      <c r="T32" s="110"/>
      <c r="U32" s="110"/>
      <c r="V32" s="110"/>
      <c r="W32" s="110"/>
      <c r="X32" s="115"/>
      <c r="Y32" s="114"/>
      <c r="Z32" s="114"/>
      <c r="AA32" s="114"/>
      <c r="AB32" s="114"/>
      <c r="AC32" s="114"/>
      <c r="AD32" s="110"/>
      <c r="AE32" s="110"/>
      <c r="AF32" s="110"/>
      <c r="AG32" s="110"/>
      <c r="AH32" s="110"/>
      <c r="AI32" s="110"/>
      <c r="AJ32" s="110"/>
      <c r="AK32" s="110"/>
      <c r="AL32" s="114"/>
      <c r="AM32" s="114"/>
      <c r="AN32" s="114"/>
      <c r="AO32" s="114"/>
      <c r="AP32" s="114"/>
      <c r="AQ32" s="110"/>
      <c r="AR32" s="110"/>
      <c r="AS32" s="110"/>
      <c r="AT32" s="110"/>
      <c r="AU32" s="110"/>
      <c r="AV32" s="110"/>
      <c r="AW32" s="110"/>
      <c r="AX32" s="114"/>
      <c r="AY32" s="114"/>
      <c r="AZ32" s="110"/>
      <c r="BA32" s="110"/>
    </row>
    <row r="33" spans="1:53" ht="14.25" customHeight="1" x14ac:dyDescent="0.25">
      <c r="A33" s="110"/>
      <c r="B33" s="110"/>
      <c r="C33" s="110"/>
      <c r="D33" s="110"/>
      <c r="E33" s="110"/>
      <c r="F33" s="110"/>
      <c r="G33" s="110"/>
      <c r="H33" s="110"/>
      <c r="I33" s="110"/>
      <c r="J33" s="114"/>
      <c r="K33" s="110"/>
      <c r="L33" s="114"/>
      <c r="M33" s="114"/>
      <c r="N33" s="110"/>
      <c r="O33" s="110"/>
      <c r="P33" s="114"/>
      <c r="Q33" s="114"/>
      <c r="R33" s="115"/>
      <c r="S33" s="114"/>
      <c r="T33" s="114"/>
      <c r="U33" s="114"/>
      <c r="V33" s="114"/>
      <c r="W33" s="114"/>
      <c r="X33" s="115"/>
      <c r="Y33" s="114"/>
      <c r="Z33" s="114"/>
      <c r="AA33" s="114"/>
      <c r="AB33" s="114"/>
      <c r="AC33" s="114"/>
      <c r="AD33" s="114"/>
      <c r="AE33" s="114"/>
      <c r="AF33" s="114"/>
      <c r="AG33" s="114"/>
      <c r="AH33" s="114"/>
      <c r="AI33" s="110"/>
      <c r="AJ33" s="114"/>
      <c r="AK33" s="114"/>
      <c r="AL33" s="114"/>
      <c r="AM33" s="114"/>
      <c r="AN33" s="114"/>
      <c r="AO33" s="114"/>
      <c r="AP33" s="114"/>
      <c r="AQ33" s="110"/>
      <c r="AR33" s="110"/>
      <c r="AS33" s="110"/>
      <c r="AT33" s="110"/>
      <c r="AU33" s="110"/>
      <c r="AV33" s="110"/>
      <c r="AW33" s="110"/>
      <c r="AX33" s="114"/>
      <c r="AY33" s="114"/>
      <c r="AZ33" s="110"/>
      <c r="BA33" s="110"/>
    </row>
    <row r="34" spans="1:53" ht="14.25" customHeight="1" x14ac:dyDescent="0.25">
      <c r="A34" s="110"/>
      <c r="B34" s="110"/>
      <c r="C34" s="110"/>
      <c r="D34" s="110"/>
      <c r="E34" s="110"/>
      <c r="F34" s="110"/>
      <c r="G34" s="110"/>
      <c r="H34" s="110"/>
      <c r="I34" s="110"/>
      <c r="J34" s="114"/>
      <c r="K34" s="110"/>
      <c r="L34" s="114"/>
      <c r="M34" s="114"/>
      <c r="N34" s="110"/>
      <c r="O34" s="110"/>
      <c r="P34" s="114"/>
      <c r="Q34" s="114"/>
      <c r="R34" s="115"/>
      <c r="S34" s="114"/>
      <c r="T34" s="114"/>
      <c r="U34" s="114"/>
      <c r="V34" s="110"/>
      <c r="W34" s="114"/>
      <c r="X34" s="115"/>
      <c r="Y34" s="114"/>
      <c r="Z34" s="114"/>
      <c r="AA34" s="114"/>
      <c r="AB34" s="114"/>
      <c r="AC34" s="114"/>
      <c r="AD34" s="114"/>
      <c r="AE34" s="114"/>
      <c r="AF34" s="114"/>
      <c r="AG34" s="114"/>
      <c r="AH34" s="114"/>
      <c r="AI34" s="110"/>
      <c r="AJ34" s="114"/>
      <c r="AK34" s="114"/>
      <c r="AL34" s="114"/>
      <c r="AM34" s="114"/>
      <c r="AN34" s="114"/>
      <c r="AO34" s="114"/>
      <c r="AP34" s="114"/>
      <c r="AQ34" s="110"/>
      <c r="AR34" s="110"/>
      <c r="AS34" s="110"/>
      <c r="AT34" s="110"/>
      <c r="AU34" s="110"/>
      <c r="AV34" s="110"/>
      <c r="AW34" s="110"/>
      <c r="AX34" s="114"/>
      <c r="AY34" s="114"/>
      <c r="AZ34" s="110"/>
      <c r="BA34" s="110"/>
    </row>
    <row r="35" spans="1:53" ht="14.25" customHeight="1" x14ac:dyDescent="0.25">
      <c r="A35" s="110"/>
      <c r="B35" s="110"/>
      <c r="C35" s="110"/>
      <c r="D35" s="110"/>
      <c r="E35" s="110"/>
      <c r="F35" s="110"/>
      <c r="G35" s="110"/>
      <c r="H35" s="110"/>
      <c r="I35" s="110"/>
      <c r="J35" s="114"/>
      <c r="K35" s="110"/>
      <c r="L35" s="114"/>
      <c r="M35" s="114"/>
      <c r="N35" s="110"/>
      <c r="O35" s="110"/>
      <c r="P35" s="114"/>
      <c r="Q35" s="114"/>
      <c r="R35" s="115"/>
      <c r="S35" s="114"/>
      <c r="T35" s="114"/>
      <c r="U35" s="114"/>
      <c r="V35" s="114"/>
      <c r="W35" s="114"/>
      <c r="X35" s="115"/>
      <c r="Y35" s="114"/>
      <c r="Z35" s="114"/>
      <c r="AA35" s="114"/>
      <c r="AB35" s="114"/>
      <c r="AC35" s="114"/>
      <c r="AD35" s="114"/>
      <c r="AE35" s="114"/>
      <c r="AF35" s="114"/>
      <c r="AG35" s="114"/>
      <c r="AH35" s="114"/>
      <c r="AI35" s="110"/>
      <c r="AJ35" s="114"/>
      <c r="AK35" s="114"/>
      <c r="AL35" s="114"/>
      <c r="AM35" s="114"/>
      <c r="AN35" s="114"/>
      <c r="AO35" s="114"/>
      <c r="AP35" s="114"/>
      <c r="AQ35" s="110"/>
      <c r="AR35" s="110"/>
      <c r="AS35" s="110"/>
      <c r="AT35" s="110"/>
      <c r="AU35" s="110"/>
      <c r="AV35" s="110"/>
      <c r="AW35" s="110"/>
      <c r="AX35" s="114"/>
      <c r="AY35" s="114"/>
      <c r="AZ35" s="110"/>
      <c r="BA35" s="110"/>
    </row>
    <row r="36" spans="1:53" ht="14.25" customHeight="1" x14ac:dyDescent="0.25">
      <c r="A36" s="110"/>
      <c r="B36" s="110"/>
      <c r="C36" s="110"/>
      <c r="D36" s="110"/>
      <c r="E36" s="110"/>
      <c r="F36" s="110"/>
      <c r="G36" s="110"/>
      <c r="H36" s="110"/>
      <c r="I36" s="110"/>
      <c r="J36" s="114"/>
      <c r="K36" s="110"/>
      <c r="L36" s="114"/>
      <c r="M36" s="114"/>
      <c r="N36" s="110"/>
      <c r="O36" s="110"/>
      <c r="P36" s="114"/>
      <c r="Q36" s="114"/>
      <c r="R36" s="115"/>
      <c r="S36" s="114"/>
      <c r="T36" s="114"/>
      <c r="U36" s="114"/>
      <c r="V36" s="114"/>
      <c r="W36" s="114"/>
      <c r="X36" s="115"/>
      <c r="Y36" s="114"/>
      <c r="Z36" s="114"/>
      <c r="AA36" s="114"/>
      <c r="AB36" s="114"/>
      <c r="AC36" s="114"/>
      <c r="AD36" s="114"/>
      <c r="AE36" s="114"/>
      <c r="AF36" s="114"/>
      <c r="AG36" s="114"/>
      <c r="AH36" s="114"/>
      <c r="AI36" s="110"/>
      <c r="AJ36" s="114"/>
      <c r="AK36" s="114"/>
      <c r="AL36" s="114"/>
      <c r="AM36" s="114"/>
      <c r="AN36" s="114"/>
      <c r="AO36" s="114"/>
      <c r="AP36" s="114"/>
      <c r="AQ36" s="110"/>
      <c r="AR36" s="110"/>
      <c r="AS36" s="110"/>
      <c r="AT36" s="110"/>
      <c r="AU36" s="110"/>
      <c r="AV36" s="110"/>
      <c r="AW36" s="110"/>
      <c r="AX36" s="114"/>
      <c r="AY36" s="114"/>
      <c r="AZ36" s="110"/>
      <c r="BA36" s="110"/>
    </row>
    <row r="37" spans="1:53" ht="14.25" customHeight="1" x14ac:dyDescent="0.25">
      <c r="A37" s="110"/>
      <c r="B37" s="110"/>
      <c r="C37" s="110"/>
      <c r="D37" s="110"/>
      <c r="E37" s="110"/>
      <c r="F37" s="110"/>
      <c r="G37" s="110"/>
      <c r="H37" s="110"/>
      <c r="I37" s="110"/>
      <c r="J37" s="114"/>
      <c r="K37" s="110"/>
      <c r="L37" s="114"/>
      <c r="M37" s="114"/>
      <c r="N37" s="110"/>
      <c r="O37" s="110"/>
      <c r="P37" s="114"/>
      <c r="Q37" s="114"/>
      <c r="R37" s="115"/>
      <c r="S37" s="114"/>
      <c r="T37" s="114"/>
      <c r="U37" s="114"/>
      <c r="V37" s="114"/>
      <c r="W37" s="114"/>
      <c r="X37" s="115"/>
      <c r="Y37" s="114"/>
      <c r="Z37" s="114"/>
      <c r="AA37" s="114"/>
      <c r="AB37" s="114"/>
      <c r="AC37" s="114"/>
      <c r="AD37" s="114"/>
      <c r="AE37" s="114"/>
      <c r="AF37" s="114"/>
      <c r="AG37" s="114"/>
      <c r="AH37" s="114"/>
      <c r="AI37" s="110"/>
      <c r="AJ37" s="114"/>
      <c r="AK37" s="114"/>
      <c r="AL37" s="114"/>
      <c r="AM37" s="114"/>
      <c r="AN37" s="114"/>
      <c r="AO37" s="114"/>
      <c r="AP37" s="114"/>
      <c r="AQ37" s="110"/>
      <c r="AR37" s="110"/>
      <c r="AS37" s="110"/>
      <c r="AT37" s="110"/>
      <c r="AU37" s="110"/>
      <c r="AV37" s="110"/>
      <c r="AW37" s="110"/>
      <c r="AX37" s="114"/>
      <c r="AY37" s="114"/>
      <c r="AZ37" s="110"/>
      <c r="BA37" s="110"/>
    </row>
    <row r="38" spans="1:53" ht="14.25" customHeight="1" x14ac:dyDescent="0.25">
      <c r="A38" s="110"/>
      <c r="B38" s="110"/>
      <c r="C38" s="110"/>
      <c r="D38" s="110"/>
      <c r="E38" s="110"/>
      <c r="F38" s="110"/>
      <c r="G38" s="110"/>
      <c r="H38" s="110"/>
      <c r="I38" s="110"/>
      <c r="J38" s="114"/>
      <c r="K38" s="110"/>
      <c r="L38" s="114"/>
      <c r="M38" s="114"/>
      <c r="N38" s="110"/>
      <c r="O38" s="110"/>
      <c r="P38" s="114"/>
      <c r="Q38" s="114"/>
      <c r="R38" s="115"/>
      <c r="S38" s="114"/>
      <c r="T38" s="114"/>
      <c r="U38" s="114"/>
      <c r="V38" s="114"/>
      <c r="W38" s="114"/>
      <c r="X38" s="115"/>
      <c r="Y38" s="114"/>
      <c r="Z38" s="114"/>
      <c r="AA38" s="114"/>
      <c r="AB38" s="114"/>
      <c r="AC38" s="114"/>
      <c r="AD38" s="114"/>
      <c r="AE38" s="114"/>
      <c r="AF38" s="114"/>
      <c r="AG38" s="114"/>
      <c r="AH38" s="114"/>
      <c r="AI38" s="110"/>
      <c r="AJ38" s="114"/>
      <c r="AK38" s="114"/>
      <c r="AL38" s="114"/>
      <c r="AM38" s="114"/>
      <c r="AN38" s="114"/>
      <c r="AO38" s="114"/>
      <c r="AP38" s="114"/>
      <c r="AQ38" s="110"/>
      <c r="AR38" s="110"/>
      <c r="AS38" s="110"/>
      <c r="AT38" s="110"/>
      <c r="AU38" s="110"/>
      <c r="AV38" s="110"/>
      <c r="AW38" s="110"/>
      <c r="AX38" s="114"/>
      <c r="AY38" s="114"/>
      <c r="AZ38" s="110"/>
      <c r="BA38" s="110"/>
    </row>
    <row r="39" spans="1:53" ht="14.25" customHeight="1" x14ac:dyDescent="0.25">
      <c r="A39" s="110"/>
      <c r="B39" s="110"/>
      <c r="C39" s="110"/>
      <c r="D39" s="110"/>
      <c r="E39" s="110"/>
      <c r="F39" s="110"/>
      <c r="G39" s="110"/>
      <c r="H39" s="110"/>
      <c r="I39" s="110"/>
      <c r="J39" s="114"/>
      <c r="K39" s="110"/>
      <c r="L39" s="114"/>
      <c r="M39" s="114"/>
      <c r="N39" s="110"/>
      <c r="O39" s="110"/>
      <c r="P39" s="114"/>
      <c r="Q39" s="114"/>
      <c r="R39" s="115"/>
      <c r="S39" s="114"/>
      <c r="T39" s="114"/>
      <c r="U39" s="114"/>
      <c r="V39" s="114"/>
      <c r="W39" s="114"/>
      <c r="X39" s="115"/>
      <c r="Y39" s="114"/>
      <c r="Z39" s="114"/>
      <c r="AA39" s="114"/>
      <c r="AB39" s="114"/>
      <c r="AC39" s="114"/>
      <c r="AD39" s="114"/>
      <c r="AE39" s="114"/>
      <c r="AF39" s="114"/>
      <c r="AG39" s="114"/>
      <c r="AH39" s="114"/>
      <c r="AI39" s="110"/>
      <c r="AJ39" s="114"/>
      <c r="AK39" s="114"/>
      <c r="AL39" s="114"/>
      <c r="AM39" s="114"/>
      <c r="AN39" s="114"/>
      <c r="AO39" s="114"/>
      <c r="AP39" s="114"/>
      <c r="AQ39" s="110"/>
      <c r="AR39" s="110"/>
      <c r="AS39" s="110"/>
      <c r="AT39" s="110"/>
      <c r="AU39" s="110"/>
      <c r="AV39" s="110"/>
      <c r="AW39" s="110"/>
      <c r="AX39" s="114"/>
      <c r="AY39" s="114"/>
      <c r="AZ39" s="110"/>
      <c r="BA39" s="110"/>
    </row>
    <row r="40" spans="1:53" ht="14.25" customHeight="1" x14ac:dyDescent="0.25">
      <c r="A40" s="110"/>
      <c r="B40" s="110"/>
      <c r="C40" s="110"/>
      <c r="D40" s="110"/>
      <c r="E40" s="110"/>
      <c r="F40" s="110"/>
      <c r="G40" s="110"/>
      <c r="H40" s="110"/>
      <c r="I40" s="110"/>
      <c r="J40" s="114"/>
      <c r="K40" s="110"/>
      <c r="L40" s="114"/>
      <c r="M40" s="114"/>
      <c r="N40" s="110"/>
      <c r="O40" s="110"/>
      <c r="P40" s="114"/>
      <c r="Q40" s="114"/>
      <c r="R40" s="115"/>
      <c r="S40" s="114"/>
      <c r="T40" s="114"/>
      <c r="U40" s="114"/>
      <c r="V40" s="114"/>
      <c r="W40" s="114"/>
      <c r="X40" s="115"/>
      <c r="Y40" s="114"/>
      <c r="Z40" s="114"/>
      <c r="AA40" s="114"/>
      <c r="AB40" s="114"/>
      <c r="AC40" s="114"/>
      <c r="AD40" s="114"/>
      <c r="AE40" s="114"/>
      <c r="AF40" s="114"/>
      <c r="AG40" s="114"/>
      <c r="AH40" s="114"/>
      <c r="AI40" s="110"/>
      <c r="AJ40" s="114"/>
      <c r="AK40" s="114"/>
      <c r="AL40" s="114"/>
      <c r="AM40" s="114"/>
      <c r="AN40" s="114"/>
      <c r="AO40" s="114"/>
      <c r="AP40" s="114"/>
      <c r="AQ40" s="110"/>
      <c r="AR40" s="110"/>
      <c r="AS40" s="110"/>
      <c r="AT40" s="110"/>
      <c r="AU40" s="110"/>
      <c r="AV40" s="110"/>
      <c r="AW40" s="110"/>
      <c r="AX40" s="114"/>
      <c r="AY40" s="114"/>
      <c r="AZ40" s="110"/>
      <c r="BA40" s="110"/>
    </row>
    <row r="41" spans="1:53" ht="14.25" customHeight="1" x14ac:dyDescent="0.25">
      <c r="A41" s="110"/>
      <c r="B41" s="110"/>
      <c r="C41" s="110"/>
      <c r="D41" s="110"/>
      <c r="E41" s="110"/>
      <c r="F41" s="110"/>
      <c r="G41" s="110"/>
      <c r="H41" s="110"/>
      <c r="I41" s="110"/>
      <c r="J41" s="114"/>
      <c r="K41" s="110"/>
      <c r="L41" s="114"/>
      <c r="M41" s="114"/>
      <c r="N41" s="110"/>
      <c r="O41" s="110"/>
      <c r="P41" s="114"/>
      <c r="Q41" s="114"/>
      <c r="R41" s="110"/>
      <c r="S41" s="110"/>
      <c r="T41" s="110"/>
      <c r="U41" s="110"/>
      <c r="V41" s="110"/>
      <c r="W41" s="110"/>
      <c r="X41" s="115"/>
      <c r="Y41" s="114"/>
      <c r="Z41" s="114"/>
      <c r="AA41" s="114"/>
      <c r="AB41" s="114"/>
      <c r="AC41" s="114"/>
      <c r="AD41" s="110"/>
      <c r="AE41" s="110"/>
      <c r="AF41" s="110"/>
      <c r="AG41" s="110"/>
      <c r="AH41" s="110"/>
      <c r="AI41" s="110"/>
      <c r="AJ41" s="110"/>
      <c r="AK41" s="110"/>
      <c r="AL41" s="114"/>
      <c r="AM41" s="114"/>
      <c r="AN41" s="114"/>
      <c r="AO41" s="114"/>
      <c r="AP41" s="114"/>
      <c r="AQ41" s="110"/>
      <c r="AR41" s="110"/>
      <c r="AS41" s="110"/>
      <c r="AT41" s="110"/>
      <c r="AU41" s="110"/>
      <c r="AV41" s="110"/>
      <c r="AW41" s="110"/>
      <c r="AX41" s="114"/>
      <c r="AY41" s="114"/>
      <c r="AZ41" s="110"/>
      <c r="BA41" s="110"/>
    </row>
    <row r="42" spans="1:53" ht="14.25" customHeight="1" x14ac:dyDescent="0.25">
      <c r="A42" s="110"/>
      <c r="B42" s="110"/>
      <c r="C42" s="110"/>
      <c r="D42" s="110"/>
      <c r="E42" s="110"/>
      <c r="F42" s="110"/>
      <c r="G42" s="110"/>
      <c r="H42" s="110"/>
      <c r="I42" s="110"/>
      <c r="J42" s="114"/>
      <c r="K42" s="110"/>
      <c r="L42" s="114"/>
      <c r="M42" s="114"/>
      <c r="N42" s="110"/>
      <c r="O42" s="110"/>
      <c r="P42" s="114"/>
      <c r="Q42" s="114"/>
      <c r="R42" s="115"/>
      <c r="S42" s="114"/>
      <c r="T42" s="114"/>
      <c r="U42" s="114"/>
      <c r="V42" s="114"/>
      <c r="W42" s="114"/>
      <c r="X42" s="115"/>
      <c r="Y42" s="114"/>
      <c r="Z42" s="114"/>
      <c r="AA42" s="114"/>
      <c r="AB42" s="114"/>
      <c r="AC42" s="114"/>
      <c r="AD42" s="114"/>
      <c r="AE42" s="114"/>
      <c r="AF42" s="114"/>
      <c r="AG42" s="114"/>
      <c r="AH42" s="114"/>
      <c r="AI42" s="110"/>
      <c r="AJ42" s="114"/>
      <c r="AK42" s="114"/>
      <c r="AL42" s="114"/>
      <c r="AM42" s="114"/>
      <c r="AN42" s="114"/>
      <c r="AO42" s="114"/>
      <c r="AP42" s="114"/>
      <c r="AQ42" s="110"/>
      <c r="AR42" s="110"/>
      <c r="AS42" s="110"/>
      <c r="AT42" s="110"/>
      <c r="AU42" s="110"/>
      <c r="AV42" s="110"/>
      <c r="AW42" s="110"/>
      <c r="AX42" s="114"/>
      <c r="AY42" s="114"/>
      <c r="AZ42" s="110"/>
      <c r="BA42" s="110"/>
    </row>
    <row r="43" spans="1:53" ht="14.25" customHeight="1" x14ac:dyDescent="0.25">
      <c r="A43" s="110"/>
      <c r="B43" s="110"/>
      <c r="C43" s="110"/>
      <c r="D43" s="110"/>
      <c r="E43" s="110"/>
      <c r="F43" s="110"/>
      <c r="G43" s="110"/>
      <c r="H43" s="110"/>
      <c r="I43" s="110"/>
      <c r="J43" s="114"/>
      <c r="K43" s="110"/>
      <c r="L43" s="114"/>
      <c r="M43" s="114"/>
      <c r="N43" s="110"/>
      <c r="O43" s="110"/>
      <c r="P43" s="114"/>
      <c r="Q43" s="114"/>
      <c r="R43" s="110"/>
      <c r="S43" s="110"/>
      <c r="T43" s="110"/>
      <c r="U43" s="110"/>
      <c r="V43" s="110"/>
      <c r="W43" s="110"/>
      <c r="X43" s="115"/>
      <c r="Y43" s="114"/>
      <c r="Z43" s="114"/>
      <c r="AA43" s="114"/>
      <c r="AB43" s="114"/>
      <c r="AC43" s="114"/>
      <c r="AD43" s="110"/>
      <c r="AE43" s="110"/>
      <c r="AF43" s="110"/>
      <c r="AG43" s="110"/>
      <c r="AH43" s="110"/>
      <c r="AI43" s="110"/>
      <c r="AJ43" s="110"/>
      <c r="AK43" s="110"/>
      <c r="AL43" s="114"/>
      <c r="AM43" s="114"/>
      <c r="AN43" s="114"/>
      <c r="AO43" s="114"/>
      <c r="AP43" s="114"/>
      <c r="AQ43" s="110"/>
      <c r="AR43" s="110"/>
      <c r="AS43" s="110"/>
      <c r="AT43" s="110"/>
      <c r="AU43" s="110"/>
      <c r="AV43" s="110"/>
      <c r="AW43" s="110"/>
      <c r="AX43" s="114"/>
      <c r="AY43" s="114"/>
      <c r="AZ43" s="110"/>
      <c r="BA43" s="110"/>
    </row>
    <row r="44" spans="1:53" ht="14.25" customHeight="1" x14ac:dyDescent="0.25">
      <c r="A44" s="110"/>
      <c r="B44" s="110"/>
      <c r="C44" s="110"/>
      <c r="D44" s="110"/>
      <c r="E44" s="110"/>
      <c r="F44" s="110"/>
      <c r="G44" s="110"/>
      <c r="H44" s="110"/>
      <c r="I44" s="110"/>
      <c r="J44" s="114"/>
      <c r="K44" s="110"/>
      <c r="L44" s="114"/>
      <c r="M44" s="114"/>
      <c r="N44" s="110"/>
      <c r="O44" s="110"/>
      <c r="P44" s="114"/>
      <c r="Q44" s="114"/>
      <c r="R44" s="115"/>
      <c r="S44" s="114"/>
      <c r="T44" s="114"/>
      <c r="U44" s="114"/>
      <c r="V44" s="114"/>
      <c r="W44" s="114"/>
      <c r="X44" s="115"/>
      <c r="Y44" s="114"/>
      <c r="Z44" s="114"/>
      <c r="AA44" s="114"/>
      <c r="AB44" s="114"/>
      <c r="AC44" s="114"/>
      <c r="AD44" s="114"/>
      <c r="AE44" s="114"/>
      <c r="AF44" s="114"/>
      <c r="AG44" s="114"/>
      <c r="AH44" s="114"/>
      <c r="AI44" s="110"/>
      <c r="AJ44" s="114"/>
      <c r="AK44" s="114"/>
      <c r="AL44" s="114"/>
      <c r="AM44" s="114"/>
      <c r="AN44" s="114"/>
      <c r="AO44" s="114"/>
      <c r="AP44" s="114"/>
      <c r="AQ44" s="110"/>
      <c r="AR44" s="110"/>
      <c r="AS44" s="110"/>
      <c r="AT44" s="110"/>
      <c r="AU44" s="110"/>
      <c r="AV44" s="110"/>
      <c r="AW44" s="110"/>
      <c r="AX44" s="114"/>
      <c r="AY44" s="114"/>
      <c r="AZ44" s="110"/>
      <c r="BA44" s="110"/>
    </row>
    <row r="45" spans="1:53" ht="14.25" customHeight="1" x14ac:dyDescent="0.25">
      <c r="A45" s="110"/>
      <c r="B45" s="110"/>
      <c r="C45" s="110"/>
      <c r="D45" s="110"/>
      <c r="E45" s="110"/>
      <c r="F45" s="110"/>
      <c r="G45" s="110"/>
      <c r="H45" s="110"/>
      <c r="I45" s="110"/>
      <c r="J45" s="114"/>
      <c r="K45" s="110"/>
      <c r="L45" s="114"/>
      <c r="M45" s="114"/>
      <c r="N45" s="110"/>
      <c r="O45" s="110"/>
      <c r="P45" s="114"/>
      <c r="Q45" s="114"/>
      <c r="R45" s="115"/>
      <c r="S45" s="114"/>
      <c r="T45" s="114"/>
      <c r="U45" s="114"/>
      <c r="V45" s="114"/>
      <c r="W45" s="114"/>
      <c r="X45" s="115"/>
      <c r="Y45" s="114"/>
      <c r="Z45" s="114"/>
      <c r="AA45" s="114"/>
      <c r="AB45" s="114"/>
      <c r="AC45" s="114"/>
      <c r="AD45" s="114"/>
      <c r="AE45" s="114"/>
      <c r="AF45" s="114"/>
      <c r="AG45" s="114"/>
      <c r="AH45" s="114"/>
      <c r="AI45" s="110"/>
      <c r="AJ45" s="114"/>
      <c r="AK45" s="114"/>
      <c r="AL45" s="114"/>
      <c r="AM45" s="114"/>
      <c r="AN45" s="114"/>
      <c r="AO45" s="114"/>
      <c r="AP45" s="114"/>
      <c r="AQ45" s="110"/>
      <c r="AR45" s="110"/>
      <c r="AS45" s="110"/>
      <c r="AT45" s="110"/>
      <c r="AU45" s="110"/>
      <c r="AV45" s="110"/>
      <c r="AW45" s="110"/>
      <c r="AX45" s="114"/>
      <c r="AY45" s="114"/>
      <c r="AZ45" s="110"/>
      <c r="BA45" s="110"/>
    </row>
    <row r="46" spans="1:53" ht="14.25" customHeight="1" x14ac:dyDescent="0.25">
      <c r="A46" s="110"/>
      <c r="B46" s="110"/>
      <c r="C46" s="110"/>
      <c r="D46" s="110"/>
      <c r="E46" s="110"/>
      <c r="F46" s="110"/>
      <c r="G46" s="110"/>
      <c r="H46" s="110"/>
      <c r="I46" s="110"/>
      <c r="J46" s="114"/>
      <c r="K46" s="110"/>
      <c r="L46" s="114"/>
      <c r="M46" s="114"/>
      <c r="N46" s="110"/>
      <c r="O46" s="110"/>
      <c r="P46" s="114"/>
      <c r="Q46" s="114"/>
      <c r="R46" s="115"/>
      <c r="S46" s="114"/>
      <c r="T46" s="114"/>
      <c r="U46" s="114"/>
      <c r="V46" s="114"/>
      <c r="W46" s="114"/>
      <c r="X46" s="115"/>
      <c r="Y46" s="114"/>
      <c r="Z46" s="114"/>
      <c r="AA46" s="114"/>
      <c r="AB46" s="114"/>
      <c r="AC46" s="114"/>
      <c r="AD46" s="114"/>
      <c r="AE46" s="114"/>
      <c r="AF46" s="114"/>
      <c r="AG46" s="114"/>
      <c r="AH46" s="114"/>
      <c r="AI46" s="110"/>
      <c r="AJ46" s="114"/>
      <c r="AK46" s="114"/>
      <c r="AL46" s="114"/>
      <c r="AM46" s="114"/>
      <c r="AN46" s="114"/>
      <c r="AO46" s="114"/>
      <c r="AP46" s="114"/>
      <c r="AQ46" s="110"/>
      <c r="AR46" s="110"/>
      <c r="AS46" s="110"/>
      <c r="AT46" s="110"/>
      <c r="AU46" s="110"/>
      <c r="AV46" s="110"/>
      <c r="AW46" s="110"/>
      <c r="AX46" s="114"/>
      <c r="AY46" s="114"/>
      <c r="AZ46" s="110"/>
      <c r="BA46" s="110"/>
    </row>
    <row r="47" spans="1:53" ht="14.25" customHeight="1" x14ac:dyDescent="0.25">
      <c r="A47" s="110"/>
      <c r="B47" s="110"/>
      <c r="C47" s="110"/>
      <c r="D47" s="110"/>
      <c r="E47" s="110"/>
      <c r="F47" s="110"/>
      <c r="G47" s="110"/>
      <c r="H47" s="110"/>
      <c r="I47" s="110"/>
      <c r="J47" s="114"/>
      <c r="K47" s="110"/>
      <c r="L47" s="114"/>
      <c r="M47" s="114"/>
      <c r="N47" s="110"/>
      <c r="O47" s="110"/>
      <c r="P47" s="114"/>
      <c r="Q47" s="114"/>
      <c r="R47" s="115"/>
      <c r="S47" s="114"/>
      <c r="T47" s="114"/>
      <c r="U47" s="114"/>
      <c r="V47" s="114"/>
      <c r="W47" s="114"/>
      <c r="X47" s="115"/>
      <c r="Y47" s="114"/>
      <c r="Z47" s="114"/>
      <c r="AA47" s="114"/>
      <c r="AB47" s="114"/>
      <c r="AC47" s="114"/>
      <c r="AD47" s="114"/>
      <c r="AE47" s="114"/>
      <c r="AF47" s="114"/>
      <c r="AG47" s="114"/>
      <c r="AH47" s="114"/>
      <c r="AI47" s="110"/>
      <c r="AJ47" s="114"/>
      <c r="AK47" s="114"/>
      <c r="AL47" s="114"/>
      <c r="AM47" s="114"/>
      <c r="AN47" s="114"/>
      <c r="AO47" s="114"/>
      <c r="AP47" s="114"/>
      <c r="AQ47" s="110"/>
      <c r="AR47" s="110"/>
      <c r="AS47" s="110"/>
      <c r="AT47" s="110"/>
      <c r="AU47" s="110"/>
      <c r="AV47" s="110"/>
      <c r="AW47" s="110"/>
      <c r="AX47" s="114"/>
      <c r="AY47" s="114"/>
      <c r="AZ47" s="110"/>
      <c r="BA47" s="110"/>
    </row>
    <row r="48" spans="1:53" ht="14.25" customHeight="1" x14ac:dyDescent="0.25">
      <c r="A48" s="110"/>
      <c r="B48" s="110"/>
      <c r="C48" s="110"/>
      <c r="D48" s="110"/>
      <c r="E48" s="110"/>
      <c r="F48" s="110"/>
      <c r="G48" s="110"/>
      <c r="H48" s="110"/>
      <c r="I48" s="110"/>
      <c r="J48" s="114"/>
      <c r="K48" s="110"/>
      <c r="L48" s="114"/>
      <c r="M48" s="114"/>
      <c r="N48" s="110"/>
      <c r="O48" s="110"/>
      <c r="P48" s="114"/>
      <c r="Q48" s="114"/>
      <c r="R48" s="110"/>
      <c r="S48" s="110"/>
      <c r="T48" s="110"/>
      <c r="U48" s="110"/>
      <c r="V48" s="110"/>
      <c r="W48" s="110"/>
      <c r="X48" s="115"/>
      <c r="Y48" s="114"/>
      <c r="Z48" s="114"/>
      <c r="AA48" s="114"/>
      <c r="AB48" s="114"/>
      <c r="AC48" s="114"/>
      <c r="AD48" s="110"/>
      <c r="AE48" s="110"/>
      <c r="AF48" s="110"/>
      <c r="AG48" s="110"/>
      <c r="AH48" s="110"/>
      <c r="AI48" s="110"/>
      <c r="AJ48" s="110"/>
      <c r="AK48" s="110"/>
      <c r="AL48" s="114"/>
      <c r="AM48" s="114"/>
      <c r="AN48" s="114"/>
      <c r="AO48" s="114"/>
      <c r="AP48" s="114"/>
      <c r="AQ48" s="110"/>
      <c r="AR48" s="110"/>
      <c r="AS48" s="110"/>
      <c r="AT48" s="110"/>
      <c r="AU48" s="110"/>
      <c r="AV48" s="110"/>
      <c r="AW48" s="110"/>
      <c r="AX48" s="114"/>
      <c r="AY48" s="114"/>
      <c r="AZ48" s="110"/>
      <c r="BA48" s="110"/>
    </row>
    <row r="49" spans="1:53" ht="14.25" customHeight="1" x14ac:dyDescent="0.25">
      <c r="A49" s="110"/>
      <c r="B49" s="110"/>
      <c r="C49" s="110"/>
      <c r="D49" s="110"/>
      <c r="E49" s="110"/>
      <c r="F49" s="110"/>
      <c r="G49" s="110"/>
      <c r="H49" s="110"/>
      <c r="I49" s="110"/>
      <c r="J49" s="114"/>
      <c r="K49" s="110"/>
      <c r="L49" s="114"/>
      <c r="M49" s="114"/>
      <c r="N49" s="110"/>
      <c r="O49" s="110"/>
      <c r="P49" s="114"/>
      <c r="Q49" s="114"/>
      <c r="R49" s="115"/>
      <c r="S49" s="114"/>
      <c r="T49" s="114"/>
      <c r="U49" s="114"/>
      <c r="V49" s="114"/>
      <c r="W49" s="114"/>
      <c r="X49" s="115"/>
      <c r="Y49" s="114"/>
      <c r="Z49" s="114"/>
      <c r="AA49" s="114"/>
      <c r="AB49" s="114"/>
      <c r="AC49" s="114"/>
      <c r="AD49" s="114"/>
      <c r="AE49" s="114"/>
      <c r="AF49" s="114"/>
      <c r="AG49" s="114"/>
      <c r="AH49" s="114"/>
      <c r="AI49" s="110"/>
      <c r="AJ49" s="114"/>
      <c r="AK49" s="114"/>
      <c r="AL49" s="114"/>
      <c r="AM49" s="114"/>
      <c r="AN49" s="114"/>
      <c r="AO49" s="114"/>
      <c r="AP49" s="114"/>
      <c r="AQ49" s="110"/>
      <c r="AR49" s="110"/>
      <c r="AS49" s="110"/>
      <c r="AT49" s="110"/>
      <c r="AU49" s="110"/>
      <c r="AV49" s="110"/>
      <c r="AW49" s="110"/>
      <c r="AX49" s="114"/>
      <c r="AY49" s="114"/>
      <c r="AZ49" s="110"/>
      <c r="BA49" s="110"/>
    </row>
    <row r="50" spans="1:53" ht="14.25" customHeight="1" x14ac:dyDescent="0.25">
      <c r="A50" s="110"/>
      <c r="B50" s="110"/>
      <c r="C50" s="110"/>
      <c r="D50" s="110"/>
      <c r="E50" s="110"/>
      <c r="F50" s="110"/>
      <c r="G50" s="110"/>
      <c r="H50" s="110"/>
      <c r="I50" s="110"/>
      <c r="J50" s="114"/>
      <c r="K50" s="110"/>
      <c r="L50" s="114"/>
      <c r="M50" s="114"/>
      <c r="N50" s="110"/>
      <c r="O50" s="110"/>
      <c r="P50" s="114"/>
      <c r="Q50" s="114"/>
      <c r="R50" s="110"/>
      <c r="S50" s="110"/>
      <c r="T50" s="110"/>
      <c r="U50" s="110"/>
      <c r="V50" s="110"/>
      <c r="W50" s="110"/>
      <c r="X50" s="115"/>
      <c r="Y50" s="114"/>
      <c r="Z50" s="114"/>
      <c r="AA50" s="114"/>
      <c r="AB50" s="114"/>
      <c r="AC50" s="114"/>
      <c r="AD50" s="110"/>
      <c r="AE50" s="110"/>
      <c r="AF50" s="110"/>
      <c r="AG50" s="110"/>
      <c r="AH50" s="110"/>
      <c r="AI50" s="110"/>
      <c r="AJ50" s="110"/>
      <c r="AK50" s="110"/>
      <c r="AL50" s="114"/>
      <c r="AM50" s="114"/>
      <c r="AN50" s="114"/>
      <c r="AO50" s="114"/>
      <c r="AP50" s="114"/>
      <c r="AQ50" s="110"/>
      <c r="AR50" s="110"/>
      <c r="AS50" s="110"/>
      <c r="AT50" s="110"/>
      <c r="AU50" s="110"/>
      <c r="AV50" s="110"/>
      <c r="AW50" s="110"/>
      <c r="AX50" s="114"/>
      <c r="AY50" s="114"/>
      <c r="AZ50" s="110"/>
      <c r="BA50" s="110"/>
    </row>
    <row r="51" spans="1:53" ht="14.25" customHeight="1" x14ac:dyDescent="0.25">
      <c r="A51" s="110"/>
      <c r="B51" s="110"/>
      <c r="C51" s="110"/>
      <c r="D51" s="110"/>
      <c r="E51" s="110"/>
      <c r="F51" s="110"/>
      <c r="G51" s="110"/>
      <c r="H51" s="110"/>
      <c r="I51" s="110"/>
      <c r="J51" s="114"/>
      <c r="K51" s="110"/>
      <c r="L51" s="114"/>
      <c r="M51" s="114"/>
      <c r="N51" s="110"/>
      <c r="O51" s="110"/>
      <c r="P51" s="114"/>
      <c r="Q51" s="114"/>
      <c r="R51" s="115"/>
      <c r="S51" s="114"/>
      <c r="T51" s="114"/>
      <c r="U51" s="114"/>
      <c r="V51" s="114"/>
      <c r="W51" s="114"/>
      <c r="X51" s="115"/>
      <c r="Y51" s="114"/>
      <c r="Z51" s="114"/>
      <c r="AA51" s="114"/>
      <c r="AB51" s="114"/>
      <c r="AC51" s="114"/>
      <c r="AD51" s="114"/>
      <c r="AE51" s="114"/>
      <c r="AF51" s="114"/>
      <c r="AG51" s="114"/>
      <c r="AH51" s="114"/>
      <c r="AI51" s="110"/>
      <c r="AJ51" s="114"/>
      <c r="AK51" s="114"/>
      <c r="AL51" s="114"/>
      <c r="AM51" s="114"/>
      <c r="AN51" s="114"/>
      <c r="AO51" s="114"/>
      <c r="AP51" s="114"/>
      <c r="AQ51" s="110"/>
      <c r="AR51" s="110"/>
      <c r="AS51" s="110"/>
      <c r="AT51" s="110"/>
      <c r="AU51" s="110"/>
      <c r="AV51" s="110"/>
      <c r="AW51" s="110"/>
      <c r="AX51" s="114"/>
      <c r="AY51" s="114"/>
      <c r="AZ51" s="110"/>
      <c r="BA51" s="110"/>
    </row>
    <row r="52" spans="1:53" ht="14.25" customHeight="1" x14ac:dyDescent="0.25">
      <c r="A52" s="110"/>
      <c r="B52" s="110"/>
      <c r="C52" s="110"/>
      <c r="D52" s="110"/>
      <c r="E52" s="110"/>
      <c r="F52" s="110"/>
      <c r="G52" s="110"/>
      <c r="H52" s="110"/>
      <c r="I52" s="110"/>
      <c r="J52" s="114"/>
      <c r="K52" s="110"/>
      <c r="L52" s="114"/>
      <c r="M52" s="114"/>
      <c r="N52" s="110"/>
      <c r="O52" s="110"/>
      <c r="P52" s="114"/>
      <c r="Q52" s="114"/>
      <c r="R52" s="115"/>
      <c r="S52" s="114"/>
      <c r="T52" s="114"/>
      <c r="U52" s="114"/>
      <c r="V52" s="114"/>
      <c r="W52" s="114"/>
      <c r="X52" s="115"/>
      <c r="Y52" s="114"/>
      <c r="Z52" s="114"/>
      <c r="AA52" s="114"/>
      <c r="AB52" s="114"/>
      <c r="AC52" s="114"/>
      <c r="AD52" s="114"/>
      <c r="AE52" s="114"/>
      <c r="AF52" s="114"/>
      <c r="AG52" s="114"/>
      <c r="AH52" s="114"/>
      <c r="AI52" s="110"/>
      <c r="AJ52" s="114"/>
      <c r="AK52" s="114"/>
      <c r="AL52" s="114"/>
      <c r="AM52" s="114"/>
      <c r="AN52" s="114"/>
      <c r="AO52" s="114"/>
      <c r="AP52" s="114"/>
      <c r="AQ52" s="110"/>
      <c r="AR52" s="110"/>
      <c r="AS52" s="110"/>
      <c r="AT52" s="110"/>
      <c r="AU52" s="110"/>
      <c r="AV52" s="110"/>
      <c r="AW52" s="110"/>
      <c r="AX52" s="114"/>
      <c r="AY52" s="114"/>
      <c r="AZ52" s="110"/>
      <c r="BA52" s="110"/>
    </row>
    <row r="53" spans="1:53" ht="14.25" customHeight="1" x14ac:dyDescent="0.25">
      <c r="A53" s="110"/>
      <c r="B53" s="110"/>
      <c r="C53" s="110"/>
      <c r="D53" s="110"/>
      <c r="E53" s="110"/>
      <c r="F53" s="110"/>
      <c r="G53" s="110"/>
      <c r="H53" s="110"/>
      <c r="I53" s="110"/>
      <c r="J53" s="114"/>
      <c r="K53" s="110"/>
      <c r="L53" s="114"/>
      <c r="M53" s="114"/>
      <c r="N53" s="110"/>
      <c r="O53" s="110"/>
      <c r="P53" s="114"/>
      <c r="Q53" s="114"/>
      <c r="R53" s="115"/>
      <c r="S53" s="114"/>
      <c r="T53" s="114"/>
      <c r="U53" s="114"/>
      <c r="V53" s="114"/>
      <c r="W53" s="114"/>
      <c r="X53" s="115"/>
      <c r="Y53" s="114"/>
      <c r="Z53" s="114"/>
      <c r="AA53" s="114"/>
      <c r="AB53" s="114"/>
      <c r="AC53" s="114"/>
      <c r="AD53" s="114"/>
      <c r="AE53" s="114"/>
      <c r="AF53" s="114"/>
      <c r="AG53" s="114"/>
      <c r="AH53" s="114"/>
      <c r="AI53" s="110"/>
      <c r="AJ53" s="114"/>
      <c r="AK53" s="114"/>
      <c r="AL53" s="114"/>
      <c r="AM53" s="114"/>
      <c r="AN53" s="114"/>
      <c r="AO53" s="114"/>
      <c r="AP53" s="114"/>
      <c r="AQ53" s="110"/>
      <c r="AR53" s="110"/>
      <c r="AS53" s="110"/>
      <c r="AT53" s="110"/>
      <c r="AU53" s="110"/>
      <c r="AV53" s="110"/>
      <c r="AW53" s="110"/>
      <c r="AX53" s="114"/>
      <c r="AY53" s="114"/>
      <c r="AZ53" s="110"/>
      <c r="BA53" s="110"/>
    </row>
    <row r="54" spans="1:53" ht="14.25" customHeight="1" x14ac:dyDescent="0.25">
      <c r="A54" s="110"/>
      <c r="B54" s="110"/>
      <c r="C54" s="110"/>
      <c r="D54" s="110"/>
      <c r="E54" s="110"/>
      <c r="F54" s="110"/>
      <c r="G54" s="110"/>
      <c r="H54" s="110"/>
      <c r="I54" s="110"/>
      <c r="J54" s="114"/>
      <c r="K54" s="110"/>
      <c r="L54" s="114"/>
      <c r="M54" s="114"/>
      <c r="N54" s="110"/>
      <c r="O54" s="110"/>
      <c r="P54" s="114"/>
      <c r="Q54" s="114"/>
      <c r="R54" s="115"/>
      <c r="S54" s="114"/>
      <c r="T54" s="114"/>
      <c r="U54" s="114"/>
      <c r="V54" s="114"/>
      <c r="W54" s="114"/>
      <c r="X54" s="115"/>
      <c r="Y54" s="114"/>
      <c r="Z54" s="114"/>
      <c r="AA54" s="114"/>
      <c r="AB54" s="114"/>
      <c r="AC54" s="114"/>
      <c r="AD54" s="114"/>
      <c r="AE54" s="114"/>
      <c r="AF54" s="114"/>
      <c r="AG54" s="114"/>
      <c r="AH54" s="114"/>
      <c r="AI54" s="110"/>
      <c r="AJ54" s="114"/>
      <c r="AK54" s="114"/>
      <c r="AL54" s="114"/>
      <c r="AM54" s="114"/>
      <c r="AN54" s="114"/>
      <c r="AO54" s="114"/>
      <c r="AP54" s="114"/>
      <c r="AQ54" s="110"/>
      <c r="AR54" s="110"/>
      <c r="AS54" s="110"/>
      <c r="AT54" s="110"/>
      <c r="AU54" s="110"/>
      <c r="AV54" s="110"/>
      <c r="AW54" s="110"/>
      <c r="AX54" s="114"/>
      <c r="AY54" s="114"/>
      <c r="AZ54" s="110"/>
      <c r="BA54" s="110"/>
    </row>
    <row r="55" spans="1:53" ht="14.25" customHeight="1" x14ac:dyDescent="0.25">
      <c r="A55" s="110"/>
      <c r="B55" s="110"/>
      <c r="C55" s="110"/>
      <c r="D55" s="110"/>
      <c r="E55" s="110"/>
      <c r="F55" s="110"/>
      <c r="G55" s="110"/>
      <c r="H55" s="110"/>
      <c r="I55" s="110"/>
      <c r="J55" s="114"/>
      <c r="K55" s="110"/>
      <c r="L55" s="114"/>
      <c r="M55" s="114"/>
      <c r="N55" s="110"/>
      <c r="O55" s="110"/>
      <c r="P55" s="114"/>
      <c r="Q55" s="114"/>
      <c r="R55" s="115"/>
      <c r="S55" s="114"/>
      <c r="T55" s="114"/>
      <c r="U55" s="114"/>
      <c r="V55" s="114"/>
      <c r="W55" s="114"/>
      <c r="X55" s="115"/>
      <c r="Y55" s="114"/>
      <c r="Z55" s="114"/>
      <c r="AA55" s="114"/>
      <c r="AB55" s="114"/>
      <c r="AC55" s="114"/>
      <c r="AD55" s="114"/>
      <c r="AE55" s="114"/>
      <c r="AF55" s="114"/>
      <c r="AG55" s="114"/>
      <c r="AH55" s="114"/>
      <c r="AI55" s="110"/>
      <c r="AJ55" s="114"/>
      <c r="AK55" s="114"/>
      <c r="AL55" s="114"/>
      <c r="AM55" s="114"/>
      <c r="AN55" s="114"/>
      <c r="AO55" s="114"/>
      <c r="AP55" s="114"/>
      <c r="AQ55" s="110"/>
      <c r="AR55" s="110"/>
      <c r="AS55" s="110"/>
      <c r="AT55" s="110"/>
      <c r="AU55" s="110"/>
      <c r="AV55" s="110"/>
      <c r="AW55" s="110"/>
      <c r="AX55" s="114"/>
      <c r="AY55" s="114"/>
      <c r="AZ55" s="110"/>
      <c r="BA55" s="110"/>
    </row>
    <row r="56" spans="1:53" ht="14.25" customHeight="1" x14ac:dyDescent="0.25">
      <c r="A56" s="110"/>
      <c r="B56" s="110"/>
      <c r="C56" s="110"/>
      <c r="D56" s="110"/>
      <c r="E56" s="110"/>
      <c r="F56" s="110"/>
      <c r="G56" s="110"/>
      <c r="H56" s="110"/>
      <c r="I56" s="110"/>
      <c r="J56" s="114"/>
      <c r="K56" s="110"/>
      <c r="L56" s="114"/>
      <c r="M56" s="114"/>
      <c r="N56" s="110"/>
      <c r="O56" s="110"/>
      <c r="P56" s="114"/>
      <c r="Q56" s="114"/>
      <c r="R56" s="115"/>
      <c r="S56" s="114"/>
      <c r="T56" s="114"/>
      <c r="U56" s="114"/>
      <c r="V56" s="114"/>
      <c r="W56" s="114"/>
      <c r="X56" s="115"/>
      <c r="Y56" s="114"/>
      <c r="Z56" s="114"/>
      <c r="AA56" s="114"/>
      <c r="AB56" s="114"/>
      <c r="AC56" s="114"/>
      <c r="AD56" s="114"/>
      <c r="AE56" s="114"/>
      <c r="AF56" s="114"/>
      <c r="AG56" s="114"/>
      <c r="AH56" s="114"/>
      <c r="AI56" s="110"/>
      <c r="AJ56" s="114"/>
      <c r="AK56" s="114"/>
      <c r="AL56" s="114"/>
      <c r="AM56" s="114"/>
      <c r="AN56" s="114"/>
      <c r="AO56" s="114"/>
      <c r="AP56" s="114"/>
      <c r="AQ56" s="110"/>
      <c r="AR56" s="110"/>
      <c r="AS56" s="110"/>
      <c r="AT56" s="110"/>
      <c r="AU56" s="110"/>
      <c r="AV56" s="110"/>
      <c r="AW56" s="110"/>
      <c r="AX56" s="114"/>
      <c r="AY56" s="114"/>
      <c r="AZ56" s="110"/>
      <c r="BA56" s="110"/>
    </row>
    <row r="57" spans="1:53" ht="14.25" customHeight="1" x14ac:dyDescent="0.25">
      <c r="A57" s="110"/>
      <c r="B57" s="110"/>
      <c r="C57" s="110"/>
      <c r="D57" s="110"/>
      <c r="E57" s="110"/>
      <c r="F57" s="110"/>
      <c r="G57" s="110"/>
      <c r="H57" s="110"/>
      <c r="I57" s="110"/>
      <c r="J57" s="114"/>
      <c r="K57" s="110"/>
      <c r="L57" s="114"/>
      <c r="M57" s="114"/>
      <c r="N57" s="110"/>
      <c r="O57" s="110"/>
      <c r="P57" s="114"/>
      <c r="Q57" s="110"/>
      <c r="R57" s="115"/>
      <c r="S57" s="114"/>
      <c r="T57" s="114"/>
      <c r="U57" s="114"/>
      <c r="V57" s="114"/>
      <c r="W57" s="114"/>
      <c r="X57" s="110"/>
      <c r="Y57" s="110"/>
      <c r="Z57" s="110"/>
      <c r="AA57" s="110"/>
      <c r="AB57" s="110"/>
      <c r="AC57" s="110"/>
      <c r="AD57" s="110"/>
      <c r="AE57" s="110"/>
      <c r="AF57" s="110"/>
      <c r="AG57" s="110"/>
      <c r="AH57" s="110"/>
      <c r="AI57" s="110"/>
      <c r="AJ57" s="110"/>
      <c r="AK57" s="110"/>
      <c r="AL57" s="114"/>
      <c r="AM57" s="114"/>
      <c r="AN57" s="114"/>
      <c r="AO57" s="114"/>
      <c r="AP57" s="114"/>
      <c r="AQ57" s="110"/>
      <c r="AR57" s="110"/>
      <c r="AS57" s="110"/>
      <c r="AT57" s="110"/>
      <c r="AU57" s="110"/>
      <c r="AV57" s="110"/>
      <c r="AW57" s="110"/>
      <c r="AX57" s="114"/>
      <c r="AY57" s="114"/>
      <c r="AZ57" s="110"/>
      <c r="BA57" s="110"/>
    </row>
    <row r="58" spans="1:53" ht="14.25" customHeight="1" x14ac:dyDescent="0.25">
      <c r="A58" s="110"/>
      <c r="B58" s="110"/>
      <c r="C58" s="110"/>
      <c r="D58" s="110"/>
      <c r="E58" s="110"/>
      <c r="F58" s="110"/>
      <c r="G58" s="110"/>
      <c r="H58" s="110"/>
      <c r="I58" s="110"/>
      <c r="J58" s="114"/>
      <c r="K58" s="110"/>
      <c r="L58" s="114"/>
      <c r="M58" s="114"/>
      <c r="N58" s="110"/>
      <c r="O58" s="110"/>
      <c r="P58" s="114"/>
      <c r="Q58" s="114"/>
      <c r="R58" s="115"/>
      <c r="S58" s="114"/>
      <c r="T58" s="114"/>
      <c r="U58" s="114"/>
      <c r="V58" s="114"/>
      <c r="W58" s="114"/>
      <c r="X58" s="115"/>
      <c r="Y58" s="114"/>
      <c r="Z58" s="114"/>
      <c r="AA58" s="114"/>
      <c r="AB58" s="114"/>
      <c r="AC58" s="114"/>
      <c r="AD58" s="114"/>
      <c r="AE58" s="114"/>
      <c r="AF58" s="114"/>
      <c r="AG58" s="114"/>
      <c r="AH58" s="114"/>
      <c r="AI58" s="110"/>
      <c r="AJ58" s="114"/>
      <c r="AK58" s="114"/>
      <c r="AL58" s="114"/>
      <c r="AM58" s="114"/>
      <c r="AN58" s="114"/>
      <c r="AO58" s="114"/>
      <c r="AP58" s="114"/>
      <c r="AQ58" s="110"/>
      <c r="AR58" s="110"/>
      <c r="AS58" s="110"/>
      <c r="AT58" s="110"/>
      <c r="AU58" s="110"/>
      <c r="AV58" s="110"/>
      <c r="AW58" s="110"/>
      <c r="AX58" s="114"/>
      <c r="AY58" s="114"/>
      <c r="AZ58" s="110"/>
      <c r="BA58" s="110"/>
    </row>
    <row r="59" spans="1:53" ht="14.25" customHeight="1" x14ac:dyDescent="0.25">
      <c r="A59" s="110"/>
      <c r="B59" s="110"/>
      <c r="C59" s="110"/>
      <c r="D59" s="110"/>
      <c r="E59" s="110"/>
      <c r="F59" s="110"/>
      <c r="G59" s="110"/>
      <c r="H59" s="110"/>
      <c r="I59" s="110"/>
      <c r="J59" s="114"/>
      <c r="K59" s="110"/>
      <c r="L59" s="114"/>
      <c r="M59" s="114"/>
      <c r="N59" s="110"/>
      <c r="O59" s="110"/>
      <c r="P59" s="114"/>
      <c r="Q59" s="114"/>
      <c r="R59" s="115"/>
      <c r="S59" s="114"/>
      <c r="T59" s="114"/>
      <c r="U59" s="114"/>
      <c r="V59" s="114"/>
      <c r="W59" s="114"/>
      <c r="X59" s="115"/>
      <c r="Y59" s="114"/>
      <c r="Z59" s="114"/>
      <c r="AA59" s="114"/>
      <c r="AB59" s="114"/>
      <c r="AC59" s="114"/>
      <c r="AD59" s="114"/>
      <c r="AE59" s="114"/>
      <c r="AF59" s="114"/>
      <c r="AG59" s="114"/>
      <c r="AH59" s="114"/>
      <c r="AI59" s="110"/>
      <c r="AJ59" s="114"/>
      <c r="AK59" s="114"/>
      <c r="AL59" s="114"/>
      <c r="AM59" s="114"/>
      <c r="AN59" s="114"/>
      <c r="AO59" s="114"/>
      <c r="AP59" s="114"/>
      <c r="AQ59" s="110"/>
      <c r="AR59" s="110"/>
      <c r="AS59" s="110"/>
      <c r="AT59" s="110"/>
      <c r="AU59" s="110"/>
      <c r="AV59" s="110"/>
      <c r="AW59" s="110"/>
      <c r="AX59" s="114"/>
      <c r="AY59" s="114"/>
      <c r="AZ59" s="110"/>
      <c r="BA59" s="110"/>
    </row>
    <row r="60" spans="1:53" ht="14.25" customHeight="1" x14ac:dyDescent="0.25">
      <c r="A60" s="110"/>
      <c r="B60" s="110"/>
      <c r="C60" s="110"/>
      <c r="D60" s="110"/>
      <c r="E60" s="110"/>
      <c r="F60" s="110"/>
      <c r="G60" s="110"/>
      <c r="H60" s="110"/>
      <c r="I60" s="110"/>
      <c r="J60" s="114"/>
      <c r="K60" s="110"/>
      <c r="L60" s="114"/>
      <c r="M60" s="114"/>
      <c r="N60" s="110"/>
      <c r="O60" s="110"/>
      <c r="P60" s="114"/>
      <c r="Q60" s="114"/>
      <c r="R60" s="115"/>
      <c r="S60" s="114"/>
      <c r="T60" s="114"/>
      <c r="U60" s="114"/>
      <c r="V60" s="114"/>
      <c r="W60" s="114"/>
      <c r="X60" s="115"/>
      <c r="Y60" s="114"/>
      <c r="Z60" s="114"/>
      <c r="AA60" s="114"/>
      <c r="AB60" s="114"/>
      <c r="AC60" s="114"/>
      <c r="AD60" s="114"/>
      <c r="AE60" s="114"/>
      <c r="AF60" s="114"/>
      <c r="AG60" s="114"/>
      <c r="AH60" s="114"/>
      <c r="AI60" s="110"/>
      <c r="AJ60" s="114"/>
      <c r="AK60" s="114"/>
      <c r="AL60" s="114"/>
      <c r="AM60" s="114"/>
      <c r="AN60" s="114"/>
      <c r="AO60" s="114"/>
      <c r="AP60" s="114"/>
      <c r="AQ60" s="110"/>
      <c r="AR60" s="110"/>
      <c r="AS60" s="110"/>
      <c r="AT60" s="110"/>
      <c r="AU60" s="110"/>
      <c r="AV60" s="110"/>
      <c r="AW60" s="110"/>
      <c r="AX60" s="114"/>
      <c r="AY60" s="114"/>
      <c r="AZ60" s="110"/>
      <c r="BA60" s="110"/>
    </row>
    <row r="61" spans="1:53" ht="14.25" customHeight="1" x14ac:dyDescent="0.25">
      <c r="A61" s="110"/>
      <c r="B61" s="110"/>
      <c r="C61" s="110"/>
      <c r="D61" s="110"/>
      <c r="E61" s="110"/>
      <c r="F61" s="110"/>
      <c r="G61" s="110"/>
      <c r="H61" s="110"/>
      <c r="I61" s="110"/>
      <c r="J61" s="114"/>
      <c r="K61" s="110"/>
      <c r="L61" s="114"/>
      <c r="M61" s="114"/>
      <c r="N61" s="110"/>
      <c r="O61" s="110"/>
      <c r="P61" s="114"/>
      <c r="Q61" s="114"/>
      <c r="R61" s="115"/>
      <c r="S61" s="114"/>
      <c r="T61" s="114"/>
      <c r="U61" s="114"/>
      <c r="V61" s="114"/>
      <c r="W61" s="114"/>
      <c r="X61" s="115"/>
      <c r="Y61" s="114"/>
      <c r="Z61" s="114"/>
      <c r="AA61" s="114"/>
      <c r="AB61" s="114"/>
      <c r="AC61" s="114"/>
      <c r="AD61" s="114"/>
      <c r="AE61" s="114"/>
      <c r="AF61" s="114"/>
      <c r="AG61" s="114"/>
      <c r="AH61" s="114"/>
      <c r="AI61" s="110"/>
      <c r="AJ61" s="114"/>
      <c r="AK61" s="114"/>
      <c r="AL61" s="114"/>
      <c r="AM61" s="114"/>
      <c r="AN61" s="114"/>
      <c r="AO61" s="114"/>
      <c r="AP61" s="114"/>
      <c r="AQ61" s="110"/>
      <c r="AR61" s="110"/>
      <c r="AS61" s="110"/>
      <c r="AT61" s="110"/>
      <c r="AU61" s="110"/>
      <c r="AV61" s="110"/>
      <c r="AW61" s="110"/>
      <c r="AX61" s="114"/>
      <c r="AY61" s="114"/>
      <c r="AZ61" s="110"/>
      <c r="BA61" s="110"/>
    </row>
    <row r="62" spans="1:53" ht="14.25" customHeight="1" x14ac:dyDescent="0.25">
      <c r="A62" s="110"/>
      <c r="B62" s="110"/>
      <c r="C62" s="110"/>
      <c r="D62" s="110"/>
      <c r="E62" s="110"/>
      <c r="F62" s="110"/>
      <c r="G62" s="110"/>
      <c r="H62" s="110"/>
      <c r="I62" s="110"/>
      <c r="J62" s="114"/>
      <c r="K62" s="110"/>
      <c r="L62" s="114"/>
      <c r="M62" s="114"/>
      <c r="N62" s="110"/>
      <c r="O62" s="110"/>
      <c r="P62" s="114"/>
      <c r="Q62" s="114"/>
      <c r="R62" s="115"/>
      <c r="S62" s="114"/>
      <c r="T62" s="114"/>
      <c r="U62" s="114"/>
      <c r="V62" s="114"/>
      <c r="W62" s="114"/>
      <c r="X62" s="115"/>
      <c r="Y62" s="114"/>
      <c r="Z62" s="114"/>
      <c r="AA62" s="114"/>
      <c r="AB62" s="114"/>
      <c r="AC62" s="114"/>
      <c r="AD62" s="114"/>
      <c r="AE62" s="114"/>
      <c r="AF62" s="114"/>
      <c r="AG62" s="114"/>
      <c r="AH62" s="114"/>
      <c r="AI62" s="110"/>
      <c r="AJ62" s="114"/>
      <c r="AK62" s="114"/>
      <c r="AL62" s="114"/>
      <c r="AM62" s="114"/>
      <c r="AN62" s="114"/>
      <c r="AO62" s="114"/>
      <c r="AP62" s="114"/>
      <c r="AQ62" s="110"/>
      <c r="AR62" s="110"/>
      <c r="AS62" s="110"/>
      <c r="AT62" s="110"/>
      <c r="AU62" s="110"/>
      <c r="AV62" s="110"/>
      <c r="AW62" s="110"/>
      <c r="AX62" s="114"/>
      <c r="AY62" s="114"/>
      <c r="AZ62" s="110"/>
      <c r="BA62" s="110"/>
    </row>
    <row r="63" spans="1:53" ht="14.25" customHeight="1" x14ac:dyDescent="0.25">
      <c r="A63" s="110"/>
      <c r="B63" s="110"/>
      <c r="C63" s="110"/>
      <c r="D63" s="110"/>
      <c r="E63" s="110"/>
      <c r="F63" s="110"/>
      <c r="G63" s="110"/>
      <c r="H63" s="110"/>
      <c r="I63" s="110"/>
      <c r="J63" s="114"/>
      <c r="K63" s="110"/>
      <c r="L63" s="114"/>
      <c r="M63" s="114"/>
      <c r="N63" s="110"/>
      <c r="O63" s="110"/>
      <c r="P63" s="114"/>
      <c r="Q63" s="114"/>
      <c r="R63" s="115"/>
      <c r="S63" s="114"/>
      <c r="T63" s="114"/>
      <c r="U63" s="114"/>
      <c r="V63" s="114"/>
      <c r="W63" s="114"/>
      <c r="X63" s="115"/>
      <c r="Y63" s="114"/>
      <c r="Z63" s="114"/>
      <c r="AA63" s="114"/>
      <c r="AB63" s="114"/>
      <c r="AC63" s="114"/>
      <c r="AD63" s="114"/>
      <c r="AE63" s="114"/>
      <c r="AF63" s="114"/>
      <c r="AG63" s="114"/>
      <c r="AH63" s="114"/>
      <c r="AI63" s="110"/>
      <c r="AJ63" s="114"/>
      <c r="AK63" s="114"/>
      <c r="AL63" s="114"/>
      <c r="AM63" s="114"/>
      <c r="AN63" s="114"/>
      <c r="AO63" s="114"/>
      <c r="AP63" s="114"/>
      <c r="AQ63" s="110"/>
      <c r="AR63" s="110"/>
      <c r="AS63" s="110"/>
      <c r="AT63" s="110"/>
      <c r="AU63" s="110"/>
      <c r="AV63" s="110"/>
      <c r="AW63" s="110"/>
      <c r="AX63" s="114"/>
      <c r="AY63" s="114"/>
      <c r="AZ63" s="110"/>
      <c r="BA63" s="110"/>
    </row>
    <row r="64" spans="1:53" ht="14.25" customHeight="1" x14ac:dyDescent="0.25">
      <c r="A64" s="110"/>
      <c r="B64" s="110"/>
      <c r="C64" s="110"/>
      <c r="D64" s="110"/>
      <c r="E64" s="110"/>
      <c r="F64" s="110"/>
      <c r="G64" s="110"/>
      <c r="H64" s="110"/>
      <c r="I64" s="110"/>
      <c r="J64" s="114"/>
      <c r="K64" s="110"/>
      <c r="L64" s="114"/>
      <c r="M64" s="114"/>
      <c r="N64" s="110"/>
      <c r="O64" s="110"/>
      <c r="P64" s="114"/>
      <c r="Q64" s="114"/>
      <c r="R64" s="115"/>
      <c r="S64" s="114"/>
      <c r="T64" s="114"/>
      <c r="U64" s="114"/>
      <c r="V64" s="114"/>
      <c r="W64" s="114"/>
      <c r="X64" s="115"/>
      <c r="Y64" s="114"/>
      <c r="Z64" s="114"/>
      <c r="AA64" s="114"/>
      <c r="AB64" s="114"/>
      <c r="AC64" s="114"/>
      <c r="AD64" s="114"/>
      <c r="AE64" s="114"/>
      <c r="AF64" s="114"/>
      <c r="AG64" s="114"/>
      <c r="AH64" s="114"/>
      <c r="AI64" s="110"/>
      <c r="AJ64" s="114"/>
      <c r="AK64" s="114"/>
      <c r="AL64" s="114"/>
      <c r="AM64" s="114"/>
      <c r="AN64" s="114"/>
      <c r="AO64" s="114"/>
      <c r="AP64" s="114"/>
      <c r="AQ64" s="110"/>
      <c r="AR64" s="110"/>
      <c r="AS64" s="110"/>
      <c r="AT64" s="110"/>
      <c r="AU64" s="110"/>
      <c r="AV64" s="110"/>
      <c r="AW64" s="110"/>
      <c r="AX64" s="114"/>
      <c r="AY64" s="114"/>
      <c r="AZ64" s="110"/>
      <c r="BA64" s="110"/>
    </row>
    <row r="65" spans="1:53" ht="14.25" customHeight="1" x14ac:dyDescent="0.25">
      <c r="A65" s="110"/>
      <c r="B65" s="110"/>
      <c r="C65" s="110"/>
      <c r="D65" s="110"/>
      <c r="E65" s="110"/>
      <c r="F65" s="110"/>
      <c r="G65" s="110"/>
      <c r="H65" s="110"/>
      <c r="I65" s="110"/>
      <c r="J65" s="114"/>
      <c r="K65" s="110"/>
      <c r="L65" s="114"/>
      <c r="M65" s="114"/>
      <c r="N65" s="110"/>
      <c r="O65" s="110"/>
      <c r="P65" s="114"/>
      <c r="Q65" s="114"/>
      <c r="R65" s="115"/>
      <c r="S65" s="114"/>
      <c r="T65" s="114"/>
      <c r="U65" s="114"/>
      <c r="V65" s="114"/>
      <c r="W65" s="114"/>
      <c r="X65" s="115"/>
      <c r="Y65" s="114"/>
      <c r="Z65" s="114"/>
      <c r="AA65" s="114"/>
      <c r="AB65" s="114"/>
      <c r="AC65" s="114"/>
      <c r="AD65" s="114"/>
      <c r="AE65" s="114"/>
      <c r="AF65" s="114"/>
      <c r="AG65" s="114"/>
      <c r="AH65" s="114"/>
      <c r="AI65" s="110"/>
      <c r="AJ65" s="114"/>
      <c r="AK65" s="114"/>
      <c r="AL65" s="114"/>
      <c r="AM65" s="114"/>
      <c r="AN65" s="114"/>
      <c r="AO65" s="114"/>
      <c r="AP65" s="114"/>
      <c r="AQ65" s="110"/>
      <c r="AR65" s="110"/>
      <c r="AS65" s="110"/>
      <c r="AT65" s="110"/>
      <c r="AU65" s="110"/>
      <c r="AV65" s="110"/>
      <c r="AW65" s="110"/>
      <c r="AX65" s="114"/>
      <c r="AY65" s="114"/>
      <c r="AZ65" s="110"/>
      <c r="BA65" s="110"/>
    </row>
    <row r="66" spans="1:53" ht="14.25" customHeight="1" x14ac:dyDescent="0.25">
      <c r="A66" s="110"/>
      <c r="B66" s="110"/>
      <c r="C66" s="110"/>
      <c r="D66" s="110"/>
      <c r="E66" s="110"/>
      <c r="F66" s="110"/>
      <c r="G66" s="110"/>
      <c r="H66" s="110"/>
      <c r="I66" s="110"/>
      <c r="J66" s="114"/>
      <c r="K66" s="110"/>
      <c r="L66" s="114"/>
      <c r="M66" s="114"/>
      <c r="N66" s="110"/>
      <c r="O66" s="110"/>
      <c r="P66" s="114"/>
      <c r="Q66" s="114"/>
      <c r="R66" s="115"/>
      <c r="S66" s="114"/>
      <c r="T66" s="114"/>
      <c r="U66" s="114"/>
      <c r="V66" s="114"/>
      <c r="W66" s="114"/>
      <c r="X66" s="115"/>
      <c r="Y66" s="114"/>
      <c r="Z66" s="114"/>
      <c r="AA66" s="114"/>
      <c r="AB66" s="114"/>
      <c r="AC66" s="114"/>
      <c r="AD66" s="114"/>
      <c r="AE66" s="114"/>
      <c r="AF66" s="114"/>
      <c r="AG66" s="114"/>
      <c r="AH66" s="114"/>
      <c r="AI66" s="110"/>
      <c r="AJ66" s="114"/>
      <c r="AK66" s="114"/>
      <c r="AL66" s="114"/>
      <c r="AM66" s="114"/>
      <c r="AN66" s="114"/>
      <c r="AO66" s="114"/>
      <c r="AP66" s="114"/>
      <c r="AQ66" s="110"/>
      <c r="AR66" s="110"/>
      <c r="AS66" s="110"/>
      <c r="AT66" s="110"/>
      <c r="AU66" s="110"/>
      <c r="AV66" s="110"/>
      <c r="AW66" s="110"/>
      <c r="AX66" s="114"/>
      <c r="AY66" s="114"/>
      <c r="AZ66" s="110"/>
      <c r="BA66" s="110"/>
    </row>
    <row r="67" spans="1:53" ht="14.25" customHeight="1" x14ac:dyDescent="0.25">
      <c r="A67" s="110"/>
      <c r="B67" s="110"/>
      <c r="C67" s="110"/>
      <c r="D67" s="110"/>
      <c r="E67" s="110"/>
      <c r="F67" s="110"/>
      <c r="G67" s="110"/>
      <c r="H67" s="110"/>
      <c r="I67" s="110"/>
      <c r="J67" s="114"/>
      <c r="K67" s="110"/>
      <c r="L67" s="114"/>
      <c r="M67" s="114"/>
      <c r="N67" s="110"/>
      <c r="O67" s="110"/>
      <c r="P67" s="114"/>
      <c r="Q67" s="114"/>
      <c r="R67" s="115"/>
      <c r="S67" s="114"/>
      <c r="T67" s="114"/>
      <c r="U67" s="114"/>
      <c r="V67" s="114"/>
      <c r="W67" s="114"/>
      <c r="X67" s="115"/>
      <c r="Y67" s="114"/>
      <c r="Z67" s="114"/>
      <c r="AA67" s="114"/>
      <c r="AB67" s="114"/>
      <c r="AC67" s="114"/>
      <c r="AD67" s="114"/>
      <c r="AE67" s="114"/>
      <c r="AF67" s="114"/>
      <c r="AG67" s="114"/>
      <c r="AH67" s="114"/>
      <c r="AI67" s="110"/>
      <c r="AJ67" s="114"/>
      <c r="AK67" s="114"/>
      <c r="AL67" s="114"/>
      <c r="AM67" s="114"/>
      <c r="AN67" s="114"/>
      <c r="AO67" s="114"/>
      <c r="AP67" s="114"/>
      <c r="AQ67" s="110"/>
      <c r="AR67" s="110"/>
      <c r="AS67" s="110"/>
      <c r="AT67" s="110"/>
      <c r="AU67" s="110"/>
      <c r="AV67" s="110"/>
      <c r="AW67" s="110"/>
      <c r="AX67" s="114"/>
      <c r="AY67" s="114"/>
      <c r="AZ67" s="110"/>
      <c r="BA67" s="110"/>
    </row>
    <row r="68" spans="1:53" ht="14.25" customHeight="1" x14ac:dyDescent="0.25">
      <c r="A68" s="110"/>
      <c r="B68" s="110"/>
      <c r="C68" s="110"/>
      <c r="D68" s="110"/>
      <c r="E68" s="110"/>
      <c r="F68" s="110"/>
      <c r="G68" s="110"/>
      <c r="H68" s="110"/>
      <c r="I68" s="110"/>
      <c r="J68" s="114"/>
      <c r="K68" s="110"/>
      <c r="L68" s="114"/>
      <c r="M68" s="114"/>
      <c r="N68" s="110"/>
      <c r="O68" s="110"/>
      <c r="P68" s="114"/>
      <c r="Q68" s="114"/>
      <c r="R68" s="115"/>
      <c r="S68" s="114"/>
      <c r="T68" s="114"/>
      <c r="U68" s="114"/>
      <c r="V68" s="114"/>
      <c r="W68" s="114"/>
      <c r="X68" s="115"/>
      <c r="Y68" s="114"/>
      <c r="Z68" s="114"/>
      <c r="AA68" s="114"/>
      <c r="AB68" s="114"/>
      <c r="AC68" s="114"/>
      <c r="AD68" s="114"/>
      <c r="AE68" s="114"/>
      <c r="AF68" s="114"/>
      <c r="AG68" s="114"/>
      <c r="AH68" s="114"/>
      <c r="AI68" s="110"/>
      <c r="AJ68" s="114"/>
      <c r="AK68" s="114"/>
      <c r="AL68" s="114"/>
      <c r="AM68" s="114"/>
      <c r="AN68" s="114"/>
      <c r="AO68" s="114"/>
      <c r="AP68" s="114"/>
      <c r="AQ68" s="110"/>
      <c r="AR68" s="110"/>
      <c r="AS68" s="110"/>
      <c r="AT68" s="110"/>
      <c r="AU68" s="110"/>
      <c r="AV68" s="110"/>
      <c r="AW68" s="110"/>
      <c r="AX68" s="114"/>
      <c r="AY68" s="114"/>
      <c r="AZ68" s="110"/>
      <c r="BA68" s="110"/>
    </row>
    <row r="69" spans="1:53" ht="14.25" customHeight="1" x14ac:dyDescent="0.25">
      <c r="A69" s="110"/>
      <c r="B69" s="110"/>
      <c r="C69" s="110"/>
      <c r="D69" s="110"/>
      <c r="E69" s="110"/>
      <c r="F69" s="110"/>
      <c r="G69" s="110"/>
      <c r="H69" s="110"/>
      <c r="I69" s="110"/>
      <c r="J69" s="114"/>
      <c r="K69" s="110"/>
      <c r="L69" s="114"/>
      <c r="M69" s="114"/>
      <c r="N69" s="110"/>
      <c r="O69" s="110"/>
      <c r="P69" s="114"/>
      <c r="Q69" s="110"/>
      <c r="R69" s="115"/>
      <c r="S69" s="114"/>
      <c r="T69" s="114"/>
      <c r="U69" s="114"/>
      <c r="V69" s="114"/>
      <c r="W69" s="114"/>
      <c r="X69" s="110"/>
      <c r="Y69" s="110"/>
      <c r="Z69" s="110"/>
      <c r="AA69" s="110"/>
      <c r="AB69" s="110"/>
      <c r="AC69" s="110"/>
      <c r="AD69" s="110"/>
      <c r="AE69" s="110"/>
      <c r="AF69" s="110"/>
      <c r="AG69" s="110"/>
      <c r="AH69" s="110"/>
      <c r="AI69" s="110"/>
      <c r="AJ69" s="110"/>
      <c r="AK69" s="110"/>
      <c r="AL69" s="114"/>
      <c r="AM69" s="114"/>
      <c r="AN69" s="114"/>
      <c r="AO69" s="114"/>
      <c r="AP69" s="114"/>
      <c r="AQ69" s="110"/>
      <c r="AR69" s="110"/>
      <c r="AS69" s="110"/>
      <c r="AT69" s="110"/>
      <c r="AU69" s="110"/>
      <c r="AV69" s="110"/>
      <c r="AW69" s="110"/>
      <c r="AX69" s="114"/>
      <c r="AY69" s="114"/>
      <c r="AZ69" s="110"/>
      <c r="BA69" s="110"/>
    </row>
    <row r="70" spans="1:53" ht="14.25" customHeight="1" x14ac:dyDescent="0.25">
      <c r="A70" s="110"/>
      <c r="B70" s="110"/>
      <c r="C70" s="110"/>
      <c r="D70" s="110"/>
      <c r="E70" s="110"/>
      <c r="F70" s="110"/>
      <c r="G70" s="110"/>
      <c r="H70" s="110"/>
      <c r="I70" s="110"/>
      <c r="J70" s="114"/>
      <c r="K70" s="110"/>
      <c r="L70" s="114"/>
      <c r="M70" s="114"/>
      <c r="N70" s="110"/>
      <c r="O70" s="110"/>
      <c r="P70" s="114"/>
      <c r="Q70" s="114"/>
      <c r="R70" s="115"/>
      <c r="S70" s="114"/>
      <c r="T70" s="114"/>
      <c r="U70" s="114"/>
      <c r="V70" s="114"/>
      <c r="W70" s="114"/>
      <c r="X70" s="115"/>
      <c r="Y70" s="114"/>
      <c r="Z70" s="114"/>
      <c r="AA70" s="114"/>
      <c r="AB70" s="114"/>
      <c r="AC70" s="114"/>
      <c r="AD70" s="114"/>
      <c r="AE70" s="114"/>
      <c r="AF70" s="114"/>
      <c r="AG70" s="114"/>
      <c r="AH70" s="114"/>
      <c r="AI70" s="110"/>
      <c r="AJ70" s="114"/>
      <c r="AK70" s="114"/>
      <c r="AL70" s="114"/>
      <c r="AM70" s="114"/>
      <c r="AN70" s="114"/>
      <c r="AO70" s="114"/>
      <c r="AP70" s="114"/>
      <c r="AQ70" s="110"/>
      <c r="AR70" s="110"/>
      <c r="AS70" s="110"/>
      <c r="AT70" s="110"/>
      <c r="AU70" s="110"/>
      <c r="AV70" s="110"/>
      <c r="AW70" s="110"/>
      <c r="AX70" s="114"/>
      <c r="AY70" s="114"/>
      <c r="AZ70" s="110"/>
      <c r="BA70" s="110"/>
    </row>
    <row r="71" spans="1:53" ht="14.25" customHeight="1" x14ac:dyDescent="0.25">
      <c r="A71" s="110"/>
      <c r="B71" s="110"/>
      <c r="C71" s="110"/>
      <c r="D71" s="110"/>
      <c r="E71" s="110"/>
      <c r="F71" s="110"/>
      <c r="G71" s="110"/>
      <c r="H71" s="110"/>
      <c r="I71" s="110"/>
      <c r="J71" s="114"/>
      <c r="K71" s="110"/>
      <c r="L71" s="114"/>
      <c r="M71" s="114"/>
      <c r="N71" s="110"/>
      <c r="O71" s="110"/>
      <c r="P71" s="114"/>
      <c r="Q71" s="114"/>
      <c r="R71" s="115"/>
      <c r="S71" s="114"/>
      <c r="T71" s="114"/>
      <c r="U71" s="114"/>
      <c r="V71" s="114"/>
      <c r="W71" s="114"/>
      <c r="X71" s="115"/>
      <c r="Y71" s="114"/>
      <c r="Z71" s="114"/>
      <c r="AA71" s="114"/>
      <c r="AB71" s="114"/>
      <c r="AC71" s="114"/>
      <c r="AD71" s="114"/>
      <c r="AE71" s="114"/>
      <c r="AF71" s="114"/>
      <c r="AG71" s="114"/>
      <c r="AH71" s="114"/>
      <c r="AI71" s="110"/>
      <c r="AJ71" s="114"/>
      <c r="AK71" s="114"/>
      <c r="AL71" s="114"/>
      <c r="AM71" s="114"/>
      <c r="AN71" s="114"/>
      <c r="AO71" s="114"/>
      <c r="AP71" s="114"/>
      <c r="AQ71" s="110"/>
      <c r="AR71" s="110"/>
      <c r="AS71" s="110"/>
      <c r="AT71" s="110"/>
      <c r="AU71" s="110"/>
      <c r="AV71" s="110"/>
      <c r="AW71" s="110"/>
      <c r="AX71" s="114"/>
      <c r="AY71" s="114"/>
      <c r="AZ71" s="110"/>
      <c r="BA71" s="110"/>
    </row>
    <row r="72" spans="1:53" ht="14.25" customHeight="1" x14ac:dyDescent="0.25">
      <c r="A72" s="110"/>
      <c r="B72" s="110"/>
      <c r="C72" s="110"/>
      <c r="D72" s="110"/>
      <c r="E72" s="110"/>
      <c r="F72" s="110"/>
      <c r="G72" s="110"/>
      <c r="H72" s="110"/>
      <c r="I72" s="110"/>
      <c r="J72" s="114"/>
      <c r="K72" s="110"/>
      <c r="L72" s="114"/>
      <c r="M72" s="114"/>
      <c r="N72" s="110"/>
      <c r="O72" s="110"/>
      <c r="P72" s="114"/>
      <c r="Q72" s="114"/>
      <c r="R72" s="115"/>
      <c r="S72" s="114"/>
      <c r="T72" s="114"/>
      <c r="U72" s="114"/>
      <c r="V72" s="114"/>
      <c r="W72" s="114"/>
      <c r="X72" s="115"/>
      <c r="Y72" s="114"/>
      <c r="Z72" s="114"/>
      <c r="AA72" s="114"/>
      <c r="AB72" s="114"/>
      <c r="AC72" s="114"/>
      <c r="AD72" s="114"/>
      <c r="AE72" s="114"/>
      <c r="AF72" s="114"/>
      <c r="AG72" s="114"/>
      <c r="AH72" s="114"/>
      <c r="AI72" s="110"/>
      <c r="AJ72" s="114"/>
      <c r="AK72" s="114"/>
      <c r="AL72" s="114"/>
      <c r="AM72" s="114"/>
      <c r="AN72" s="114"/>
      <c r="AO72" s="114"/>
      <c r="AP72" s="114"/>
      <c r="AQ72" s="110"/>
      <c r="AR72" s="110"/>
      <c r="AS72" s="110"/>
      <c r="AT72" s="110"/>
      <c r="AU72" s="110"/>
      <c r="AV72" s="110"/>
      <c r="AW72" s="110"/>
      <c r="AX72" s="114"/>
      <c r="AY72" s="114"/>
      <c r="AZ72" s="110"/>
      <c r="BA72" s="110"/>
    </row>
    <row r="73" spans="1:53" ht="14.25" customHeight="1" x14ac:dyDescent="0.25">
      <c r="A73" s="110"/>
      <c r="B73" s="110"/>
      <c r="C73" s="110"/>
      <c r="D73" s="110"/>
      <c r="E73" s="110"/>
      <c r="F73" s="110"/>
      <c r="G73" s="110"/>
      <c r="H73" s="110"/>
      <c r="I73" s="110"/>
      <c r="J73" s="114"/>
      <c r="K73" s="110"/>
      <c r="L73" s="114"/>
      <c r="M73" s="114"/>
      <c r="N73" s="110"/>
      <c r="O73" s="110"/>
      <c r="P73" s="114"/>
      <c r="Q73" s="114"/>
      <c r="R73" s="115"/>
      <c r="S73" s="114"/>
      <c r="T73" s="114"/>
      <c r="U73" s="114"/>
      <c r="V73" s="114"/>
      <c r="W73" s="114"/>
      <c r="X73" s="115"/>
      <c r="Y73" s="114"/>
      <c r="Z73" s="114"/>
      <c r="AA73" s="114"/>
      <c r="AB73" s="114"/>
      <c r="AC73" s="114"/>
      <c r="AD73" s="114"/>
      <c r="AE73" s="114"/>
      <c r="AF73" s="114"/>
      <c r="AG73" s="114"/>
      <c r="AH73" s="114"/>
      <c r="AI73" s="110"/>
      <c r="AJ73" s="114"/>
      <c r="AK73" s="114"/>
      <c r="AL73" s="114"/>
      <c r="AM73" s="114"/>
      <c r="AN73" s="114"/>
      <c r="AO73" s="114"/>
      <c r="AP73" s="114"/>
      <c r="AQ73" s="110"/>
      <c r="AR73" s="110"/>
      <c r="AS73" s="110"/>
      <c r="AT73" s="110"/>
      <c r="AU73" s="110"/>
      <c r="AV73" s="110"/>
      <c r="AW73" s="110"/>
      <c r="AX73" s="114"/>
      <c r="AY73" s="114"/>
      <c r="AZ73" s="110"/>
      <c r="BA73" s="110"/>
    </row>
    <row r="74" spans="1:53" ht="14.25" customHeight="1" x14ac:dyDescent="0.25">
      <c r="A74" s="110"/>
      <c r="B74" s="110"/>
      <c r="C74" s="110"/>
      <c r="D74" s="110"/>
      <c r="E74" s="110"/>
      <c r="F74" s="110"/>
      <c r="G74" s="110"/>
      <c r="H74" s="110"/>
      <c r="I74" s="110"/>
      <c r="J74" s="114"/>
      <c r="K74" s="110"/>
      <c r="L74" s="114"/>
      <c r="M74" s="114"/>
      <c r="N74" s="110"/>
      <c r="O74" s="110"/>
      <c r="P74" s="114"/>
      <c r="Q74" s="114"/>
      <c r="R74" s="115"/>
      <c r="S74" s="114"/>
      <c r="T74" s="114"/>
      <c r="U74" s="114"/>
      <c r="V74" s="114"/>
      <c r="W74" s="114"/>
      <c r="X74" s="115"/>
      <c r="Y74" s="114"/>
      <c r="Z74" s="114"/>
      <c r="AA74" s="114"/>
      <c r="AB74" s="114"/>
      <c r="AC74" s="114"/>
      <c r="AD74" s="114"/>
      <c r="AE74" s="114"/>
      <c r="AF74" s="114"/>
      <c r="AG74" s="114"/>
      <c r="AH74" s="114"/>
      <c r="AI74" s="110"/>
      <c r="AJ74" s="114"/>
      <c r="AK74" s="114"/>
      <c r="AL74" s="114"/>
      <c r="AM74" s="114"/>
      <c r="AN74" s="114"/>
      <c r="AO74" s="114"/>
      <c r="AP74" s="114"/>
      <c r="AQ74" s="110"/>
      <c r="AR74" s="110"/>
      <c r="AS74" s="110"/>
      <c r="AT74" s="110"/>
      <c r="AU74" s="110"/>
      <c r="AV74" s="110"/>
      <c r="AW74" s="110"/>
      <c r="AX74" s="114"/>
      <c r="AY74" s="114"/>
      <c r="AZ74" s="110"/>
      <c r="BA74" s="110"/>
    </row>
    <row r="75" spans="1:53" ht="14.25" customHeight="1" x14ac:dyDescent="0.25">
      <c r="A75" s="110"/>
      <c r="B75" s="110"/>
      <c r="C75" s="110"/>
      <c r="D75" s="110"/>
      <c r="E75" s="110"/>
      <c r="F75" s="110"/>
      <c r="G75" s="110"/>
      <c r="H75" s="110"/>
      <c r="I75" s="110"/>
      <c r="J75" s="114"/>
      <c r="K75" s="110"/>
      <c r="L75" s="114"/>
      <c r="M75" s="114"/>
      <c r="N75" s="110"/>
      <c r="O75" s="110"/>
      <c r="P75" s="114"/>
      <c r="Q75" s="114"/>
      <c r="R75" s="115"/>
      <c r="S75" s="114"/>
      <c r="T75" s="114"/>
      <c r="U75" s="114"/>
      <c r="V75" s="114"/>
      <c r="W75" s="114"/>
      <c r="X75" s="115"/>
      <c r="Y75" s="114"/>
      <c r="Z75" s="114"/>
      <c r="AA75" s="114"/>
      <c r="AB75" s="114"/>
      <c r="AC75" s="114"/>
      <c r="AD75" s="114"/>
      <c r="AE75" s="114"/>
      <c r="AF75" s="114"/>
      <c r="AG75" s="114"/>
      <c r="AH75" s="114"/>
      <c r="AI75" s="110"/>
      <c r="AJ75" s="114"/>
      <c r="AK75" s="114"/>
      <c r="AL75" s="114"/>
      <c r="AM75" s="114"/>
      <c r="AN75" s="114"/>
      <c r="AO75" s="114"/>
      <c r="AP75" s="114"/>
      <c r="AQ75" s="110"/>
      <c r="AR75" s="110"/>
      <c r="AS75" s="110"/>
      <c r="AT75" s="110"/>
      <c r="AU75" s="110"/>
      <c r="AV75" s="110"/>
      <c r="AW75" s="110"/>
      <c r="AX75" s="114"/>
      <c r="AY75" s="114"/>
      <c r="AZ75" s="110"/>
      <c r="BA75" s="110"/>
    </row>
    <row r="76" spans="1:53" ht="14.25" customHeight="1" x14ac:dyDescent="0.25">
      <c r="A76" s="110"/>
      <c r="B76" s="110"/>
      <c r="C76" s="110"/>
      <c r="D76" s="110"/>
      <c r="E76" s="110"/>
      <c r="F76" s="110"/>
      <c r="G76" s="110"/>
      <c r="H76" s="110"/>
      <c r="I76" s="110"/>
      <c r="J76" s="114"/>
      <c r="K76" s="110"/>
      <c r="L76" s="114"/>
      <c r="M76" s="114"/>
      <c r="N76" s="110"/>
      <c r="O76" s="110"/>
      <c r="P76" s="114"/>
      <c r="Q76" s="114"/>
      <c r="R76" s="115"/>
      <c r="S76" s="114"/>
      <c r="T76" s="114"/>
      <c r="U76" s="114"/>
      <c r="V76" s="114"/>
      <c r="W76" s="114"/>
      <c r="X76" s="115"/>
      <c r="Y76" s="114"/>
      <c r="Z76" s="114"/>
      <c r="AA76" s="114"/>
      <c r="AB76" s="114"/>
      <c r="AC76" s="114"/>
      <c r="AD76" s="114"/>
      <c r="AE76" s="114"/>
      <c r="AF76" s="114"/>
      <c r="AG76" s="114"/>
      <c r="AH76" s="114"/>
      <c r="AI76" s="110"/>
      <c r="AJ76" s="114"/>
      <c r="AK76" s="114"/>
      <c r="AL76" s="114"/>
      <c r="AM76" s="114"/>
      <c r="AN76" s="114"/>
      <c r="AO76" s="114"/>
      <c r="AP76" s="114"/>
      <c r="AQ76" s="110"/>
      <c r="AR76" s="110"/>
      <c r="AS76" s="110"/>
      <c r="AT76" s="110"/>
      <c r="AU76" s="110"/>
      <c r="AV76" s="110"/>
      <c r="AW76" s="110"/>
      <c r="AX76" s="114"/>
      <c r="AY76" s="114"/>
      <c r="AZ76" s="110"/>
      <c r="BA76" s="110"/>
    </row>
    <row r="77" spans="1:53" ht="14.25" customHeight="1" x14ac:dyDescent="0.25">
      <c r="A77" s="110"/>
      <c r="B77" s="110"/>
      <c r="C77" s="110"/>
      <c r="D77" s="110"/>
      <c r="E77" s="110"/>
      <c r="F77" s="110"/>
      <c r="G77" s="110"/>
      <c r="H77" s="110"/>
      <c r="I77" s="110"/>
      <c r="J77" s="114"/>
      <c r="K77" s="110"/>
      <c r="L77" s="114"/>
      <c r="M77" s="114"/>
      <c r="N77" s="110"/>
      <c r="O77" s="110"/>
      <c r="P77" s="114"/>
      <c r="Q77" s="114"/>
      <c r="R77" s="115"/>
      <c r="S77" s="114"/>
      <c r="T77" s="114"/>
      <c r="U77" s="114"/>
      <c r="V77" s="114"/>
      <c r="W77" s="114"/>
      <c r="X77" s="115"/>
      <c r="Y77" s="114"/>
      <c r="Z77" s="114"/>
      <c r="AA77" s="114"/>
      <c r="AB77" s="114"/>
      <c r="AC77" s="114"/>
      <c r="AD77" s="114"/>
      <c r="AE77" s="114"/>
      <c r="AF77" s="114"/>
      <c r="AG77" s="114"/>
      <c r="AH77" s="114"/>
      <c r="AI77" s="110"/>
      <c r="AJ77" s="114"/>
      <c r="AK77" s="114"/>
      <c r="AL77" s="114"/>
      <c r="AM77" s="114"/>
      <c r="AN77" s="114"/>
      <c r="AO77" s="114"/>
      <c r="AP77" s="114"/>
      <c r="AQ77" s="110"/>
      <c r="AR77" s="110"/>
      <c r="AS77" s="110"/>
      <c r="AT77" s="110"/>
      <c r="AU77" s="110"/>
      <c r="AV77" s="110"/>
      <c r="AW77" s="110"/>
      <c r="AX77" s="114"/>
      <c r="AY77" s="114"/>
      <c r="AZ77" s="110"/>
      <c r="BA77" s="110"/>
    </row>
    <row r="78" spans="1:53" ht="14.25" customHeight="1" x14ac:dyDescent="0.25">
      <c r="A78" s="110"/>
      <c r="B78" s="110"/>
      <c r="C78" s="110"/>
      <c r="D78" s="110"/>
      <c r="E78" s="110"/>
      <c r="F78" s="110"/>
      <c r="G78" s="110"/>
      <c r="H78" s="110"/>
      <c r="I78" s="110"/>
      <c r="J78" s="114"/>
      <c r="K78" s="110"/>
      <c r="L78" s="114"/>
      <c r="M78" s="114"/>
      <c r="N78" s="110"/>
      <c r="O78" s="110"/>
      <c r="P78" s="114"/>
      <c r="Q78" s="110"/>
      <c r="R78" s="115"/>
      <c r="S78" s="114"/>
      <c r="T78" s="114"/>
      <c r="U78" s="114"/>
      <c r="V78" s="114"/>
      <c r="W78" s="114"/>
      <c r="X78" s="110"/>
      <c r="Y78" s="110"/>
      <c r="Z78" s="110"/>
      <c r="AA78" s="110"/>
      <c r="AB78" s="110"/>
      <c r="AC78" s="110"/>
      <c r="AD78" s="110"/>
      <c r="AE78" s="110"/>
      <c r="AF78" s="110"/>
      <c r="AG78" s="110"/>
      <c r="AH78" s="110"/>
      <c r="AI78" s="110"/>
      <c r="AJ78" s="110"/>
      <c r="AK78" s="110"/>
      <c r="AL78" s="114"/>
      <c r="AM78" s="114"/>
      <c r="AN78" s="114"/>
      <c r="AO78" s="114"/>
      <c r="AP78" s="114"/>
      <c r="AQ78" s="110"/>
      <c r="AR78" s="110"/>
      <c r="AS78" s="110"/>
      <c r="AT78" s="110"/>
      <c r="AU78" s="110"/>
      <c r="AV78" s="110"/>
      <c r="AW78" s="110"/>
      <c r="AX78" s="114"/>
      <c r="AY78" s="114"/>
      <c r="AZ78" s="110"/>
      <c r="BA78" s="110"/>
    </row>
    <row r="79" spans="1:53" ht="14.25" customHeight="1" x14ac:dyDescent="0.25">
      <c r="A79" s="110"/>
      <c r="B79" s="110"/>
      <c r="C79" s="110"/>
      <c r="D79" s="110"/>
      <c r="E79" s="110"/>
      <c r="F79" s="110"/>
      <c r="G79" s="110"/>
      <c r="H79" s="110"/>
      <c r="I79" s="110"/>
      <c r="J79" s="114"/>
      <c r="K79" s="110"/>
      <c r="L79" s="114"/>
      <c r="M79" s="114"/>
      <c r="N79" s="110"/>
      <c r="O79" s="110"/>
      <c r="P79" s="114"/>
      <c r="Q79" s="114"/>
      <c r="R79" s="115"/>
      <c r="S79" s="114"/>
      <c r="T79" s="114"/>
      <c r="U79" s="114"/>
      <c r="V79" s="114"/>
      <c r="W79" s="114"/>
      <c r="X79" s="115"/>
      <c r="Y79" s="114"/>
      <c r="Z79" s="114"/>
      <c r="AA79" s="114"/>
      <c r="AB79" s="114"/>
      <c r="AC79" s="114"/>
      <c r="AD79" s="114"/>
      <c r="AE79" s="114"/>
      <c r="AF79" s="114"/>
      <c r="AG79" s="114"/>
      <c r="AH79" s="114"/>
      <c r="AI79" s="110"/>
      <c r="AJ79" s="114"/>
      <c r="AK79" s="114"/>
      <c r="AL79" s="114"/>
      <c r="AM79" s="114"/>
      <c r="AN79" s="114"/>
      <c r="AO79" s="114"/>
      <c r="AP79" s="114"/>
      <c r="AQ79" s="110"/>
      <c r="AR79" s="110"/>
      <c r="AS79" s="110"/>
      <c r="AT79" s="110"/>
      <c r="AU79" s="110"/>
      <c r="AV79" s="110"/>
      <c r="AW79" s="110"/>
      <c r="AX79" s="114"/>
      <c r="AY79" s="114"/>
      <c r="AZ79" s="110"/>
      <c r="BA79" s="110"/>
    </row>
    <row r="80" spans="1:53" ht="14.25" customHeight="1" x14ac:dyDescent="0.25">
      <c r="A80" s="110"/>
      <c r="B80" s="110"/>
      <c r="C80" s="110"/>
      <c r="D80" s="110"/>
      <c r="E80" s="110"/>
      <c r="F80" s="110"/>
      <c r="G80" s="110"/>
      <c r="H80" s="110"/>
      <c r="I80" s="110"/>
      <c r="J80" s="114"/>
      <c r="K80" s="110"/>
      <c r="L80" s="114"/>
      <c r="M80" s="114"/>
      <c r="N80" s="110"/>
      <c r="O80" s="110"/>
      <c r="P80" s="114"/>
      <c r="Q80" s="114"/>
      <c r="R80" s="115"/>
      <c r="S80" s="114"/>
      <c r="T80" s="114"/>
      <c r="U80" s="114"/>
      <c r="V80" s="114"/>
      <c r="W80" s="114"/>
      <c r="X80" s="115"/>
      <c r="Y80" s="114"/>
      <c r="Z80" s="114"/>
      <c r="AA80" s="114"/>
      <c r="AB80" s="114"/>
      <c r="AC80" s="114"/>
      <c r="AD80" s="114"/>
      <c r="AE80" s="114"/>
      <c r="AF80" s="114"/>
      <c r="AG80" s="114"/>
      <c r="AH80" s="114"/>
      <c r="AI80" s="110"/>
      <c r="AJ80" s="114"/>
      <c r="AK80" s="114"/>
      <c r="AL80" s="114"/>
      <c r="AM80" s="114"/>
      <c r="AN80" s="114"/>
      <c r="AO80" s="114"/>
      <c r="AP80" s="114"/>
      <c r="AQ80" s="110"/>
      <c r="AR80" s="110"/>
      <c r="AS80" s="110"/>
      <c r="AT80" s="110"/>
      <c r="AU80" s="110"/>
      <c r="AV80" s="110"/>
      <c r="AW80" s="110"/>
      <c r="AX80" s="114"/>
      <c r="AY80" s="114"/>
      <c r="AZ80" s="110"/>
      <c r="BA80" s="110"/>
    </row>
    <row r="81" spans="1:53" ht="14.25" customHeight="1" x14ac:dyDescent="0.25">
      <c r="A81" s="110"/>
      <c r="B81" s="110"/>
      <c r="C81" s="110"/>
      <c r="D81" s="110"/>
      <c r="E81" s="110"/>
      <c r="F81" s="110"/>
      <c r="G81" s="110"/>
      <c r="H81" s="110"/>
      <c r="I81" s="110"/>
      <c r="J81" s="114"/>
      <c r="K81" s="110"/>
      <c r="L81" s="114"/>
      <c r="M81" s="114"/>
      <c r="N81" s="110"/>
      <c r="O81" s="110"/>
      <c r="P81" s="114"/>
      <c r="Q81" s="114"/>
      <c r="R81" s="115"/>
      <c r="S81" s="114"/>
      <c r="T81" s="114"/>
      <c r="U81" s="114"/>
      <c r="V81" s="114"/>
      <c r="W81" s="114"/>
      <c r="X81" s="115"/>
      <c r="Y81" s="114"/>
      <c r="Z81" s="114"/>
      <c r="AA81" s="114"/>
      <c r="AB81" s="114"/>
      <c r="AC81" s="114"/>
      <c r="AD81" s="114"/>
      <c r="AE81" s="114"/>
      <c r="AF81" s="114"/>
      <c r="AG81" s="114"/>
      <c r="AH81" s="114"/>
      <c r="AI81" s="110"/>
      <c r="AJ81" s="114"/>
      <c r="AK81" s="114"/>
      <c r="AL81" s="114"/>
      <c r="AM81" s="114"/>
      <c r="AN81" s="114"/>
      <c r="AO81" s="114"/>
      <c r="AP81" s="114"/>
      <c r="AQ81" s="110"/>
      <c r="AR81" s="110"/>
      <c r="AS81" s="110"/>
      <c r="AT81" s="110"/>
      <c r="AU81" s="110"/>
      <c r="AV81" s="110"/>
      <c r="AW81" s="110"/>
      <c r="AX81" s="114"/>
      <c r="AY81" s="114"/>
      <c r="AZ81" s="110"/>
      <c r="BA81" s="110"/>
    </row>
    <row r="82" spans="1:53" ht="14.25" customHeight="1" x14ac:dyDescent="0.25">
      <c r="A82" s="110"/>
      <c r="B82" s="110"/>
      <c r="C82" s="110"/>
      <c r="D82" s="110"/>
      <c r="E82" s="110"/>
      <c r="F82" s="110"/>
      <c r="G82" s="110"/>
      <c r="H82" s="110"/>
      <c r="I82" s="110"/>
      <c r="J82" s="114"/>
      <c r="K82" s="110"/>
      <c r="L82" s="114"/>
      <c r="M82" s="114"/>
      <c r="N82" s="110"/>
      <c r="O82" s="110"/>
      <c r="P82" s="114"/>
      <c r="Q82" s="114"/>
      <c r="R82" s="115"/>
      <c r="S82" s="114"/>
      <c r="T82" s="114"/>
      <c r="U82" s="114"/>
      <c r="V82" s="114"/>
      <c r="W82" s="114"/>
      <c r="X82" s="115"/>
      <c r="Y82" s="114"/>
      <c r="Z82" s="114"/>
      <c r="AA82" s="114"/>
      <c r="AB82" s="114"/>
      <c r="AC82" s="114"/>
      <c r="AD82" s="114"/>
      <c r="AE82" s="114"/>
      <c r="AF82" s="114"/>
      <c r="AG82" s="114"/>
      <c r="AH82" s="114"/>
      <c r="AI82" s="110"/>
      <c r="AJ82" s="114"/>
      <c r="AK82" s="114"/>
      <c r="AL82" s="114"/>
      <c r="AM82" s="114"/>
      <c r="AN82" s="114"/>
      <c r="AO82" s="114"/>
      <c r="AP82" s="114"/>
      <c r="AQ82" s="110"/>
      <c r="AR82" s="110"/>
      <c r="AS82" s="110"/>
      <c r="AT82" s="110"/>
      <c r="AU82" s="110"/>
      <c r="AV82" s="110"/>
      <c r="AW82" s="110"/>
      <c r="AX82" s="114"/>
      <c r="AY82" s="114"/>
      <c r="AZ82" s="110"/>
      <c r="BA82" s="110"/>
    </row>
    <row r="83" spans="1:53" ht="14.25" customHeight="1" x14ac:dyDescent="0.25">
      <c r="A83" s="110"/>
      <c r="B83" s="110"/>
      <c r="C83" s="110"/>
      <c r="D83" s="110"/>
      <c r="E83" s="110"/>
      <c r="F83" s="110"/>
      <c r="G83" s="110"/>
      <c r="H83" s="110"/>
      <c r="I83" s="110"/>
      <c r="J83" s="114"/>
      <c r="K83" s="110"/>
      <c r="L83" s="114"/>
      <c r="M83" s="114"/>
      <c r="N83" s="110"/>
      <c r="O83" s="110"/>
      <c r="P83" s="114"/>
      <c r="Q83" s="114"/>
      <c r="R83" s="115"/>
      <c r="S83" s="114"/>
      <c r="T83" s="114"/>
      <c r="U83" s="114"/>
      <c r="V83" s="114"/>
      <c r="W83" s="114"/>
      <c r="X83" s="115"/>
      <c r="Y83" s="114"/>
      <c r="Z83" s="114"/>
      <c r="AA83" s="114"/>
      <c r="AB83" s="114"/>
      <c r="AC83" s="114"/>
      <c r="AD83" s="114"/>
      <c r="AE83" s="114"/>
      <c r="AF83" s="114"/>
      <c r="AG83" s="114"/>
      <c r="AH83" s="114"/>
      <c r="AI83" s="110"/>
      <c r="AJ83" s="114"/>
      <c r="AK83" s="114"/>
      <c r="AL83" s="114"/>
      <c r="AM83" s="114"/>
      <c r="AN83" s="114"/>
      <c r="AO83" s="114"/>
      <c r="AP83" s="114"/>
      <c r="AQ83" s="110"/>
      <c r="AR83" s="110"/>
      <c r="AS83" s="110"/>
      <c r="AT83" s="110"/>
      <c r="AU83" s="110"/>
      <c r="AV83" s="110"/>
      <c r="AW83" s="110"/>
      <c r="AX83" s="114"/>
      <c r="AY83" s="114"/>
      <c r="AZ83" s="110"/>
      <c r="BA83" s="110"/>
    </row>
    <row r="84" spans="1:53" ht="14.25" customHeight="1" x14ac:dyDescent="0.25">
      <c r="A84" s="110"/>
      <c r="B84" s="110"/>
      <c r="C84" s="110"/>
      <c r="D84" s="110"/>
      <c r="E84" s="110"/>
      <c r="F84" s="110"/>
      <c r="G84" s="110"/>
      <c r="H84" s="110"/>
      <c r="I84" s="110"/>
      <c r="J84" s="114"/>
      <c r="K84" s="110"/>
      <c r="L84" s="114"/>
      <c r="M84" s="114"/>
      <c r="N84" s="110"/>
      <c r="O84" s="110"/>
      <c r="P84" s="114"/>
      <c r="Q84" s="114"/>
      <c r="R84" s="115"/>
      <c r="S84" s="114"/>
      <c r="T84" s="114"/>
      <c r="U84" s="114"/>
      <c r="V84" s="114"/>
      <c r="W84" s="114"/>
      <c r="X84" s="115"/>
      <c r="Y84" s="114"/>
      <c r="Z84" s="114"/>
      <c r="AA84" s="114"/>
      <c r="AB84" s="114"/>
      <c r="AC84" s="114"/>
      <c r="AD84" s="114"/>
      <c r="AE84" s="114"/>
      <c r="AF84" s="114"/>
      <c r="AG84" s="114"/>
      <c r="AH84" s="114"/>
      <c r="AI84" s="110"/>
      <c r="AJ84" s="114"/>
      <c r="AK84" s="114"/>
      <c r="AL84" s="114"/>
      <c r="AM84" s="114"/>
      <c r="AN84" s="114"/>
      <c r="AO84" s="114"/>
      <c r="AP84" s="114"/>
      <c r="AQ84" s="110"/>
      <c r="AR84" s="110"/>
      <c r="AS84" s="110"/>
      <c r="AT84" s="110"/>
      <c r="AU84" s="110"/>
      <c r="AV84" s="110"/>
      <c r="AW84" s="110"/>
      <c r="AX84" s="114"/>
      <c r="AY84" s="114"/>
      <c r="AZ84" s="110"/>
      <c r="BA84" s="110"/>
    </row>
    <row r="85" spans="1:53" ht="14.25" customHeight="1" x14ac:dyDescent="0.25">
      <c r="A85" s="110"/>
      <c r="B85" s="110"/>
      <c r="C85" s="110"/>
      <c r="D85" s="110"/>
      <c r="E85" s="110"/>
      <c r="F85" s="110"/>
      <c r="G85" s="110"/>
      <c r="H85" s="110"/>
      <c r="I85" s="110"/>
      <c r="J85" s="114"/>
      <c r="K85" s="110"/>
      <c r="L85" s="114"/>
      <c r="M85" s="114"/>
      <c r="N85" s="110"/>
      <c r="O85" s="110"/>
      <c r="P85" s="114"/>
      <c r="Q85" s="114"/>
      <c r="R85" s="115"/>
      <c r="S85" s="114"/>
      <c r="T85" s="114"/>
      <c r="U85" s="114"/>
      <c r="V85" s="114"/>
      <c r="W85" s="114"/>
      <c r="X85" s="115"/>
      <c r="Y85" s="114"/>
      <c r="Z85" s="114"/>
      <c r="AA85" s="114"/>
      <c r="AB85" s="114"/>
      <c r="AC85" s="114"/>
      <c r="AD85" s="114"/>
      <c r="AE85" s="114"/>
      <c r="AF85" s="114"/>
      <c r="AG85" s="114"/>
      <c r="AH85" s="114"/>
      <c r="AI85" s="110"/>
      <c r="AJ85" s="114"/>
      <c r="AK85" s="114"/>
      <c r="AL85" s="114"/>
      <c r="AM85" s="114"/>
      <c r="AN85" s="114"/>
      <c r="AO85" s="114"/>
      <c r="AP85" s="114"/>
      <c r="AQ85" s="110"/>
      <c r="AR85" s="110"/>
      <c r="AS85" s="110"/>
      <c r="AT85" s="110"/>
      <c r="AU85" s="110"/>
      <c r="AV85" s="110"/>
      <c r="AW85" s="110"/>
      <c r="AX85" s="114"/>
      <c r="AY85" s="114"/>
      <c r="AZ85" s="110"/>
      <c r="BA85" s="110"/>
    </row>
    <row r="86" spans="1:53" ht="14.25" customHeight="1" x14ac:dyDescent="0.25">
      <c r="A86" s="110"/>
      <c r="B86" s="110"/>
      <c r="C86" s="110"/>
      <c r="D86" s="110"/>
      <c r="E86" s="110"/>
      <c r="F86" s="110"/>
      <c r="G86" s="110"/>
      <c r="H86" s="110"/>
      <c r="I86" s="110"/>
      <c r="J86" s="114"/>
      <c r="K86" s="110"/>
      <c r="L86" s="114"/>
      <c r="M86" s="114"/>
      <c r="N86" s="110"/>
      <c r="O86" s="110"/>
      <c r="P86" s="114"/>
      <c r="Q86" s="114"/>
      <c r="R86" s="115"/>
      <c r="S86" s="114"/>
      <c r="T86" s="114"/>
      <c r="U86" s="114"/>
      <c r="V86" s="114"/>
      <c r="W86" s="114"/>
      <c r="X86" s="115"/>
      <c r="Y86" s="114"/>
      <c r="Z86" s="114"/>
      <c r="AA86" s="114"/>
      <c r="AB86" s="114"/>
      <c r="AC86" s="114"/>
      <c r="AD86" s="114"/>
      <c r="AE86" s="114"/>
      <c r="AF86" s="114"/>
      <c r="AG86" s="114"/>
      <c r="AH86" s="114"/>
      <c r="AI86" s="110"/>
      <c r="AJ86" s="114"/>
      <c r="AK86" s="114"/>
      <c r="AL86" s="114"/>
      <c r="AM86" s="114"/>
      <c r="AN86" s="114"/>
      <c r="AO86" s="114"/>
      <c r="AP86" s="114"/>
      <c r="AQ86" s="110"/>
      <c r="AR86" s="110"/>
      <c r="AS86" s="110"/>
      <c r="AT86" s="110"/>
      <c r="AU86" s="110"/>
      <c r="AV86" s="110"/>
      <c r="AW86" s="110"/>
      <c r="AX86" s="114"/>
      <c r="AY86" s="114"/>
      <c r="AZ86" s="110"/>
      <c r="BA86" s="110"/>
    </row>
    <row r="87" spans="1:53" ht="14.25" customHeight="1" x14ac:dyDescent="0.25">
      <c r="A87" s="110"/>
      <c r="B87" s="110"/>
      <c r="C87" s="110"/>
      <c r="D87" s="110"/>
      <c r="E87" s="110"/>
      <c r="F87" s="110"/>
      <c r="G87" s="110"/>
      <c r="H87" s="110"/>
      <c r="I87" s="110"/>
      <c r="J87" s="114"/>
      <c r="K87" s="110"/>
      <c r="L87" s="114"/>
      <c r="M87" s="114"/>
      <c r="N87" s="110"/>
      <c r="O87" s="110"/>
      <c r="P87" s="114"/>
      <c r="Q87" s="114"/>
      <c r="R87" s="115"/>
      <c r="S87" s="114"/>
      <c r="T87" s="114"/>
      <c r="U87" s="114"/>
      <c r="V87" s="114"/>
      <c r="W87" s="114"/>
      <c r="X87" s="115"/>
      <c r="Y87" s="114"/>
      <c r="Z87" s="114"/>
      <c r="AA87" s="114"/>
      <c r="AB87" s="114"/>
      <c r="AC87" s="114"/>
      <c r="AD87" s="114"/>
      <c r="AE87" s="114"/>
      <c r="AF87" s="114"/>
      <c r="AG87" s="114"/>
      <c r="AH87" s="114"/>
      <c r="AI87" s="110"/>
      <c r="AJ87" s="114"/>
      <c r="AK87" s="114"/>
      <c r="AL87" s="114"/>
      <c r="AM87" s="114"/>
      <c r="AN87" s="114"/>
      <c r="AO87" s="114"/>
      <c r="AP87" s="114"/>
      <c r="AQ87" s="110"/>
      <c r="AR87" s="110"/>
      <c r="AS87" s="110"/>
      <c r="AT87" s="110"/>
      <c r="AU87" s="110"/>
      <c r="AV87" s="110"/>
      <c r="AW87" s="110"/>
      <c r="AX87" s="114"/>
      <c r="AY87" s="114"/>
      <c r="AZ87" s="110"/>
      <c r="BA87" s="110"/>
    </row>
    <row r="88" spans="1:53" ht="14.25" customHeight="1" x14ac:dyDescent="0.25">
      <c r="A88" s="110"/>
      <c r="B88" s="110"/>
      <c r="C88" s="110"/>
      <c r="D88" s="110"/>
      <c r="E88" s="110"/>
      <c r="F88" s="110"/>
      <c r="G88" s="110"/>
      <c r="H88" s="110"/>
      <c r="I88" s="110"/>
      <c r="J88" s="114"/>
      <c r="K88" s="110"/>
      <c r="L88" s="114"/>
      <c r="M88" s="114"/>
      <c r="N88" s="110"/>
      <c r="O88" s="110"/>
      <c r="P88" s="114"/>
      <c r="Q88" s="114"/>
      <c r="R88" s="110"/>
      <c r="S88" s="110"/>
      <c r="T88" s="110"/>
      <c r="U88" s="110"/>
      <c r="V88" s="110"/>
      <c r="W88" s="110"/>
      <c r="X88" s="115"/>
      <c r="Y88" s="114"/>
      <c r="Z88" s="114"/>
      <c r="AA88" s="114"/>
      <c r="AB88" s="114"/>
      <c r="AC88" s="114"/>
      <c r="AD88" s="110"/>
      <c r="AE88" s="110"/>
      <c r="AF88" s="110"/>
      <c r="AG88" s="110"/>
      <c r="AH88" s="110"/>
      <c r="AI88" s="110"/>
      <c r="AJ88" s="110"/>
      <c r="AK88" s="110"/>
      <c r="AL88" s="114"/>
      <c r="AM88" s="114"/>
      <c r="AN88" s="114"/>
      <c r="AO88" s="114"/>
      <c r="AP88" s="114"/>
      <c r="AQ88" s="110"/>
      <c r="AR88" s="110"/>
      <c r="AS88" s="110"/>
      <c r="AT88" s="110"/>
      <c r="AU88" s="110"/>
      <c r="AV88" s="110"/>
      <c r="AW88" s="110"/>
      <c r="AX88" s="114"/>
      <c r="AY88" s="114"/>
      <c r="AZ88" s="110"/>
      <c r="BA88" s="110"/>
    </row>
    <row r="89" spans="1:53" ht="14.25" customHeight="1" x14ac:dyDescent="0.25">
      <c r="A89" s="110"/>
      <c r="B89" s="110"/>
      <c r="C89" s="110"/>
      <c r="D89" s="110"/>
      <c r="E89" s="110"/>
      <c r="F89" s="110"/>
      <c r="G89" s="110"/>
      <c r="H89" s="110"/>
      <c r="I89" s="110"/>
      <c r="J89" s="114"/>
      <c r="K89" s="110"/>
      <c r="L89" s="114"/>
      <c r="M89" s="114"/>
      <c r="N89" s="110"/>
      <c r="O89" s="110"/>
      <c r="P89" s="114"/>
      <c r="Q89" s="114"/>
      <c r="R89" s="115"/>
      <c r="S89" s="114"/>
      <c r="T89" s="114"/>
      <c r="U89" s="114"/>
      <c r="V89" s="114"/>
      <c r="W89" s="114"/>
      <c r="X89" s="115"/>
      <c r="Y89" s="114"/>
      <c r="Z89" s="114"/>
      <c r="AA89" s="114"/>
      <c r="AB89" s="114"/>
      <c r="AC89" s="114"/>
      <c r="AD89" s="114"/>
      <c r="AE89" s="114"/>
      <c r="AF89" s="114"/>
      <c r="AG89" s="114"/>
      <c r="AH89" s="114"/>
      <c r="AI89" s="110"/>
      <c r="AJ89" s="114"/>
      <c r="AK89" s="114"/>
      <c r="AL89" s="114"/>
      <c r="AM89" s="114"/>
      <c r="AN89" s="114"/>
      <c r="AO89" s="114"/>
      <c r="AP89" s="114"/>
      <c r="AQ89" s="110"/>
      <c r="AR89" s="110"/>
      <c r="AS89" s="110"/>
      <c r="AT89" s="110"/>
      <c r="AU89" s="110"/>
      <c r="AV89" s="110"/>
      <c r="AW89" s="110"/>
      <c r="AX89" s="114"/>
      <c r="AY89" s="114"/>
      <c r="AZ89" s="110"/>
      <c r="BA89" s="110"/>
    </row>
    <row r="90" spans="1:53" ht="14.25" customHeight="1" x14ac:dyDescent="0.25">
      <c r="A90" s="110"/>
      <c r="B90" s="110"/>
      <c r="C90" s="110"/>
      <c r="D90" s="110"/>
      <c r="E90" s="110"/>
      <c r="F90" s="110"/>
      <c r="G90" s="110"/>
      <c r="H90" s="110"/>
      <c r="I90" s="110"/>
      <c r="J90" s="114"/>
      <c r="K90" s="110"/>
      <c r="L90" s="114"/>
      <c r="M90" s="114"/>
      <c r="N90" s="110"/>
      <c r="O90" s="110"/>
      <c r="P90" s="114"/>
      <c r="Q90" s="114"/>
      <c r="R90" s="115"/>
      <c r="S90" s="114"/>
      <c r="T90" s="114"/>
      <c r="U90" s="114"/>
      <c r="V90" s="114"/>
      <c r="W90" s="114"/>
      <c r="X90" s="115"/>
      <c r="Y90" s="114"/>
      <c r="Z90" s="114"/>
      <c r="AA90" s="114"/>
      <c r="AB90" s="114"/>
      <c r="AC90" s="114"/>
      <c r="AD90" s="114"/>
      <c r="AE90" s="114"/>
      <c r="AF90" s="114"/>
      <c r="AG90" s="114"/>
      <c r="AH90" s="114"/>
      <c r="AI90" s="110"/>
      <c r="AJ90" s="114"/>
      <c r="AK90" s="114"/>
      <c r="AL90" s="114"/>
      <c r="AM90" s="114"/>
      <c r="AN90" s="114"/>
      <c r="AO90" s="114"/>
      <c r="AP90" s="114"/>
      <c r="AQ90" s="110"/>
      <c r="AR90" s="110"/>
      <c r="AS90" s="110"/>
      <c r="AT90" s="110"/>
      <c r="AU90" s="110"/>
      <c r="AV90" s="110"/>
      <c r="AW90" s="110"/>
      <c r="AX90" s="114"/>
      <c r="AY90" s="114"/>
      <c r="AZ90" s="110"/>
      <c r="BA90" s="110"/>
    </row>
    <row r="91" spans="1:53" ht="14.25" customHeight="1" x14ac:dyDescent="0.25">
      <c r="A91" s="110"/>
      <c r="B91" s="110"/>
      <c r="C91" s="110"/>
      <c r="D91" s="110"/>
      <c r="E91" s="110"/>
      <c r="F91" s="110"/>
      <c r="G91" s="110"/>
      <c r="H91" s="110"/>
      <c r="I91" s="110"/>
      <c r="J91" s="114"/>
      <c r="K91" s="110"/>
      <c r="L91" s="114"/>
      <c r="M91" s="114"/>
      <c r="N91" s="110"/>
      <c r="O91" s="110"/>
      <c r="P91" s="114"/>
      <c r="Q91" s="114"/>
      <c r="R91" s="115"/>
      <c r="S91" s="114"/>
      <c r="T91" s="114"/>
      <c r="U91" s="114"/>
      <c r="V91" s="114"/>
      <c r="W91" s="114"/>
      <c r="X91" s="115"/>
      <c r="Y91" s="114"/>
      <c r="Z91" s="114"/>
      <c r="AA91" s="114"/>
      <c r="AB91" s="114"/>
      <c r="AC91" s="114"/>
      <c r="AD91" s="114"/>
      <c r="AE91" s="114"/>
      <c r="AF91" s="114"/>
      <c r="AG91" s="114"/>
      <c r="AH91" s="114"/>
      <c r="AI91" s="110"/>
      <c r="AJ91" s="114"/>
      <c r="AK91" s="114"/>
      <c r="AL91" s="114"/>
      <c r="AM91" s="114"/>
      <c r="AN91" s="114"/>
      <c r="AO91" s="114"/>
      <c r="AP91" s="114"/>
      <c r="AQ91" s="110"/>
      <c r="AR91" s="110"/>
      <c r="AS91" s="110"/>
      <c r="AT91" s="110"/>
      <c r="AU91" s="110"/>
      <c r="AV91" s="110"/>
      <c r="AW91" s="110"/>
      <c r="AX91" s="114"/>
      <c r="AY91" s="114"/>
      <c r="AZ91" s="110"/>
      <c r="BA91" s="110"/>
    </row>
    <row r="92" spans="1:53" ht="14.25" customHeight="1" x14ac:dyDescent="0.25">
      <c r="A92" s="110"/>
      <c r="B92" s="110"/>
      <c r="C92" s="110"/>
      <c r="D92" s="110"/>
      <c r="E92" s="110"/>
      <c r="F92" s="110"/>
      <c r="G92" s="110"/>
      <c r="H92" s="110"/>
      <c r="I92" s="110"/>
      <c r="J92" s="114"/>
      <c r="K92" s="110"/>
      <c r="L92" s="114"/>
      <c r="M92" s="114"/>
      <c r="N92" s="110"/>
      <c r="O92" s="110"/>
      <c r="P92" s="114"/>
      <c r="Q92" s="114"/>
      <c r="R92" s="115"/>
      <c r="S92" s="114"/>
      <c r="T92" s="114"/>
      <c r="U92" s="114"/>
      <c r="V92" s="114"/>
      <c r="W92" s="114"/>
      <c r="X92" s="115"/>
      <c r="Y92" s="114"/>
      <c r="Z92" s="114"/>
      <c r="AA92" s="114"/>
      <c r="AB92" s="114"/>
      <c r="AC92" s="114"/>
      <c r="AD92" s="114"/>
      <c r="AE92" s="114"/>
      <c r="AF92" s="114"/>
      <c r="AG92" s="114"/>
      <c r="AH92" s="114"/>
      <c r="AI92" s="110"/>
      <c r="AJ92" s="114"/>
      <c r="AK92" s="114"/>
      <c r="AL92" s="114"/>
      <c r="AM92" s="114"/>
      <c r="AN92" s="114"/>
      <c r="AO92" s="114"/>
      <c r="AP92" s="114"/>
      <c r="AQ92" s="110"/>
      <c r="AR92" s="110"/>
      <c r="AS92" s="110"/>
      <c r="AT92" s="110"/>
      <c r="AU92" s="110"/>
      <c r="AV92" s="110"/>
      <c r="AW92" s="110"/>
      <c r="AX92" s="114"/>
      <c r="AY92" s="114"/>
      <c r="AZ92" s="110"/>
      <c r="BA92" s="110"/>
    </row>
    <row r="93" spans="1:53" ht="14.25" customHeight="1" x14ac:dyDescent="0.25">
      <c r="A93" s="110"/>
      <c r="B93" s="110"/>
      <c r="C93" s="110"/>
      <c r="D93" s="110"/>
      <c r="E93" s="110"/>
      <c r="F93" s="110"/>
      <c r="G93" s="110"/>
      <c r="H93" s="110"/>
      <c r="I93" s="110"/>
      <c r="J93" s="114"/>
      <c r="K93" s="110"/>
      <c r="L93" s="114"/>
      <c r="M93" s="114"/>
      <c r="N93" s="110"/>
      <c r="O93" s="110"/>
      <c r="P93" s="114"/>
      <c r="Q93" s="114"/>
      <c r="R93" s="115"/>
      <c r="S93" s="114"/>
      <c r="T93" s="114"/>
      <c r="U93" s="114"/>
      <c r="V93" s="114"/>
      <c r="W93" s="114"/>
      <c r="X93" s="115"/>
      <c r="Y93" s="114"/>
      <c r="Z93" s="114"/>
      <c r="AA93" s="114"/>
      <c r="AB93" s="114"/>
      <c r="AC93" s="114"/>
      <c r="AD93" s="114"/>
      <c r="AE93" s="114"/>
      <c r="AF93" s="114"/>
      <c r="AG93" s="114"/>
      <c r="AH93" s="114"/>
      <c r="AI93" s="110"/>
      <c r="AJ93" s="114"/>
      <c r="AK93" s="114"/>
      <c r="AL93" s="114"/>
      <c r="AM93" s="114"/>
      <c r="AN93" s="114"/>
      <c r="AO93" s="114"/>
      <c r="AP93" s="114"/>
      <c r="AQ93" s="110"/>
      <c r="AR93" s="110"/>
      <c r="AS93" s="110"/>
      <c r="AT93" s="110"/>
      <c r="AU93" s="110"/>
      <c r="AV93" s="110"/>
      <c r="AW93" s="110"/>
      <c r="AX93" s="114"/>
      <c r="AY93" s="114"/>
      <c r="AZ93" s="110"/>
      <c r="BA93" s="110"/>
    </row>
    <row r="94" spans="1:53" ht="14.25" customHeight="1" x14ac:dyDescent="0.25">
      <c r="A94" s="110"/>
      <c r="B94" s="110"/>
      <c r="C94" s="110"/>
      <c r="D94" s="110"/>
      <c r="E94" s="110"/>
      <c r="F94" s="110"/>
      <c r="G94" s="110"/>
      <c r="H94" s="110"/>
      <c r="I94" s="110"/>
      <c r="J94" s="114"/>
      <c r="K94" s="110"/>
      <c r="L94" s="114"/>
      <c r="M94" s="114"/>
      <c r="N94" s="110"/>
      <c r="O94" s="110"/>
      <c r="P94" s="114"/>
      <c r="Q94" s="114"/>
      <c r="R94" s="115"/>
      <c r="S94" s="114"/>
      <c r="T94" s="114"/>
      <c r="U94" s="114"/>
      <c r="V94" s="114"/>
      <c r="W94" s="114"/>
      <c r="X94" s="115"/>
      <c r="Y94" s="114"/>
      <c r="Z94" s="114"/>
      <c r="AA94" s="114"/>
      <c r="AB94" s="114"/>
      <c r="AC94" s="114"/>
      <c r="AD94" s="114"/>
      <c r="AE94" s="114"/>
      <c r="AF94" s="114"/>
      <c r="AG94" s="114"/>
      <c r="AH94" s="114"/>
      <c r="AI94" s="110"/>
      <c r="AJ94" s="114"/>
      <c r="AK94" s="114"/>
      <c r="AL94" s="114"/>
      <c r="AM94" s="114"/>
      <c r="AN94" s="114"/>
      <c r="AO94" s="114"/>
      <c r="AP94" s="114"/>
      <c r="AQ94" s="110"/>
      <c r="AR94" s="110"/>
      <c r="AS94" s="110"/>
      <c r="AT94" s="110"/>
      <c r="AU94" s="110"/>
      <c r="AV94" s="110"/>
      <c r="AW94" s="110"/>
      <c r="AX94" s="114"/>
      <c r="AY94" s="114"/>
      <c r="AZ94" s="110"/>
      <c r="BA94" s="110"/>
    </row>
    <row r="95" spans="1:53" ht="14.25" customHeight="1" x14ac:dyDescent="0.25">
      <c r="A95" s="110"/>
      <c r="B95" s="110"/>
      <c r="C95" s="110"/>
      <c r="D95" s="110"/>
      <c r="E95" s="110"/>
      <c r="F95" s="110"/>
      <c r="G95" s="110"/>
      <c r="H95" s="110"/>
      <c r="I95" s="110"/>
      <c r="J95" s="114"/>
      <c r="K95" s="110"/>
      <c r="L95" s="114"/>
      <c r="M95" s="114"/>
      <c r="N95" s="110"/>
      <c r="O95" s="110"/>
      <c r="P95" s="114"/>
      <c r="Q95" s="114"/>
      <c r="R95" s="115"/>
      <c r="S95" s="114"/>
      <c r="T95" s="114"/>
      <c r="U95" s="114"/>
      <c r="V95" s="114"/>
      <c r="W95" s="114"/>
      <c r="X95" s="115"/>
      <c r="Y95" s="114"/>
      <c r="Z95" s="114"/>
      <c r="AA95" s="114"/>
      <c r="AB95" s="114"/>
      <c r="AC95" s="114"/>
      <c r="AD95" s="114"/>
      <c r="AE95" s="114"/>
      <c r="AF95" s="114"/>
      <c r="AG95" s="114"/>
      <c r="AH95" s="114"/>
      <c r="AI95" s="110"/>
      <c r="AJ95" s="114"/>
      <c r="AK95" s="114"/>
      <c r="AL95" s="114"/>
      <c r="AM95" s="114"/>
      <c r="AN95" s="114"/>
      <c r="AO95" s="114"/>
      <c r="AP95" s="114"/>
      <c r="AQ95" s="110"/>
      <c r="AR95" s="110"/>
      <c r="AS95" s="110"/>
      <c r="AT95" s="110"/>
      <c r="AU95" s="110"/>
      <c r="AV95" s="110"/>
      <c r="AW95" s="110"/>
      <c r="AX95" s="114"/>
      <c r="AY95" s="114"/>
      <c r="AZ95" s="110"/>
      <c r="BA95" s="110"/>
    </row>
    <row r="96" spans="1:53" ht="14.25" customHeight="1" x14ac:dyDescent="0.25">
      <c r="A96" s="110"/>
      <c r="B96" s="110"/>
      <c r="C96" s="110"/>
      <c r="D96" s="110"/>
      <c r="E96" s="110"/>
      <c r="F96" s="110"/>
      <c r="G96" s="110"/>
      <c r="H96" s="110"/>
      <c r="I96" s="110"/>
      <c r="J96" s="114"/>
      <c r="K96" s="110"/>
      <c r="L96" s="114"/>
      <c r="M96" s="114"/>
      <c r="N96" s="110"/>
      <c r="O96" s="110"/>
      <c r="P96" s="114"/>
      <c r="Q96" s="114"/>
      <c r="R96" s="115"/>
      <c r="S96" s="114"/>
      <c r="T96" s="114"/>
      <c r="U96" s="114"/>
      <c r="V96" s="114"/>
      <c r="W96" s="114"/>
      <c r="X96" s="115"/>
      <c r="Y96" s="114"/>
      <c r="Z96" s="114"/>
      <c r="AA96" s="114"/>
      <c r="AB96" s="114"/>
      <c r="AC96" s="114"/>
      <c r="AD96" s="114"/>
      <c r="AE96" s="114"/>
      <c r="AF96" s="114"/>
      <c r="AG96" s="114"/>
      <c r="AH96" s="114"/>
      <c r="AI96" s="110"/>
      <c r="AJ96" s="114"/>
      <c r="AK96" s="114"/>
      <c r="AL96" s="114"/>
      <c r="AM96" s="114"/>
      <c r="AN96" s="114"/>
      <c r="AO96" s="114"/>
      <c r="AP96" s="114"/>
      <c r="AQ96" s="110"/>
      <c r="AR96" s="110"/>
      <c r="AS96" s="110"/>
      <c r="AT96" s="110"/>
      <c r="AU96" s="110"/>
      <c r="AV96" s="110"/>
      <c r="AW96" s="110"/>
      <c r="AX96" s="114"/>
      <c r="AY96" s="114"/>
      <c r="AZ96" s="110"/>
      <c r="BA96" s="110"/>
    </row>
    <row r="97" spans="1:53" ht="14.25" customHeight="1" x14ac:dyDescent="0.25">
      <c r="A97" s="110"/>
      <c r="B97" s="110"/>
      <c r="C97" s="110"/>
      <c r="D97" s="110"/>
      <c r="E97" s="110"/>
      <c r="F97" s="110"/>
      <c r="G97" s="110"/>
      <c r="H97" s="110"/>
      <c r="I97" s="110"/>
      <c r="J97" s="114"/>
      <c r="K97" s="110"/>
      <c r="L97" s="114"/>
      <c r="M97" s="114"/>
      <c r="N97" s="110"/>
      <c r="O97" s="110"/>
      <c r="P97" s="114"/>
      <c r="Q97" s="114"/>
      <c r="R97" s="110"/>
      <c r="S97" s="110"/>
      <c r="T97" s="110"/>
      <c r="U97" s="110"/>
      <c r="V97" s="110"/>
      <c r="W97" s="110"/>
      <c r="X97" s="115"/>
      <c r="Y97" s="114"/>
      <c r="Z97" s="114"/>
      <c r="AA97" s="114"/>
      <c r="AB97" s="114"/>
      <c r="AC97" s="114"/>
      <c r="AD97" s="110"/>
      <c r="AE97" s="110"/>
      <c r="AF97" s="110"/>
      <c r="AG97" s="110"/>
      <c r="AH97" s="110"/>
      <c r="AI97" s="110"/>
      <c r="AJ97" s="110"/>
      <c r="AK97" s="110"/>
      <c r="AL97" s="114"/>
      <c r="AM97" s="114"/>
      <c r="AN97" s="114"/>
      <c r="AO97" s="114"/>
      <c r="AP97" s="114"/>
      <c r="AQ97" s="110"/>
      <c r="AR97" s="110"/>
      <c r="AS97" s="110"/>
      <c r="AT97" s="110"/>
      <c r="AU97" s="110"/>
      <c r="AV97" s="110"/>
      <c r="AW97" s="110"/>
      <c r="AX97" s="114"/>
      <c r="AY97" s="114"/>
      <c r="AZ97" s="110"/>
      <c r="BA97" s="110"/>
    </row>
    <row r="98" spans="1:53" ht="14.25" customHeight="1" x14ac:dyDescent="0.25">
      <c r="A98" s="110"/>
      <c r="B98" s="110"/>
      <c r="C98" s="110"/>
      <c r="D98" s="110"/>
      <c r="E98" s="110"/>
      <c r="F98" s="110"/>
      <c r="G98" s="110"/>
      <c r="H98" s="110"/>
      <c r="I98" s="110"/>
      <c r="J98" s="114"/>
      <c r="K98" s="110"/>
      <c r="L98" s="114"/>
      <c r="M98" s="114"/>
      <c r="N98" s="110"/>
      <c r="O98" s="110"/>
      <c r="P98" s="114"/>
      <c r="Q98" s="114"/>
      <c r="R98" s="115"/>
      <c r="S98" s="114"/>
      <c r="T98" s="114"/>
      <c r="U98" s="114"/>
      <c r="V98" s="114"/>
      <c r="W98" s="114"/>
      <c r="X98" s="115"/>
      <c r="Y98" s="114"/>
      <c r="Z98" s="114"/>
      <c r="AA98" s="114"/>
      <c r="AB98" s="114"/>
      <c r="AC98" s="114"/>
      <c r="AD98" s="114"/>
      <c r="AE98" s="114"/>
      <c r="AF98" s="114"/>
      <c r="AG98" s="114"/>
      <c r="AH98" s="114"/>
      <c r="AI98" s="110"/>
      <c r="AJ98" s="114"/>
      <c r="AK98" s="114"/>
      <c r="AL98" s="114"/>
      <c r="AM98" s="114"/>
      <c r="AN98" s="114"/>
      <c r="AO98" s="114"/>
      <c r="AP98" s="114"/>
      <c r="AQ98" s="110"/>
      <c r="AR98" s="110"/>
      <c r="AS98" s="110"/>
      <c r="AT98" s="110"/>
      <c r="AU98" s="110"/>
      <c r="AV98" s="110"/>
      <c r="AW98" s="110"/>
      <c r="AX98" s="114"/>
      <c r="AY98" s="114"/>
      <c r="AZ98" s="110"/>
      <c r="BA98" s="110"/>
    </row>
    <row r="99" spans="1:53" ht="14.25" customHeight="1" x14ac:dyDescent="0.25">
      <c r="A99" s="110"/>
      <c r="B99" s="110"/>
      <c r="C99" s="110"/>
      <c r="D99" s="110"/>
      <c r="E99" s="110"/>
      <c r="F99" s="110"/>
      <c r="G99" s="110"/>
      <c r="H99" s="110"/>
      <c r="I99" s="110"/>
      <c r="J99" s="114"/>
      <c r="K99" s="110"/>
      <c r="L99" s="114"/>
      <c r="M99" s="114"/>
      <c r="N99" s="110"/>
      <c r="O99" s="110"/>
      <c r="P99" s="114"/>
      <c r="Q99" s="114"/>
      <c r="R99" s="115"/>
      <c r="S99" s="114"/>
      <c r="T99" s="114"/>
      <c r="U99" s="114"/>
      <c r="V99" s="114"/>
      <c r="W99" s="114"/>
      <c r="X99" s="115"/>
      <c r="Y99" s="114"/>
      <c r="Z99" s="114"/>
      <c r="AA99" s="114"/>
      <c r="AB99" s="114"/>
      <c r="AC99" s="114"/>
      <c r="AD99" s="114"/>
      <c r="AE99" s="114"/>
      <c r="AF99" s="114"/>
      <c r="AG99" s="114"/>
      <c r="AH99" s="114"/>
      <c r="AI99" s="110"/>
      <c r="AJ99" s="114"/>
      <c r="AK99" s="114"/>
      <c r="AL99" s="114"/>
      <c r="AM99" s="114"/>
      <c r="AN99" s="114"/>
      <c r="AO99" s="114"/>
      <c r="AP99" s="114"/>
      <c r="AQ99" s="110"/>
      <c r="AR99" s="110"/>
      <c r="AS99" s="110"/>
      <c r="AT99" s="110"/>
      <c r="AU99" s="110"/>
      <c r="AV99" s="110"/>
      <c r="AW99" s="110"/>
      <c r="AX99" s="114"/>
      <c r="AY99" s="114"/>
      <c r="AZ99" s="110"/>
      <c r="BA99" s="110"/>
    </row>
    <row r="100" spans="1:53" ht="14.25" customHeight="1" x14ac:dyDescent="0.25">
      <c r="A100" s="110"/>
      <c r="B100" s="110"/>
      <c r="C100" s="110"/>
      <c r="D100" s="110"/>
      <c r="E100" s="110"/>
      <c r="F100" s="110"/>
      <c r="G100" s="110"/>
      <c r="H100" s="110"/>
      <c r="I100" s="110"/>
      <c r="J100" s="114"/>
      <c r="K100" s="110"/>
      <c r="L100" s="114"/>
      <c r="M100" s="114"/>
      <c r="N100" s="110"/>
      <c r="O100" s="110"/>
      <c r="P100" s="114"/>
      <c r="Q100" s="114"/>
      <c r="R100" s="115"/>
      <c r="S100" s="114"/>
      <c r="T100" s="114"/>
      <c r="U100" s="114"/>
      <c r="V100" s="114"/>
      <c r="W100" s="114"/>
      <c r="X100" s="115"/>
      <c r="Y100" s="114"/>
      <c r="Z100" s="114"/>
      <c r="AA100" s="114"/>
      <c r="AB100" s="114"/>
      <c r="AC100" s="114"/>
      <c r="AD100" s="114"/>
      <c r="AE100" s="114"/>
      <c r="AF100" s="114"/>
      <c r="AG100" s="114"/>
      <c r="AH100" s="114"/>
      <c r="AI100" s="110"/>
      <c r="AJ100" s="114"/>
      <c r="AK100" s="114"/>
      <c r="AL100" s="114"/>
      <c r="AM100" s="114"/>
      <c r="AN100" s="114"/>
      <c r="AO100" s="114"/>
      <c r="AP100" s="114"/>
      <c r="AQ100" s="110"/>
      <c r="AR100" s="110"/>
      <c r="AS100" s="110"/>
      <c r="AT100" s="110"/>
      <c r="AU100" s="110"/>
      <c r="AV100" s="110"/>
      <c r="AW100" s="110"/>
      <c r="AX100" s="114"/>
      <c r="AY100" s="114"/>
      <c r="AZ100" s="110"/>
      <c r="BA100" s="110"/>
    </row>
    <row r="101" spans="1:53" ht="14.25" customHeight="1" x14ac:dyDescent="0.25">
      <c r="A101" s="110"/>
      <c r="B101" s="110"/>
      <c r="C101" s="110"/>
      <c r="D101" s="110"/>
      <c r="E101" s="110"/>
      <c r="F101" s="110"/>
      <c r="G101" s="110"/>
      <c r="H101" s="110"/>
      <c r="I101" s="110"/>
      <c r="J101" s="114"/>
      <c r="K101" s="110"/>
      <c r="L101" s="114"/>
      <c r="M101" s="114"/>
      <c r="N101" s="110"/>
      <c r="O101" s="110"/>
      <c r="P101" s="114"/>
      <c r="Q101" s="114"/>
      <c r="R101" s="115"/>
      <c r="S101" s="114"/>
      <c r="T101" s="114"/>
      <c r="U101" s="114"/>
      <c r="V101" s="114"/>
      <c r="W101" s="114"/>
      <c r="X101" s="115"/>
      <c r="Y101" s="114"/>
      <c r="Z101" s="114"/>
      <c r="AA101" s="114"/>
      <c r="AB101" s="114"/>
      <c r="AC101" s="114"/>
      <c r="AD101" s="114"/>
      <c r="AE101" s="114"/>
      <c r="AF101" s="114"/>
      <c r="AG101" s="114"/>
      <c r="AH101" s="114"/>
      <c r="AI101" s="110"/>
      <c r="AJ101" s="114"/>
      <c r="AK101" s="114"/>
      <c r="AL101" s="114"/>
      <c r="AM101" s="114"/>
      <c r="AN101" s="114"/>
      <c r="AO101" s="114"/>
      <c r="AP101" s="114"/>
      <c r="AQ101" s="110"/>
      <c r="AR101" s="110"/>
      <c r="AS101" s="110"/>
      <c r="AT101" s="110"/>
      <c r="AU101" s="110"/>
      <c r="AV101" s="110"/>
      <c r="AW101" s="110"/>
      <c r="AX101" s="114"/>
      <c r="AY101" s="114"/>
      <c r="AZ101" s="110"/>
      <c r="BA101" s="110"/>
    </row>
    <row r="102" spans="1:53" ht="14.25" customHeight="1" x14ac:dyDescent="0.25">
      <c r="A102" s="110"/>
      <c r="B102" s="110"/>
      <c r="C102" s="110"/>
      <c r="D102" s="110"/>
      <c r="E102" s="110"/>
      <c r="F102" s="110"/>
      <c r="G102" s="110"/>
      <c r="H102" s="110"/>
      <c r="I102" s="110"/>
      <c r="J102" s="114"/>
      <c r="K102" s="110"/>
      <c r="L102" s="114"/>
      <c r="M102" s="114"/>
      <c r="N102" s="110"/>
      <c r="O102" s="110"/>
      <c r="P102" s="114"/>
      <c r="Q102" s="114"/>
      <c r="R102" s="115"/>
      <c r="S102" s="114"/>
      <c r="T102" s="114"/>
      <c r="U102" s="114"/>
      <c r="V102" s="114"/>
      <c r="W102" s="114"/>
      <c r="X102" s="115"/>
      <c r="Y102" s="114"/>
      <c r="Z102" s="114"/>
      <c r="AA102" s="114"/>
      <c r="AB102" s="114"/>
      <c r="AC102" s="114"/>
      <c r="AD102" s="114"/>
      <c r="AE102" s="114"/>
      <c r="AF102" s="114"/>
      <c r="AG102" s="114"/>
      <c r="AH102" s="114"/>
      <c r="AI102" s="110"/>
      <c r="AJ102" s="114"/>
      <c r="AK102" s="114"/>
      <c r="AL102" s="114"/>
      <c r="AM102" s="114"/>
      <c r="AN102" s="114"/>
      <c r="AO102" s="114"/>
      <c r="AP102" s="114"/>
      <c r="AQ102" s="110"/>
      <c r="AR102" s="110"/>
      <c r="AS102" s="110"/>
      <c r="AT102" s="110"/>
      <c r="AU102" s="110"/>
      <c r="AV102" s="110"/>
      <c r="AW102" s="110"/>
      <c r="AX102" s="114"/>
      <c r="AY102" s="114"/>
      <c r="AZ102" s="110"/>
      <c r="BA102" s="110"/>
    </row>
    <row r="103" spans="1:53" ht="14.25" customHeight="1" x14ac:dyDescent="0.25">
      <c r="A103" s="110"/>
      <c r="B103" s="110"/>
      <c r="C103" s="110"/>
      <c r="D103" s="110"/>
      <c r="E103" s="110"/>
      <c r="F103" s="110"/>
      <c r="G103" s="110"/>
      <c r="H103" s="110"/>
      <c r="I103" s="110"/>
      <c r="J103" s="114"/>
      <c r="K103" s="110"/>
      <c r="L103" s="114"/>
      <c r="M103" s="114"/>
      <c r="N103" s="110"/>
      <c r="O103" s="110"/>
      <c r="P103" s="114"/>
      <c r="Q103" s="114"/>
      <c r="R103" s="115"/>
      <c r="S103" s="114"/>
      <c r="T103" s="114"/>
      <c r="U103" s="114"/>
      <c r="V103" s="114"/>
      <c r="W103" s="114"/>
      <c r="X103" s="115"/>
      <c r="Y103" s="114"/>
      <c r="Z103" s="114"/>
      <c r="AA103" s="114"/>
      <c r="AB103" s="114"/>
      <c r="AC103" s="114"/>
      <c r="AD103" s="114"/>
      <c r="AE103" s="114"/>
      <c r="AF103" s="114"/>
      <c r="AG103" s="114"/>
      <c r="AH103" s="114"/>
      <c r="AI103" s="110"/>
      <c r="AJ103" s="114"/>
      <c r="AK103" s="114"/>
      <c r="AL103" s="114"/>
      <c r="AM103" s="114"/>
      <c r="AN103" s="114"/>
      <c r="AO103" s="114"/>
      <c r="AP103" s="114"/>
      <c r="AQ103" s="110"/>
      <c r="AR103" s="110"/>
      <c r="AS103" s="110"/>
      <c r="AT103" s="110"/>
      <c r="AU103" s="110"/>
      <c r="AV103" s="110"/>
      <c r="AW103" s="110"/>
      <c r="AX103" s="114"/>
      <c r="AY103" s="114"/>
      <c r="AZ103" s="110"/>
      <c r="BA103" s="110"/>
    </row>
    <row r="104" spans="1:53" ht="14.25" customHeight="1" x14ac:dyDescent="0.25">
      <c r="A104" s="110"/>
      <c r="B104" s="110"/>
      <c r="C104" s="110"/>
      <c r="D104" s="110"/>
      <c r="E104" s="110"/>
      <c r="F104" s="110"/>
      <c r="G104" s="110"/>
      <c r="H104" s="110"/>
      <c r="I104" s="110"/>
      <c r="J104" s="114"/>
      <c r="K104" s="110"/>
      <c r="L104" s="114"/>
      <c r="M104" s="114"/>
      <c r="N104" s="110"/>
      <c r="O104" s="110"/>
      <c r="P104" s="114"/>
      <c r="Q104" s="114"/>
      <c r="R104" s="115"/>
      <c r="S104" s="114"/>
      <c r="T104" s="114"/>
      <c r="U104" s="114"/>
      <c r="V104" s="114"/>
      <c r="W104" s="114"/>
      <c r="X104" s="115"/>
      <c r="Y104" s="114"/>
      <c r="Z104" s="114"/>
      <c r="AA104" s="114"/>
      <c r="AB104" s="114"/>
      <c r="AC104" s="114"/>
      <c r="AD104" s="114"/>
      <c r="AE104" s="114"/>
      <c r="AF104" s="114"/>
      <c r="AG104" s="114"/>
      <c r="AH104" s="114"/>
      <c r="AI104" s="110"/>
      <c r="AJ104" s="114"/>
      <c r="AK104" s="114"/>
      <c r="AL104" s="114"/>
      <c r="AM104" s="114"/>
      <c r="AN104" s="114"/>
      <c r="AO104" s="114"/>
      <c r="AP104" s="114"/>
      <c r="AQ104" s="110"/>
      <c r="AR104" s="110"/>
      <c r="AS104" s="110"/>
      <c r="AT104" s="110"/>
      <c r="AU104" s="110"/>
      <c r="AV104" s="110"/>
      <c r="AW104" s="110"/>
      <c r="AX104" s="114"/>
      <c r="AY104" s="114"/>
      <c r="AZ104" s="110"/>
      <c r="BA104" s="110"/>
    </row>
    <row r="105" spans="1:53" ht="14.25" customHeight="1" x14ac:dyDescent="0.25">
      <c r="A105" s="110"/>
      <c r="B105" s="110"/>
      <c r="C105" s="110"/>
      <c r="D105" s="110"/>
      <c r="E105" s="110"/>
      <c r="F105" s="110"/>
      <c r="G105" s="110"/>
      <c r="H105" s="110"/>
      <c r="I105" s="110"/>
      <c r="J105" s="114"/>
      <c r="K105" s="110"/>
      <c r="L105" s="114"/>
      <c r="M105" s="114"/>
      <c r="N105" s="110"/>
      <c r="O105" s="110"/>
      <c r="P105" s="114"/>
      <c r="Q105" s="114"/>
      <c r="R105" s="115"/>
      <c r="S105" s="114"/>
      <c r="T105" s="114"/>
      <c r="U105" s="114"/>
      <c r="V105" s="114"/>
      <c r="W105" s="114"/>
      <c r="X105" s="115"/>
      <c r="Y105" s="114"/>
      <c r="Z105" s="114"/>
      <c r="AA105" s="114"/>
      <c r="AB105" s="114"/>
      <c r="AC105" s="114"/>
      <c r="AD105" s="114"/>
      <c r="AE105" s="114"/>
      <c r="AF105" s="114"/>
      <c r="AG105" s="114"/>
      <c r="AH105" s="114"/>
      <c r="AI105" s="110"/>
      <c r="AJ105" s="114"/>
      <c r="AK105" s="114"/>
      <c r="AL105" s="114"/>
      <c r="AM105" s="114"/>
      <c r="AN105" s="114"/>
      <c r="AO105" s="114"/>
      <c r="AP105" s="114"/>
      <c r="AQ105" s="110"/>
      <c r="AR105" s="110"/>
      <c r="AS105" s="110"/>
      <c r="AT105" s="110"/>
      <c r="AU105" s="110"/>
      <c r="AV105" s="110"/>
      <c r="AW105" s="110"/>
      <c r="AX105" s="114"/>
      <c r="AY105" s="114"/>
      <c r="AZ105" s="110"/>
      <c r="BA105" s="110"/>
    </row>
    <row r="106" spans="1:53" ht="14.25" customHeight="1" x14ac:dyDescent="0.25">
      <c r="A106" s="110"/>
      <c r="B106" s="110"/>
      <c r="C106" s="110"/>
      <c r="D106" s="110"/>
      <c r="E106" s="110"/>
      <c r="F106" s="110"/>
      <c r="G106" s="110"/>
      <c r="H106" s="110"/>
      <c r="I106" s="110"/>
      <c r="J106" s="114"/>
      <c r="K106" s="110"/>
      <c r="L106" s="114"/>
      <c r="M106" s="114"/>
      <c r="N106" s="110"/>
      <c r="O106" s="110"/>
      <c r="P106" s="114"/>
      <c r="Q106" s="114"/>
      <c r="R106" s="115"/>
      <c r="S106" s="114"/>
      <c r="T106" s="114"/>
      <c r="U106" s="114"/>
      <c r="V106" s="114"/>
      <c r="W106" s="114"/>
      <c r="X106" s="115"/>
      <c r="Y106" s="114"/>
      <c r="Z106" s="114"/>
      <c r="AA106" s="114"/>
      <c r="AB106" s="114"/>
      <c r="AC106" s="114"/>
      <c r="AD106" s="114"/>
      <c r="AE106" s="114"/>
      <c r="AF106" s="114"/>
      <c r="AG106" s="114"/>
      <c r="AH106" s="114"/>
      <c r="AI106" s="110"/>
      <c r="AJ106" s="114"/>
      <c r="AK106" s="114"/>
      <c r="AL106" s="114"/>
      <c r="AM106" s="114"/>
      <c r="AN106" s="114"/>
      <c r="AO106" s="114"/>
      <c r="AP106" s="114"/>
      <c r="AQ106" s="110"/>
      <c r="AR106" s="110"/>
      <c r="AS106" s="110"/>
      <c r="AT106" s="110"/>
      <c r="AU106" s="110"/>
      <c r="AV106" s="110"/>
      <c r="AW106" s="110"/>
      <c r="AX106" s="114"/>
      <c r="AY106" s="114"/>
      <c r="AZ106" s="110"/>
      <c r="BA106" s="110"/>
    </row>
    <row r="107" spans="1:53" ht="14.25" customHeight="1" x14ac:dyDescent="0.25">
      <c r="A107" s="110"/>
      <c r="B107" s="110"/>
      <c r="C107" s="110"/>
      <c r="D107" s="110"/>
      <c r="E107" s="110"/>
      <c r="F107" s="110"/>
      <c r="G107" s="110"/>
      <c r="H107" s="110"/>
      <c r="I107" s="110"/>
      <c r="J107" s="114"/>
      <c r="K107" s="110"/>
      <c r="L107" s="114"/>
      <c r="M107" s="114"/>
      <c r="N107" s="110"/>
      <c r="O107" s="110"/>
      <c r="P107" s="114"/>
      <c r="Q107" s="114"/>
      <c r="R107" s="115"/>
      <c r="S107" s="114"/>
      <c r="T107" s="114"/>
      <c r="U107" s="114"/>
      <c r="V107" s="114"/>
      <c r="W107" s="114"/>
      <c r="X107" s="115"/>
      <c r="Y107" s="114"/>
      <c r="Z107" s="114"/>
      <c r="AA107" s="114"/>
      <c r="AB107" s="114"/>
      <c r="AC107" s="114"/>
      <c r="AD107" s="114"/>
      <c r="AE107" s="114"/>
      <c r="AF107" s="114"/>
      <c r="AG107" s="114"/>
      <c r="AH107" s="114"/>
      <c r="AI107" s="110"/>
      <c r="AJ107" s="114"/>
      <c r="AK107" s="114"/>
      <c r="AL107" s="114"/>
      <c r="AM107" s="114"/>
      <c r="AN107" s="114"/>
      <c r="AO107" s="114"/>
      <c r="AP107" s="114"/>
      <c r="AQ107" s="110"/>
      <c r="AR107" s="110"/>
      <c r="AS107" s="110"/>
      <c r="AT107" s="110"/>
      <c r="AU107" s="110"/>
      <c r="AV107" s="110"/>
      <c r="AW107" s="110"/>
      <c r="AX107" s="114"/>
      <c r="AY107" s="114"/>
      <c r="AZ107" s="110"/>
      <c r="BA107" s="110"/>
    </row>
    <row r="108" spans="1:53" ht="14.25" customHeight="1" x14ac:dyDescent="0.25">
      <c r="A108" s="110"/>
      <c r="B108" s="110"/>
      <c r="C108" s="110"/>
      <c r="D108" s="110"/>
      <c r="E108" s="110"/>
      <c r="F108" s="110"/>
      <c r="G108" s="110"/>
      <c r="H108" s="110"/>
      <c r="I108" s="110"/>
      <c r="J108" s="114"/>
      <c r="K108" s="110"/>
      <c r="L108" s="114"/>
      <c r="M108" s="114"/>
      <c r="N108" s="110"/>
      <c r="O108" s="110"/>
      <c r="P108" s="114"/>
      <c r="Q108" s="114"/>
      <c r="R108" s="115"/>
      <c r="S108" s="114"/>
      <c r="T108" s="114"/>
      <c r="U108" s="114"/>
      <c r="V108" s="114"/>
      <c r="W108" s="114"/>
      <c r="X108" s="115"/>
      <c r="Y108" s="114"/>
      <c r="Z108" s="114"/>
      <c r="AA108" s="114"/>
      <c r="AB108" s="114"/>
      <c r="AC108" s="114"/>
      <c r="AD108" s="114"/>
      <c r="AE108" s="114"/>
      <c r="AF108" s="114"/>
      <c r="AG108" s="114"/>
      <c r="AH108" s="114"/>
      <c r="AI108" s="110"/>
      <c r="AJ108" s="114"/>
      <c r="AK108" s="114"/>
      <c r="AL108" s="114"/>
      <c r="AM108" s="114"/>
      <c r="AN108" s="114"/>
      <c r="AO108" s="114"/>
      <c r="AP108" s="114"/>
      <c r="AQ108" s="110"/>
      <c r="AR108" s="110"/>
      <c r="AS108" s="110"/>
      <c r="AT108" s="110"/>
      <c r="AU108" s="110"/>
      <c r="AV108" s="110"/>
      <c r="AW108" s="110"/>
      <c r="AX108" s="114"/>
      <c r="AY108" s="114"/>
      <c r="AZ108" s="110"/>
      <c r="BA108" s="110"/>
    </row>
    <row r="109" spans="1:53" ht="14.25" customHeight="1" x14ac:dyDescent="0.25">
      <c r="A109" s="110"/>
      <c r="B109" s="110"/>
      <c r="C109" s="110"/>
      <c r="D109" s="110"/>
      <c r="E109" s="110"/>
      <c r="F109" s="110"/>
      <c r="G109" s="110"/>
      <c r="H109" s="110"/>
      <c r="I109" s="110"/>
      <c r="J109" s="114"/>
      <c r="K109" s="110"/>
      <c r="L109" s="114"/>
      <c r="M109" s="114"/>
      <c r="N109" s="110"/>
      <c r="O109" s="110"/>
      <c r="P109" s="114"/>
      <c r="Q109" s="114"/>
      <c r="R109" s="115"/>
      <c r="S109" s="114"/>
      <c r="T109" s="114"/>
      <c r="U109" s="114"/>
      <c r="V109" s="114"/>
      <c r="W109" s="114"/>
      <c r="X109" s="115"/>
      <c r="Y109" s="114"/>
      <c r="Z109" s="114"/>
      <c r="AA109" s="114"/>
      <c r="AB109" s="114"/>
      <c r="AC109" s="114"/>
      <c r="AD109" s="114"/>
      <c r="AE109" s="114"/>
      <c r="AF109" s="114"/>
      <c r="AG109" s="114"/>
      <c r="AH109" s="114"/>
      <c r="AI109" s="110"/>
      <c r="AJ109" s="114"/>
      <c r="AK109" s="114"/>
      <c r="AL109" s="114"/>
      <c r="AM109" s="114"/>
      <c r="AN109" s="114"/>
      <c r="AO109" s="114"/>
      <c r="AP109" s="114"/>
      <c r="AQ109" s="110"/>
      <c r="AR109" s="110"/>
      <c r="AS109" s="110"/>
      <c r="AT109" s="110"/>
      <c r="AU109" s="110"/>
      <c r="AV109" s="110"/>
      <c r="AW109" s="110"/>
      <c r="AX109" s="114"/>
      <c r="AY109" s="114"/>
      <c r="AZ109" s="110"/>
      <c r="BA109" s="110"/>
    </row>
    <row r="110" spans="1:53" ht="14.25" customHeight="1" x14ac:dyDescent="0.25">
      <c r="A110" s="110"/>
      <c r="B110" s="110"/>
      <c r="C110" s="110"/>
      <c r="D110" s="110"/>
      <c r="E110" s="110"/>
      <c r="F110" s="110"/>
      <c r="G110" s="110"/>
      <c r="H110" s="110"/>
      <c r="I110" s="110"/>
      <c r="J110" s="114"/>
      <c r="K110" s="110"/>
      <c r="L110" s="114"/>
      <c r="M110" s="114"/>
      <c r="N110" s="110"/>
      <c r="O110" s="110"/>
      <c r="P110" s="114"/>
      <c r="Q110" s="114"/>
      <c r="R110" s="115"/>
      <c r="S110" s="114"/>
      <c r="T110" s="114"/>
      <c r="U110" s="114"/>
      <c r="V110" s="114"/>
      <c r="W110" s="114"/>
      <c r="X110" s="115"/>
      <c r="Y110" s="114"/>
      <c r="Z110" s="114"/>
      <c r="AA110" s="114"/>
      <c r="AB110" s="114"/>
      <c r="AC110" s="114"/>
      <c r="AD110" s="114"/>
      <c r="AE110" s="114"/>
      <c r="AF110" s="114"/>
      <c r="AG110" s="114"/>
      <c r="AH110" s="114"/>
      <c r="AI110" s="110"/>
      <c r="AJ110" s="114"/>
      <c r="AK110" s="114"/>
      <c r="AL110" s="114"/>
      <c r="AM110" s="114"/>
      <c r="AN110" s="114"/>
      <c r="AO110" s="114"/>
      <c r="AP110" s="114"/>
      <c r="AQ110" s="110"/>
      <c r="AR110" s="110"/>
      <c r="AS110" s="110"/>
      <c r="AT110" s="110"/>
      <c r="AU110" s="110"/>
      <c r="AV110" s="110"/>
      <c r="AW110" s="110"/>
      <c r="AX110" s="114"/>
      <c r="AY110" s="114"/>
      <c r="AZ110" s="110"/>
      <c r="BA110" s="110"/>
    </row>
    <row r="111" spans="1:53" ht="14.25" customHeight="1" x14ac:dyDescent="0.25">
      <c r="A111" s="110"/>
      <c r="B111" s="110"/>
      <c r="C111" s="110"/>
      <c r="D111" s="110"/>
      <c r="E111" s="110"/>
      <c r="F111" s="110"/>
      <c r="G111" s="110"/>
      <c r="H111" s="110"/>
      <c r="I111" s="110"/>
      <c r="J111" s="114"/>
      <c r="K111" s="110"/>
      <c r="L111" s="114"/>
      <c r="M111" s="114"/>
      <c r="N111" s="110"/>
      <c r="O111" s="110"/>
      <c r="P111" s="114"/>
      <c r="Q111" s="114"/>
      <c r="R111" s="110"/>
      <c r="S111" s="110"/>
      <c r="T111" s="110"/>
      <c r="U111" s="110"/>
      <c r="V111" s="110"/>
      <c r="W111" s="110"/>
      <c r="X111" s="115"/>
      <c r="Y111" s="114"/>
      <c r="Z111" s="114"/>
      <c r="AA111" s="114"/>
      <c r="AB111" s="114"/>
      <c r="AC111" s="114"/>
      <c r="AD111" s="110"/>
      <c r="AE111" s="110"/>
      <c r="AF111" s="110"/>
      <c r="AG111" s="110"/>
      <c r="AH111" s="110"/>
      <c r="AI111" s="110"/>
      <c r="AJ111" s="110"/>
      <c r="AK111" s="110"/>
      <c r="AL111" s="114"/>
      <c r="AM111" s="114"/>
      <c r="AN111" s="114"/>
      <c r="AO111" s="114"/>
      <c r="AP111" s="114"/>
      <c r="AQ111" s="110"/>
      <c r="AR111" s="110"/>
      <c r="AS111" s="110"/>
      <c r="AT111" s="110"/>
      <c r="AU111" s="110"/>
      <c r="AV111" s="110"/>
      <c r="AW111" s="110"/>
      <c r="AX111" s="114"/>
      <c r="AY111" s="114"/>
      <c r="AZ111" s="110"/>
      <c r="BA111" s="110"/>
    </row>
    <row r="112" spans="1:53" ht="14.25" customHeight="1" x14ac:dyDescent="0.25">
      <c r="A112" s="110"/>
      <c r="B112" s="110"/>
      <c r="C112" s="110"/>
      <c r="D112" s="110"/>
      <c r="E112" s="110"/>
      <c r="F112" s="110"/>
      <c r="G112" s="110"/>
      <c r="H112" s="110"/>
      <c r="I112" s="110"/>
      <c r="J112" s="114"/>
      <c r="K112" s="110"/>
      <c r="L112" s="114"/>
      <c r="M112" s="114"/>
      <c r="N112" s="110"/>
      <c r="O112" s="110"/>
      <c r="P112" s="114"/>
      <c r="Q112" s="114"/>
      <c r="R112" s="115"/>
      <c r="S112" s="114"/>
      <c r="T112" s="114"/>
      <c r="U112" s="114"/>
      <c r="V112" s="114"/>
      <c r="W112" s="114"/>
      <c r="X112" s="115"/>
      <c r="Y112" s="114"/>
      <c r="Z112" s="114"/>
      <c r="AA112" s="114"/>
      <c r="AB112" s="114"/>
      <c r="AC112" s="114"/>
      <c r="AD112" s="114"/>
      <c r="AE112" s="114"/>
      <c r="AF112" s="114"/>
      <c r="AG112" s="114"/>
      <c r="AH112" s="114"/>
      <c r="AI112" s="110"/>
      <c r="AJ112" s="114"/>
      <c r="AK112" s="114"/>
      <c r="AL112" s="114"/>
      <c r="AM112" s="114"/>
      <c r="AN112" s="114"/>
      <c r="AO112" s="114"/>
      <c r="AP112" s="114"/>
      <c r="AQ112" s="110"/>
      <c r="AR112" s="110"/>
      <c r="AS112" s="110"/>
      <c r="AT112" s="110"/>
      <c r="AU112" s="110"/>
      <c r="AV112" s="110"/>
      <c r="AW112" s="110"/>
      <c r="AX112" s="114"/>
      <c r="AY112" s="114"/>
      <c r="AZ112" s="110"/>
      <c r="BA112" s="110"/>
    </row>
    <row r="113" spans="1:53" ht="14.25" customHeight="1" x14ac:dyDescent="0.25">
      <c r="A113" s="110"/>
      <c r="B113" s="110"/>
      <c r="C113" s="110"/>
      <c r="D113" s="110"/>
      <c r="E113" s="110"/>
      <c r="F113" s="110"/>
      <c r="G113" s="110"/>
      <c r="H113" s="110"/>
      <c r="I113" s="110"/>
      <c r="J113" s="114"/>
      <c r="K113" s="110"/>
      <c r="L113" s="114"/>
      <c r="M113" s="114"/>
      <c r="N113" s="110"/>
      <c r="O113" s="110"/>
      <c r="P113" s="114"/>
      <c r="Q113" s="114"/>
      <c r="R113" s="115"/>
      <c r="S113" s="114"/>
      <c r="T113" s="114"/>
      <c r="U113" s="114"/>
      <c r="V113" s="114"/>
      <c r="W113" s="114"/>
      <c r="X113" s="115"/>
      <c r="Y113" s="114"/>
      <c r="Z113" s="114"/>
      <c r="AA113" s="114"/>
      <c r="AB113" s="114"/>
      <c r="AC113" s="114"/>
      <c r="AD113" s="114"/>
      <c r="AE113" s="114"/>
      <c r="AF113" s="114"/>
      <c r="AG113" s="114"/>
      <c r="AH113" s="114"/>
      <c r="AI113" s="110"/>
      <c r="AJ113" s="114"/>
      <c r="AK113" s="114"/>
      <c r="AL113" s="114"/>
      <c r="AM113" s="114"/>
      <c r="AN113" s="114"/>
      <c r="AO113" s="114"/>
      <c r="AP113" s="114"/>
      <c r="AQ113" s="110"/>
      <c r="AR113" s="110"/>
      <c r="AS113" s="110"/>
      <c r="AT113" s="110"/>
      <c r="AU113" s="110"/>
      <c r="AV113" s="110"/>
      <c r="AW113" s="110"/>
      <c r="AX113" s="114"/>
      <c r="AY113" s="114"/>
      <c r="AZ113" s="110"/>
      <c r="BA113" s="110"/>
    </row>
    <row r="114" spans="1:53" ht="14.25" customHeight="1" x14ac:dyDescent="0.25">
      <c r="A114" s="110"/>
      <c r="B114" s="110"/>
      <c r="C114" s="110"/>
      <c r="D114" s="110"/>
      <c r="E114" s="110"/>
      <c r="F114" s="110"/>
      <c r="G114" s="110"/>
      <c r="H114" s="110"/>
      <c r="I114" s="110"/>
      <c r="J114" s="114"/>
      <c r="K114" s="110"/>
      <c r="L114" s="114"/>
      <c r="M114" s="114"/>
      <c r="N114" s="110"/>
      <c r="O114" s="110"/>
      <c r="P114" s="114"/>
      <c r="Q114" s="114"/>
      <c r="R114" s="115"/>
      <c r="S114" s="114"/>
      <c r="T114" s="114"/>
      <c r="U114" s="114"/>
      <c r="V114" s="114"/>
      <c r="W114" s="114"/>
      <c r="X114" s="115"/>
      <c r="Y114" s="114"/>
      <c r="Z114" s="114"/>
      <c r="AA114" s="114"/>
      <c r="AB114" s="114"/>
      <c r="AC114" s="114"/>
      <c r="AD114" s="114"/>
      <c r="AE114" s="114"/>
      <c r="AF114" s="114"/>
      <c r="AG114" s="114"/>
      <c r="AH114" s="114"/>
      <c r="AI114" s="110"/>
      <c r="AJ114" s="114"/>
      <c r="AK114" s="114"/>
      <c r="AL114" s="114"/>
      <c r="AM114" s="114"/>
      <c r="AN114" s="114"/>
      <c r="AO114" s="114"/>
      <c r="AP114" s="114"/>
      <c r="AQ114" s="110"/>
      <c r="AR114" s="110"/>
      <c r="AS114" s="110"/>
      <c r="AT114" s="110"/>
      <c r="AU114" s="110"/>
      <c r="AV114" s="110"/>
      <c r="AW114" s="110"/>
      <c r="AX114" s="114"/>
      <c r="AY114" s="114"/>
      <c r="AZ114" s="110"/>
      <c r="BA114" s="110"/>
    </row>
    <row r="115" spans="1:53" ht="14.25" customHeight="1" x14ac:dyDescent="0.25">
      <c r="A115" s="110"/>
      <c r="B115" s="110"/>
      <c r="C115" s="110"/>
      <c r="D115" s="110"/>
      <c r="E115" s="110"/>
      <c r="F115" s="110"/>
      <c r="G115" s="110"/>
      <c r="H115" s="110"/>
      <c r="I115" s="110"/>
      <c r="J115" s="114"/>
      <c r="K115" s="110"/>
      <c r="L115" s="114"/>
      <c r="M115" s="114"/>
      <c r="N115" s="110"/>
      <c r="O115" s="110"/>
      <c r="P115" s="114"/>
      <c r="Q115" s="114"/>
      <c r="R115" s="115"/>
      <c r="S115" s="114"/>
      <c r="T115" s="114"/>
      <c r="U115" s="114"/>
      <c r="V115" s="114"/>
      <c r="W115" s="114"/>
      <c r="X115" s="115"/>
      <c r="Y115" s="114"/>
      <c r="Z115" s="114"/>
      <c r="AA115" s="114"/>
      <c r="AB115" s="114"/>
      <c r="AC115" s="114"/>
      <c r="AD115" s="114"/>
      <c r="AE115" s="114"/>
      <c r="AF115" s="114"/>
      <c r="AG115" s="114"/>
      <c r="AH115" s="114"/>
      <c r="AI115" s="110"/>
      <c r="AJ115" s="114"/>
      <c r="AK115" s="114"/>
      <c r="AL115" s="114"/>
      <c r="AM115" s="114"/>
      <c r="AN115" s="114"/>
      <c r="AO115" s="114"/>
      <c r="AP115" s="114"/>
      <c r="AQ115" s="110"/>
      <c r="AR115" s="110"/>
      <c r="AS115" s="110"/>
      <c r="AT115" s="110"/>
      <c r="AU115" s="110"/>
      <c r="AV115" s="110"/>
      <c r="AW115" s="110"/>
      <c r="AX115" s="114"/>
      <c r="AY115" s="114"/>
      <c r="AZ115" s="110"/>
      <c r="BA115" s="110"/>
    </row>
    <row r="116" spans="1:53" ht="14.25" customHeight="1" x14ac:dyDescent="0.25">
      <c r="A116" s="110"/>
      <c r="B116" s="110"/>
      <c r="C116" s="110"/>
      <c r="D116" s="110"/>
      <c r="E116" s="110"/>
      <c r="F116" s="110"/>
      <c r="G116" s="110"/>
      <c r="H116" s="110"/>
      <c r="I116" s="110"/>
      <c r="J116" s="114"/>
      <c r="K116" s="110"/>
      <c r="L116" s="114"/>
      <c r="M116" s="114"/>
      <c r="N116" s="110"/>
      <c r="O116" s="110"/>
      <c r="P116" s="114"/>
      <c r="Q116" s="114"/>
      <c r="R116" s="115"/>
      <c r="S116" s="114"/>
      <c r="T116" s="114"/>
      <c r="U116" s="114"/>
      <c r="V116" s="114"/>
      <c r="W116" s="114"/>
      <c r="X116" s="115"/>
      <c r="Y116" s="114"/>
      <c r="Z116" s="114"/>
      <c r="AA116" s="114"/>
      <c r="AB116" s="114"/>
      <c r="AC116" s="114"/>
      <c r="AD116" s="114"/>
      <c r="AE116" s="114"/>
      <c r="AF116" s="114"/>
      <c r="AG116" s="114"/>
      <c r="AH116" s="114"/>
      <c r="AI116" s="110"/>
      <c r="AJ116" s="114"/>
      <c r="AK116" s="114"/>
      <c r="AL116" s="114"/>
      <c r="AM116" s="114"/>
      <c r="AN116" s="114"/>
      <c r="AO116" s="114"/>
      <c r="AP116" s="114"/>
      <c r="AQ116" s="110"/>
      <c r="AR116" s="110"/>
      <c r="AS116" s="110"/>
      <c r="AT116" s="110"/>
      <c r="AU116" s="110"/>
      <c r="AV116" s="110"/>
      <c r="AW116" s="110"/>
      <c r="AX116" s="114"/>
      <c r="AY116" s="114"/>
      <c r="AZ116" s="110"/>
      <c r="BA116" s="110"/>
    </row>
    <row r="117" spans="1:53" ht="14.25" customHeight="1" x14ac:dyDescent="0.25">
      <c r="A117" s="110"/>
      <c r="B117" s="110"/>
      <c r="C117" s="110"/>
      <c r="D117" s="110"/>
      <c r="E117" s="110"/>
      <c r="F117" s="110"/>
      <c r="G117" s="110"/>
      <c r="H117" s="110"/>
      <c r="I117" s="110"/>
      <c r="J117" s="114"/>
      <c r="K117" s="110"/>
      <c r="L117" s="114"/>
      <c r="M117" s="114"/>
      <c r="N117" s="110"/>
      <c r="O117" s="110"/>
      <c r="P117" s="114"/>
      <c r="Q117" s="114"/>
      <c r="R117" s="115"/>
      <c r="S117" s="114"/>
      <c r="T117" s="114"/>
      <c r="U117" s="114"/>
      <c r="V117" s="114"/>
      <c r="W117" s="114"/>
      <c r="X117" s="115"/>
      <c r="Y117" s="114"/>
      <c r="Z117" s="114"/>
      <c r="AA117" s="114"/>
      <c r="AB117" s="114"/>
      <c r="AC117" s="114"/>
      <c r="AD117" s="114"/>
      <c r="AE117" s="114"/>
      <c r="AF117" s="114"/>
      <c r="AG117" s="114"/>
      <c r="AH117" s="114"/>
      <c r="AI117" s="110"/>
      <c r="AJ117" s="114"/>
      <c r="AK117" s="114"/>
      <c r="AL117" s="114"/>
      <c r="AM117" s="114"/>
      <c r="AN117" s="114"/>
      <c r="AO117" s="114"/>
      <c r="AP117" s="114"/>
      <c r="AQ117" s="110"/>
      <c r="AR117" s="110"/>
      <c r="AS117" s="110"/>
      <c r="AT117" s="110"/>
      <c r="AU117" s="110"/>
      <c r="AV117" s="110"/>
      <c r="AW117" s="110"/>
      <c r="AX117" s="114"/>
      <c r="AY117" s="114"/>
      <c r="AZ117" s="110"/>
      <c r="BA117" s="110"/>
    </row>
    <row r="118" spans="1:53" ht="14.25" customHeight="1" x14ac:dyDescent="0.25">
      <c r="A118" s="110"/>
      <c r="B118" s="110"/>
      <c r="C118" s="110"/>
      <c r="D118" s="110"/>
      <c r="E118" s="110"/>
      <c r="F118" s="110"/>
      <c r="G118" s="110"/>
      <c r="H118" s="110"/>
      <c r="I118" s="110"/>
      <c r="J118" s="114"/>
      <c r="K118" s="110"/>
      <c r="L118" s="114"/>
      <c r="M118" s="114"/>
      <c r="N118" s="110"/>
      <c r="O118" s="110"/>
      <c r="P118" s="114"/>
      <c r="Q118" s="114"/>
      <c r="R118" s="115"/>
      <c r="S118" s="114"/>
      <c r="T118" s="114"/>
      <c r="U118" s="114"/>
      <c r="V118" s="114"/>
      <c r="W118" s="114"/>
      <c r="X118" s="115"/>
      <c r="Y118" s="114"/>
      <c r="Z118" s="114"/>
      <c r="AA118" s="114"/>
      <c r="AB118" s="114"/>
      <c r="AC118" s="114"/>
      <c r="AD118" s="114"/>
      <c r="AE118" s="114"/>
      <c r="AF118" s="114"/>
      <c r="AG118" s="114"/>
      <c r="AH118" s="114"/>
      <c r="AI118" s="110"/>
      <c r="AJ118" s="114"/>
      <c r="AK118" s="114"/>
      <c r="AL118" s="114"/>
      <c r="AM118" s="114"/>
      <c r="AN118" s="114"/>
      <c r="AO118" s="114"/>
      <c r="AP118" s="114"/>
      <c r="AQ118" s="110"/>
      <c r="AR118" s="110"/>
      <c r="AS118" s="110"/>
      <c r="AT118" s="110"/>
      <c r="AU118" s="110"/>
      <c r="AV118" s="110"/>
      <c r="AW118" s="110"/>
      <c r="AX118" s="114"/>
      <c r="AY118" s="114"/>
      <c r="AZ118" s="110"/>
      <c r="BA118" s="110"/>
    </row>
    <row r="119" spans="1:53" ht="14.25" customHeight="1" x14ac:dyDescent="0.25">
      <c r="A119" s="110"/>
      <c r="B119" s="110"/>
      <c r="C119" s="110"/>
      <c r="D119" s="110"/>
      <c r="E119" s="110"/>
      <c r="F119" s="110"/>
      <c r="G119" s="110"/>
      <c r="H119" s="110"/>
      <c r="I119" s="110"/>
      <c r="J119" s="114"/>
      <c r="K119" s="110"/>
      <c r="L119" s="114"/>
      <c r="M119" s="114"/>
      <c r="N119" s="110"/>
      <c r="O119" s="110"/>
      <c r="P119" s="114"/>
      <c r="Q119" s="114"/>
      <c r="R119" s="115"/>
      <c r="S119" s="114"/>
      <c r="T119" s="114"/>
      <c r="U119" s="114"/>
      <c r="V119" s="114"/>
      <c r="W119" s="114"/>
      <c r="X119" s="115"/>
      <c r="Y119" s="114"/>
      <c r="Z119" s="114"/>
      <c r="AA119" s="114"/>
      <c r="AB119" s="114"/>
      <c r="AC119" s="114"/>
      <c r="AD119" s="114"/>
      <c r="AE119" s="114"/>
      <c r="AF119" s="114"/>
      <c r="AG119" s="114"/>
      <c r="AH119" s="114"/>
      <c r="AI119" s="110"/>
      <c r="AJ119" s="114"/>
      <c r="AK119" s="114"/>
      <c r="AL119" s="114"/>
      <c r="AM119" s="114"/>
      <c r="AN119" s="114"/>
      <c r="AO119" s="114"/>
      <c r="AP119" s="114"/>
      <c r="AQ119" s="110"/>
      <c r="AR119" s="110"/>
      <c r="AS119" s="110"/>
      <c r="AT119" s="110"/>
      <c r="AU119" s="110"/>
      <c r="AV119" s="110"/>
      <c r="AW119" s="110"/>
      <c r="AX119" s="114"/>
      <c r="AY119" s="114"/>
      <c r="AZ119" s="110"/>
      <c r="BA119" s="110"/>
    </row>
    <row r="120" spans="1:53" ht="14.25" customHeight="1" x14ac:dyDescent="0.25">
      <c r="A120" s="110"/>
      <c r="B120" s="110"/>
      <c r="C120" s="110"/>
      <c r="D120" s="110"/>
      <c r="E120" s="110"/>
      <c r="F120" s="110"/>
      <c r="G120" s="110"/>
      <c r="H120" s="110"/>
      <c r="I120" s="110"/>
      <c r="J120" s="114"/>
      <c r="K120" s="110"/>
      <c r="L120" s="114"/>
      <c r="M120" s="114"/>
      <c r="N120" s="110"/>
      <c r="O120" s="110"/>
      <c r="P120" s="114"/>
      <c r="Q120" s="114"/>
      <c r="R120" s="115"/>
      <c r="S120" s="114"/>
      <c r="T120" s="114"/>
      <c r="U120" s="114"/>
      <c r="V120" s="114"/>
      <c r="W120" s="114"/>
      <c r="X120" s="115"/>
      <c r="Y120" s="114"/>
      <c r="Z120" s="114"/>
      <c r="AA120" s="114"/>
      <c r="AB120" s="114"/>
      <c r="AC120" s="114"/>
      <c r="AD120" s="114"/>
      <c r="AE120" s="114"/>
      <c r="AF120" s="114"/>
      <c r="AG120" s="114"/>
      <c r="AH120" s="114"/>
      <c r="AI120" s="110"/>
      <c r="AJ120" s="114"/>
      <c r="AK120" s="114"/>
      <c r="AL120" s="114"/>
      <c r="AM120" s="114"/>
      <c r="AN120" s="114"/>
      <c r="AO120" s="114"/>
      <c r="AP120" s="114"/>
      <c r="AQ120" s="110"/>
      <c r="AR120" s="110"/>
      <c r="AS120" s="110"/>
      <c r="AT120" s="110"/>
      <c r="AU120" s="110"/>
      <c r="AV120" s="110"/>
      <c r="AW120" s="110"/>
      <c r="AX120" s="114"/>
      <c r="AY120" s="114"/>
      <c r="AZ120" s="110"/>
      <c r="BA120" s="110"/>
    </row>
    <row r="121" spans="1:53" ht="14.25" customHeight="1" x14ac:dyDescent="0.25">
      <c r="A121" s="110"/>
      <c r="B121" s="110"/>
      <c r="C121" s="110"/>
      <c r="D121" s="110"/>
      <c r="E121" s="110"/>
      <c r="F121" s="110"/>
      <c r="G121" s="110"/>
      <c r="H121" s="110"/>
      <c r="I121" s="110"/>
      <c r="J121" s="114"/>
      <c r="K121" s="110"/>
      <c r="L121" s="114"/>
      <c r="M121" s="114"/>
      <c r="N121" s="110"/>
      <c r="O121" s="110"/>
      <c r="P121" s="114"/>
      <c r="Q121" s="114"/>
      <c r="R121" s="115"/>
      <c r="S121" s="114"/>
      <c r="T121" s="114"/>
      <c r="U121" s="114"/>
      <c r="V121" s="114"/>
      <c r="W121" s="114"/>
      <c r="X121" s="115"/>
      <c r="Y121" s="114"/>
      <c r="Z121" s="114"/>
      <c r="AA121" s="114"/>
      <c r="AB121" s="114"/>
      <c r="AC121" s="114"/>
      <c r="AD121" s="114"/>
      <c r="AE121" s="114"/>
      <c r="AF121" s="114"/>
      <c r="AG121" s="114"/>
      <c r="AH121" s="114"/>
      <c r="AI121" s="110"/>
      <c r="AJ121" s="114"/>
      <c r="AK121" s="114"/>
      <c r="AL121" s="114"/>
      <c r="AM121" s="114"/>
      <c r="AN121" s="114"/>
      <c r="AO121" s="114"/>
      <c r="AP121" s="114"/>
      <c r="AQ121" s="110"/>
      <c r="AR121" s="110"/>
      <c r="AS121" s="110"/>
      <c r="AT121" s="110"/>
      <c r="AU121" s="110"/>
      <c r="AV121" s="110"/>
      <c r="AW121" s="110"/>
      <c r="AX121" s="114"/>
      <c r="AY121" s="114"/>
      <c r="AZ121" s="110"/>
      <c r="BA121" s="110"/>
    </row>
    <row r="122" spans="1:53" ht="14.25" customHeight="1" x14ac:dyDescent="0.25">
      <c r="A122" s="110"/>
      <c r="B122" s="110"/>
      <c r="C122" s="110"/>
      <c r="D122" s="110"/>
      <c r="E122" s="110"/>
      <c r="F122" s="110"/>
      <c r="G122" s="110"/>
      <c r="H122" s="110"/>
      <c r="I122" s="110"/>
      <c r="J122" s="114"/>
      <c r="K122" s="110"/>
      <c r="L122" s="114"/>
      <c r="M122" s="114"/>
      <c r="N122" s="110"/>
      <c r="O122" s="110"/>
      <c r="P122" s="114"/>
      <c r="Q122" s="114"/>
      <c r="R122" s="115"/>
      <c r="S122" s="114"/>
      <c r="T122" s="114"/>
      <c r="U122" s="114"/>
      <c r="V122" s="114"/>
      <c r="W122" s="114"/>
      <c r="X122" s="115"/>
      <c r="Y122" s="114"/>
      <c r="Z122" s="114"/>
      <c r="AA122" s="114"/>
      <c r="AB122" s="114"/>
      <c r="AC122" s="114"/>
      <c r="AD122" s="114"/>
      <c r="AE122" s="114"/>
      <c r="AF122" s="114"/>
      <c r="AG122" s="114"/>
      <c r="AH122" s="114"/>
      <c r="AI122" s="110"/>
      <c r="AJ122" s="114"/>
      <c r="AK122" s="114"/>
      <c r="AL122" s="114"/>
      <c r="AM122" s="114"/>
      <c r="AN122" s="114"/>
      <c r="AO122" s="114"/>
      <c r="AP122" s="114"/>
      <c r="AQ122" s="110"/>
      <c r="AR122" s="110"/>
      <c r="AS122" s="110"/>
      <c r="AT122" s="110"/>
      <c r="AU122" s="110"/>
      <c r="AV122" s="110"/>
      <c r="AW122" s="110"/>
      <c r="AX122" s="114"/>
      <c r="AY122" s="114"/>
      <c r="AZ122" s="110"/>
      <c r="BA122" s="110"/>
    </row>
    <row r="123" spans="1:53" ht="14.25" customHeight="1" x14ac:dyDescent="0.25">
      <c r="A123" s="110"/>
      <c r="B123" s="110"/>
      <c r="C123" s="110"/>
      <c r="D123" s="110"/>
      <c r="E123" s="110"/>
      <c r="F123" s="110"/>
      <c r="G123" s="110"/>
      <c r="H123" s="110"/>
      <c r="I123" s="110"/>
      <c r="J123" s="114"/>
      <c r="K123" s="110"/>
      <c r="L123" s="114"/>
      <c r="M123" s="114"/>
      <c r="N123" s="110"/>
      <c r="O123" s="110"/>
      <c r="P123" s="114"/>
      <c r="Q123" s="114"/>
      <c r="R123" s="115"/>
      <c r="S123" s="114"/>
      <c r="T123" s="114"/>
      <c r="U123" s="114"/>
      <c r="V123" s="114"/>
      <c r="W123" s="114"/>
      <c r="X123" s="115"/>
      <c r="Y123" s="114"/>
      <c r="Z123" s="114"/>
      <c r="AA123" s="114"/>
      <c r="AB123" s="114"/>
      <c r="AC123" s="114"/>
      <c r="AD123" s="114"/>
      <c r="AE123" s="114"/>
      <c r="AF123" s="114"/>
      <c r="AG123" s="114"/>
      <c r="AH123" s="114"/>
      <c r="AI123" s="110"/>
      <c r="AJ123" s="114"/>
      <c r="AK123" s="114"/>
      <c r="AL123" s="114"/>
      <c r="AM123" s="114"/>
      <c r="AN123" s="114"/>
      <c r="AO123" s="114"/>
      <c r="AP123" s="114"/>
      <c r="AQ123" s="110"/>
      <c r="AR123" s="110"/>
      <c r="AS123" s="110"/>
      <c r="AT123" s="110"/>
      <c r="AU123" s="110"/>
      <c r="AV123" s="110"/>
      <c r="AW123" s="110"/>
      <c r="AX123" s="114"/>
      <c r="AY123" s="114"/>
      <c r="AZ123" s="110"/>
      <c r="BA123" s="110"/>
    </row>
    <row r="124" spans="1:53" ht="14.25" customHeight="1" x14ac:dyDescent="0.25">
      <c r="A124" s="110"/>
      <c r="B124" s="110"/>
      <c r="C124" s="110"/>
      <c r="D124" s="110"/>
      <c r="E124" s="110"/>
      <c r="F124" s="110"/>
      <c r="G124" s="110"/>
      <c r="H124" s="110"/>
      <c r="I124" s="110"/>
      <c r="J124" s="114"/>
      <c r="K124" s="110"/>
      <c r="L124" s="114"/>
      <c r="M124" s="114"/>
      <c r="N124" s="110"/>
      <c r="O124" s="110"/>
      <c r="P124" s="114"/>
      <c r="Q124" s="114"/>
      <c r="R124" s="115"/>
      <c r="S124" s="114"/>
      <c r="T124" s="114"/>
      <c r="U124" s="114"/>
      <c r="V124" s="114"/>
      <c r="W124" s="114"/>
      <c r="X124" s="115"/>
      <c r="Y124" s="114"/>
      <c r="Z124" s="114"/>
      <c r="AA124" s="114"/>
      <c r="AB124" s="114"/>
      <c r="AC124" s="114"/>
      <c r="AD124" s="114"/>
      <c r="AE124" s="114"/>
      <c r="AF124" s="114"/>
      <c r="AG124" s="114"/>
      <c r="AH124" s="114"/>
      <c r="AI124" s="110"/>
      <c r="AJ124" s="114"/>
      <c r="AK124" s="114"/>
      <c r="AL124" s="114"/>
      <c r="AM124" s="114"/>
      <c r="AN124" s="114"/>
      <c r="AO124" s="114"/>
      <c r="AP124" s="114"/>
      <c r="AQ124" s="110"/>
      <c r="AR124" s="110"/>
      <c r="AS124" s="110"/>
      <c r="AT124" s="110"/>
      <c r="AU124" s="110"/>
      <c r="AV124" s="110"/>
      <c r="AW124" s="110"/>
      <c r="AX124" s="114"/>
      <c r="AY124" s="114"/>
      <c r="AZ124" s="110"/>
      <c r="BA124" s="110"/>
    </row>
    <row r="125" spans="1:53" ht="14.25" customHeight="1" x14ac:dyDescent="0.25">
      <c r="A125" s="110"/>
      <c r="B125" s="110"/>
      <c r="C125" s="110"/>
      <c r="D125" s="110"/>
      <c r="E125" s="110"/>
      <c r="F125" s="110"/>
      <c r="G125" s="110"/>
      <c r="H125" s="110"/>
      <c r="I125" s="110"/>
      <c r="J125" s="114"/>
      <c r="K125" s="110"/>
      <c r="L125" s="114"/>
      <c r="M125" s="114"/>
      <c r="N125" s="110"/>
      <c r="O125" s="110"/>
      <c r="P125" s="114"/>
      <c r="Q125" s="114"/>
      <c r="R125" s="115"/>
      <c r="S125" s="114"/>
      <c r="T125" s="114"/>
      <c r="U125" s="114"/>
      <c r="V125" s="114"/>
      <c r="W125" s="114"/>
      <c r="X125" s="115"/>
      <c r="Y125" s="114"/>
      <c r="Z125" s="114"/>
      <c r="AA125" s="114"/>
      <c r="AB125" s="114"/>
      <c r="AC125" s="114"/>
      <c r="AD125" s="114"/>
      <c r="AE125" s="114"/>
      <c r="AF125" s="114"/>
      <c r="AG125" s="114"/>
      <c r="AH125" s="114"/>
      <c r="AI125" s="110"/>
      <c r="AJ125" s="114"/>
      <c r="AK125" s="114"/>
      <c r="AL125" s="114"/>
      <c r="AM125" s="114"/>
      <c r="AN125" s="114"/>
      <c r="AO125" s="114"/>
      <c r="AP125" s="114"/>
      <c r="AQ125" s="110"/>
      <c r="AR125" s="110"/>
      <c r="AS125" s="110"/>
      <c r="AT125" s="110"/>
      <c r="AU125" s="110"/>
      <c r="AV125" s="110"/>
      <c r="AW125" s="110"/>
      <c r="AX125" s="114"/>
      <c r="AY125" s="114"/>
      <c r="AZ125" s="110"/>
      <c r="BA125" s="110"/>
    </row>
    <row r="126" spans="1:53" ht="14.25" customHeight="1" x14ac:dyDescent="0.25">
      <c r="A126" s="110"/>
      <c r="B126" s="110"/>
      <c r="C126" s="110"/>
      <c r="D126" s="110"/>
      <c r="E126" s="110"/>
      <c r="F126" s="110"/>
      <c r="G126" s="110"/>
      <c r="H126" s="110"/>
      <c r="I126" s="110"/>
      <c r="J126" s="114"/>
      <c r="K126" s="110"/>
      <c r="L126" s="114"/>
      <c r="M126" s="114"/>
      <c r="N126" s="110"/>
      <c r="O126" s="110"/>
      <c r="P126" s="114"/>
      <c r="Q126" s="110"/>
      <c r="R126" s="115"/>
      <c r="S126" s="114"/>
      <c r="T126" s="114"/>
      <c r="U126" s="114"/>
      <c r="V126" s="114"/>
      <c r="W126" s="114"/>
      <c r="X126" s="110"/>
      <c r="Y126" s="110"/>
      <c r="Z126" s="110"/>
      <c r="AA126" s="110"/>
      <c r="AB126" s="110"/>
      <c r="AC126" s="110"/>
      <c r="AD126" s="110"/>
      <c r="AE126" s="110"/>
      <c r="AF126" s="110"/>
      <c r="AG126" s="110"/>
      <c r="AH126" s="110"/>
      <c r="AI126" s="110"/>
      <c r="AJ126" s="110"/>
      <c r="AK126" s="110"/>
      <c r="AL126" s="114"/>
      <c r="AM126" s="114"/>
      <c r="AN126" s="114"/>
      <c r="AO126" s="114"/>
      <c r="AP126" s="114"/>
      <c r="AQ126" s="110"/>
      <c r="AR126" s="110"/>
      <c r="AS126" s="110"/>
      <c r="AT126" s="110"/>
      <c r="AU126" s="110"/>
      <c r="AV126" s="110"/>
      <c r="AW126" s="110"/>
      <c r="AX126" s="114"/>
      <c r="AY126" s="114"/>
      <c r="AZ126" s="110"/>
      <c r="BA126" s="110"/>
    </row>
    <row r="127" spans="1:53" ht="14.25" customHeight="1" x14ac:dyDescent="0.25">
      <c r="A127" s="110"/>
      <c r="B127" s="110"/>
      <c r="C127" s="110"/>
      <c r="D127" s="110"/>
      <c r="E127" s="110"/>
      <c r="F127" s="110"/>
      <c r="G127" s="110"/>
      <c r="H127" s="110"/>
      <c r="I127" s="110"/>
      <c r="J127" s="114"/>
      <c r="K127" s="110"/>
      <c r="L127" s="114"/>
      <c r="M127" s="114"/>
      <c r="N127" s="110"/>
      <c r="O127" s="110"/>
      <c r="P127" s="114"/>
      <c r="Q127" s="114"/>
      <c r="R127" s="115"/>
      <c r="S127" s="114"/>
      <c r="T127" s="114"/>
      <c r="U127" s="114"/>
      <c r="V127" s="114"/>
      <c r="W127" s="114"/>
      <c r="X127" s="115"/>
      <c r="Y127" s="114"/>
      <c r="Z127" s="114"/>
      <c r="AA127" s="114"/>
      <c r="AB127" s="114"/>
      <c r="AC127" s="114"/>
      <c r="AD127" s="114"/>
      <c r="AE127" s="114"/>
      <c r="AF127" s="114"/>
      <c r="AG127" s="114"/>
      <c r="AH127" s="114"/>
      <c r="AI127" s="110"/>
      <c r="AJ127" s="114"/>
      <c r="AK127" s="114"/>
      <c r="AL127" s="114"/>
      <c r="AM127" s="114"/>
      <c r="AN127" s="114"/>
      <c r="AO127" s="114"/>
      <c r="AP127" s="114"/>
      <c r="AQ127" s="110"/>
      <c r="AR127" s="110"/>
      <c r="AS127" s="110"/>
      <c r="AT127" s="110"/>
      <c r="AU127" s="110"/>
      <c r="AV127" s="110"/>
      <c r="AW127" s="110"/>
      <c r="AX127" s="114"/>
      <c r="AY127" s="114"/>
      <c r="AZ127" s="110"/>
      <c r="BA127" s="110"/>
    </row>
    <row r="128" spans="1:53" ht="14.25" customHeight="1" x14ac:dyDescent="0.25">
      <c r="A128" s="110"/>
      <c r="B128" s="110"/>
      <c r="C128" s="110"/>
      <c r="D128" s="110"/>
      <c r="E128" s="110"/>
      <c r="F128" s="110"/>
      <c r="G128" s="110"/>
      <c r="H128" s="110"/>
      <c r="I128" s="110"/>
      <c r="J128" s="114"/>
      <c r="K128" s="110"/>
      <c r="L128" s="114"/>
      <c r="M128" s="114"/>
      <c r="N128" s="110"/>
      <c r="O128" s="110"/>
      <c r="P128" s="114"/>
      <c r="Q128" s="114"/>
      <c r="R128" s="115"/>
      <c r="S128" s="114"/>
      <c r="T128" s="114"/>
      <c r="U128" s="114"/>
      <c r="V128" s="114"/>
      <c r="W128" s="114"/>
      <c r="X128" s="115"/>
      <c r="Y128" s="114"/>
      <c r="Z128" s="114"/>
      <c r="AA128" s="114"/>
      <c r="AB128" s="114"/>
      <c r="AC128" s="114"/>
      <c r="AD128" s="114"/>
      <c r="AE128" s="114"/>
      <c r="AF128" s="114"/>
      <c r="AG128" s="114"/>
      <c r="AH128" s="114"/>
      <c r="AI128" s="110"/>
      <c r="AJ128" s="114"/>
      <c r="AK128" s="114"/>
      <c r="AL128" s="114"/>
      <c r="AM128" s="114"/>
      <c r="AN128" s="114"/>
      <c r="AO128" s="114"/>
      <c r="AP128" s="114"/>
      <c r="AQ128" s="110"/>
      <c r="AR128" s="110"/>
      <c r="AS128" s="110"/>
      <c r="AT128" s="110"/>
      <c r="AU128" s="110"/>
      <c r="AV128" s="110"/>
      <c r="AW128" s="110"/>
      <c r="AX128" s="114"/>
      <c r="AY128" s="114"/>
      <c r="AZ128" s="110"/>
      <c r="BA128" s="110"/>
    </row>
    <row r="129" spans="1:53" ht="14.25" customHeight="1" x14ac:dyDescent="0.25">
      <c r="A129" s="110"/>
      <c r="B129" s="110"/>
      <c r="C129" s="110"/>
      <c r="D129" s="110"/>
      <c r="E129" s="110"/>
      <c r="F129" s="110"/>
      <c r="G129" s="110"/>
      <c r="H129" s="110"/>
      <c r="I129" s="110"/>
      <c r="J129" s="114"/>
      <c r="K129" s="110"/>
      <c r="L129" s="114"/>
      <c r="M129" s="114"/>
      <c r="N129" s="110"/>
      <c r="O129" s="110"/>
      <c r="P129" s="114"/>
      <c r="Q129" s="114"/>
      <c r="R129" s="115"/>
      <c r="S129" s="114"/>
      <c r="T129" s="114"/>
      <c r="U129" s="114"/>
      <c r="V129" s="114"/>
      <c r="W129" s="114"/>
      <c r="X129" s="115"/>
      <c r="Y129" s="114"/>
      <c r="Z129" s="114"/>
      <c r="AA129" s="114"/>
      <c r="AB129" s="114"/>
      <c r="AC129" s="114"/>
      <c r="AD129" s="114"/>
      <c r="AE129" s="114"/>
      <c r="AF129" s="114"/>
      <c r="AG129" s="114"/>
      <c r="AH129" s="114"/>
      <c r="AI129" s="110"/>
      <c r="AJ129" s="114"/>
      <c r="AK129" s="114"/>
      <c r="AL129" s="114"/>
      <c r="AM129" s="114"/>
      <c r="AN129" s="114"/>
      <c r="AO129" s="114"/>
      <c r="AP129" s="114"/>
      <c r="AQ129" s="110"/>
      <c r="AR129" s="110"/>
      <c r="AS129" s="110"/>
      <c r="AT129" s="110"/>
      <c r="AU129" s="110"/>
      <c r="AV129" s="110"/>
      <c r="AW129" s="110"/>
      <c r="AX129" s="114"/>
      <c r="AY129" s="114"/>
      <c r="AZ129" s="110"/>
      <c r="BA129" s="110"/>
    </row>
    <row r="130" spans="1:53" ht="14.25" customHeight="1" x14ac:dyDescent="0.25">
      <c r="A130" s="110"/>
      <c r="B130" s="110"/>
      <c r="C130" s="110"/>
      <c r="D130" s="110"/>
      <c r="E130" s="110"/>
      <c r="F130" s="110"/>
      <c r="G130" s="110"/>
      <c r="H130" s="110"/>
      <c r="I130" s="110"/>
      <c r="J130" s="114"/>
      <c r="K130" s="110"/>
      <c r="L130" s="114"/>
      <c r="M130" s="114"/>
      <c r="N130" s="110"/>
      <c r="O130" s="110"/>
      <c r="P130" s="114"/>
      <c r="Q130" s="114"/>
      <c r="R130" s="115"/>
      <c r="S130" s="114"/>
      <c r="T130" s="114"/>
      <c r="U130" s="114"/>
      <c r="V130" s="114"/>
      <c r="W130" s="114"/>
      <c r="X130" s="115"/>
      <c r="Y130" s="114"/>
      <c r="Z130" s="114"/>
      <c r="AA130" s="114"/>
      <c r="AB130" s="114"/>
      <c r="AC130" s="114"/>
      <c r="AD130" s="114"/>
      <c r="AE130" s="114"/>
      <c r="AF130" s="114"/>
      <c r="AG130" s="114"/>
      <c r="AH130" s="114"/>
      <c r="AI130" s="110"/>
      <c r="AJ130" s="114"/>
      <c r="AK130" s="114"/>
      <c r="AL130" s="114"/>
      <c r="AM130" s="114"/>
      <c r="AN130" s="114"/>
      <c r="AO130" s="114"/>
      <c r="AP130" s="114"/>
      <c r="AQ130" s="110"/>
      <c r="AR130" s="110"/>
      <c r="AS130" s="110"/>
      <c r="AT130" s="110"/>
      <c r="AU130" s="110"/>
      <c r="AV130" s="110"/>
      <c r="AW130" s="110"/>
      <c r="AX130" s="114"/>
      <c r="AY130" s="114"/>
      <c r="AZ130" s="110"/>
      <c r="BA130" s="110"/>
    </row>
    <row r="131" spans="1:53" ht="14.25" customHeight="1" x14ac:dyDescent="0.25">
      <c r="A131" s="110"/>
      <c r="B131" s="110"/>
      <c r="C131" s="110"/>
      <c r="D131" s="110"/>
      <c r="E131" s="110"/>
      <c r="F131" s="110"/>
      <c r="G131" s="110"/>
      <c r="H131" s="110"/>
      <c r="I131" s="110"/>
      <c r="J131" s="114"/>
      <c r="K131" s="110"/>
      <c r="L131" s="114"/>
      <c r="M131" s="114"/>
      <c r="N131" s="110"/>
      <c r="O131" s="110"/>
      <c r="P131" s="114"/>
      <c r="Q131" s="114"/>
      <c r="R131" s="110"/>
      <c r="S131" s="110"/>
      <c r="T131" s="110"/>
      <c r="U131" s="110"/>
      <c r="V131" s="110"/>
      <c r="W131" s="110"/>
      <c r="X131" s="115"/>
      <c r="Y131" s="114"/>
      <c r="Z131" s="114"/>
      <c r="AA131" s="114"/>
      <c r="AB131" s="114"/>
      <c r="AC131" s="114"/>
      <c r="AD131" s="110"/>
      <c r="AE131" s="110"/>
      <c r="AF131" s="110"/>
      <c r="AG131" s="110"/>
      <c r="AH131" s="110"/>
      <c r="AI131" s="110"/>
      <c r="AJ131" s="110"/>
      <c r="AK131" s="110"/>
      <c r="AL131" s="114"/>
      <c r="AM131" s="114"/>
      <c r="AN131" s="114"/>
      <c r="AO131" s="114"/>
      <c r="AP131" s="114"/>
      <c r="AQ131" s="110"/>
      <c r="AR131" s="110"/>
      <c r="AS131" s="110"/>
      <c r="AT131" s="110"/>
      <c r="AU131" s="110"/>
      <c r="AV131" s="110"/>
      <c r="AW131" s="110"/>
      <c r="AX131" s="114"/>
      <c r="AY131" s="114"/>
      <c r="AZ131" s="110"/>
      <c r="BA131" s="110"/>
    </row>
    <row r="132" spans="1:53" ht="14.25" customHeight="1" x14ac:dyDescent="0.25">
      <c r="A132" s="110"/>
      <c r="B132" s="110"/>
      <c r="C132" s="110"/>
      <c r="D132" s="110"/>
      <c r="E132" s="110"/>
      <c r="F132" s="110"/>
      <c r="G132" s="110"/>
      <c r="H132" s="110"/>
      <c r="I132" s="110"/>
      <c r="J132" s="114"/>
      <c r="K132" s="110"/>
      <c r="L132" s="114"/>
      <c r="M132" s="114"/>
      <c r="N132" s="110"/>
      <c r="O132" s="110"/>
      <c r="P132" s="114"/>
      <c r="Q132" s="114"/>
      <c r="R132" s="115"/>
      <c r="S132" s="114"/>
      <c r="T132" s="114"/>
      <c r="U132" s="114"/>
      <c r="V132" s="114"/>
      <c r="W132" s="114"/>
      <c r="X132" s="115"/>
      <c r="Y132" s="114"/>
      <c r="Z132" s="114"/>
      <c r="AA132" s="114"/>
      <c r="AB132" s="114"/>
      <c r="AC132" s="114"/>
      <c r="AD132" s="114"/>
      <c r="AE132" s="114"/>
      <c r="AF132" s="114"/>
      <c r="AG132" s="114"/>
      <c r="AH132" s="114"/>
      <c r="AI132" s="110"/>
      <c r="AJ132" s="114"/>
      <c r="AK132" s="114"/>
      <c r="AL132" s="114"/>
      <c r="AM132" s="114"/>
      <c r="AN132" s="114"/>
      <c r="AO132" s="114"/>
      <c r="AP132" s="114"/>
      <c r="AQ132" s="110"/>
      <c r="AR132" s="110"/>
      <c r="AS132" s="110"/>
      <c r="AT132" s="110"/>
      <c r="AU132" s="110"/>
      <c r="AV132" s="110"/>
      <c r="AW132" s="110"/>
      <c r="AX132" s="114"/>
      <c r="AY132" s="114"/>
      <c r="AZ132" s="110"/>
      <c r="BA132" s="110"/>
    </row>
    <row r="133" spans="1:53" ht="14.25" customHeight="1" x14ac:dyDescent="0.25">
      <c r="A133" s="110"/>
      <c r="B133" s="110"/>
      <c r="C133" s="110"/>
      <c r="D133" s="110"/>
      <c r="E133" s="110"/>
      <c r="F133" s="110"/>
      <c r="G133" s="110"/>
      <c r="H133" s="110"/>
      <c r="I133" s="110"/>
      <c r="J133" s="114"/>
      <c r="K133" s="110"/>
      <c r="L133" s="114"/>
      <c r="M133" s="114"/>
      <c r="N133" s="110"/>
      <c r="O133" s="110"/>
      <c r="P133" s="114"/>
      <c r="Q133" s="114"/>
      <c r="R133" s="115"/>
      <c r="S133" s="114"/>
      <c r="T133" s="114"/>
      <c r="U133" s="114"/>
      <c r="V133" s="114"/>
      <c r="W133" s="114"/>
      <c r="X133" s="115"/>
      <c r="Y133" s="114"/>
      <c r="Z133" s="114"/>
      <c r="AA133" s="114"/>
      <c r="AB133" s="114"/>
      <c r="AC133" s="114"/>
      <c r="AD133" s="114"/>
      <c r="AE133" s="114"/>
      <c r="AF133" s="114"/>
      <c r="AG133" s="114"/>
      <c r="AH133" s="114"/>
      <c r="AI133" s="110"/>
      <c r="AJ133" s="114"/>
      <c r="AK133" s="114"/>
      <c r="AL133" s="114"/>
      <c r="AM133" s="114"/>
      <c r="AN133" s="114"/>
      <c r="AO133" s="114"/>
      <c r="AP133" s="114"/>
      <c r="AQ133" s="110"/>
      <c r="AR133" s="110"/>
      <c r="AS133" s="110"/>
      <c r="AT133" s="110"/>
      <c r="AU133" s="110"/>
      <c r="AV133" s="110"/>
      <c r="AW133" s="110"/>
      <c r="AX133" s="114"/>
      <c r="AY133" s="114"/>
      <c r="AZ133" s="110"/>
      <c r="BA133" s="110"/>
    </row>
    <row r="134" spans="1:53" ht="14.25" customHeight="1" x14ac:dyDescent="0.25">
      <c r="A134" s="110"/>
      <c r="B134" s="110"/>
      <c r="C134" s="110"/>
      <c r="D134" s="110"/>
      <c r="E134" s="110"/>
      <c r="F134" s="110"/>
      <c r="G134" s="110"/>
      <c r="H134" s="110"/>
      <c r="I134" s="110"/>
      <c r="J134" s="114"/>
      <c r="K134" s="110"/>
      <c r="L134" s="114"/>
      <c r="M134" s="114"/>
      <c r="N134" s="110"/>
      <c r="O134" s="110"/>
      <c r="P134" s="114"/>
      <c r="Q134" s="114"/>
      <c r="R134" s="115"/>
      <c r="S134" s="114"/>
      <c r="T134" s="114"/>
      <c r="U134" s="114"/>
      <c r="V134" s="114"/>
      <c r="W134" s="114"/>
      <c r="X134" s="115"/>
      <c r="Y134" s="114"/>
      <c r="Z134" s="114"/>
      <c r="AA134" s="114"/>
      <c r="AB134" s="114"/>
      <c r="AC134" s="114"/>
      <c r="AD134" s="114"/>
      <c r="AE134" s="114"/>
      <c r="AF134" s="114"/>
      <c r="AG134" s="114"/>
      <c r="AH134" s="114"/>
      <c r="AI134" s="110"/>
      <c r="AJ134" s="114"/>
      <c r="AK134" s="114"/>
      <c r="AL134" s="114"/>
      <c r="AM134" s="114"/>
      <c r="AN134" s="114"/>
      <c r="AO134" s="114"/>
      <c r="AP134" s="114"/>
      <c r="AQ134" s="110"/>
      <c r="AR134" s="110"/>
      <c r="AS134" s="110"/>
      <c r="AT134" s="110"/>
      <c r="AU134" s="110"/>
      <c r="AV134" s="110"/>
      <c r="AW134" s="110"/>
      <c r="AX134" s="114"/>
      <c r="AY134" s="114"/>
      <c r="AZ134" s="110"/>
      <c r="BA134" s="110"/>
    </row>
    <row r="135" spans="1:53" ht="14.25" customHeight="1" x14ac:dyDescent="0.25">
      <c r="A135" s="110"/>
      <c r="B135" s="110"/>
      <c r="C135" s="110"/>
      <c r="D135" s="110"/>
      <c r="E135" s="110"/>
      <c r="F135" s="110"/>
      <c r="G135" s="110"/>
      <c r="H135" s="110"/>
      <c r="I135" s="110"/>
      <c r="J135" s="114"/>
      <c r="K135" s="110"/>
      <c r="L135" s="114"/>
      <c r="M135" s="114"/>
      <c r="N135" s="110"/>
      <c r="O135" s="110"/>
      <c r="P135" s="114"/>
      <c r="Q135" s="114"/>
      <c r="R135" s="115"/>
      <c r="S135" s="114"/>
      <c r="T135" s="114"/>
      <c r="U135" s="114"/>
      <c r="V135" s="114"/>
      <c r="W135" s="114"/>
      <c r="X135" s="115"/>
      <c r="Y135" s="114"/>
      <c r="Z135" s="114"/>
      <c r="AA135" s="114"/>
      <c r="AB135" s="114"/>
      <c r="AC135" s="114"/>
      <c r="AD135" s="114"/>
      <c r="AE135" s="114"/>
      <c r="AF135" s="114"/>
      <c r="AG135" s="114"/>
      <c r="AH135" s="114"/>
      <c r="AI135" s="110"/>
      <c r="AJ135" s="114"/>
      <c r="AK135" s="114"/>
      <c r="AL135" s="114"/>
      <c r="AM135" s="114"/>
      <c r="AN135" s="114"/>
      <c r="AO135" s="114"/>
      <c r="AP135" s="114"/>
      <c r="AQ135" s="110"/>
      <c r="AR135" s="110"/>
      <c r="AS135" s="110"/>
      <c r="AT135" s="110"/>
      <c r="AU135" s="110"/>
      <c r="AV135" s="110"/>
      <c r="AW135" s="110"/>
      <c r="AX135" s="114"/>
      <c r="AY135" s="114"/>
      <c r="AZ135" s="110"/>
      <c r="BA135" s="110"/>
    </row>
    <row r="136" spans="1:53" ht="14.25" customHeight="1" x14ac:dyDescent="0.25">
      <c r="A136" s="110"/>
      <c r="B136" s="110"/>
      <c r="C136" s="110"/>
      <c r="D136" s="110"/>
      <c r="E136" s="110"/>
      <c r="F136" s="110"/>
      <c r="G136" s="110"/>
      <c r="H136" s="110"/>
      <c r="I136" s="110"/>
      <c r="J136" s="114"/>
      <c r="K136" s="110"/>
      <c r="L136" s="114"/>
      <c r="M136" s="114"/>
      <c r="N136" s="110"/>
      <c r="O136" s="110"/>
      <c r="P136" s="114"/>
      <c r="Q136" s="114"/>
      <c r="R136" s="115"/>
      <c r="S136" s="114"/>
      <c r="T136" s="114"/>
      <c r="U136" s="114"/>
      <c r="V136" s="114"/>
      <c r="W136" s="114"/>
      <c r="X136" s="115"/>
      <c r="Y136" s="114"/>
      <c r="Z136" s="114"/>
      <c r="AA136" s="114"/>
      <c r="AB136" s="114"/>
      <c r="AC136" s="114"/>
      <c r="AD136" s="114"/>
      <c r="AE136" s="114"/>
      <c r="AF136" s="114"/>
      <c r="AG136" s="114"/>
      <c r="AH136" s="114"/>
      <c r="AI136" s="110"/>
      <c r="AJ136" s="114"/>
      <c r="AK136" s="114"/>
      <c r="AL136" s="114"/>
      <c r="AM136" s="114"/>
      <c r="AN136" s="114"/>
      <c r="AO136" s="114"/>
      <c r="AP136" s="114"/>
      <c r="AQ136" s="110"/>
      <c r="AR136" s="110"/>
      <c r="AS136" s="110"/>
      <c r="AT136" s="110"/>
      <c r="AU136" s="110"/>
      <c r="AV136" s="110"/>
      <c r="AW136" s="110"/>
      <c r="AX136" s="114"/>
      <c r="AY136" s="114"/>
      <c r="AZ136" s="110"/>
      <c r="BA136" s="110"/>
    </row>
    <row r="137" spans="1:53" ht="14.25" customHeight="1" x14ac:dyDescent="0.25">
      <c r="A137" s="110"/>
      <c r="B137" s="110"/>
      <c r="C137" s="110"/>
      <c r="D137" s="110"/>
      <c r="E137" s="110"/>
      <c r="F137" s="110"/>
      <c r="G137" s="110"/>
      <c r="H137" s="110"/>
      <c r="I137" s="110"/>
      <c r="J137" s="114"/>
      <c r="K137" s="110"/>
      <c r="L137" s="114"/>
      <c r="M137" s="114"/>
      <c r="N137" s="110"/>
      <c r="O137" s="110"/>
      <c r="P137" s="114"/>
      <c r="Q137" s="114"/>
      <c r="R137" s="115"/>
      <c r="S137" s="114"/>
      <c r="T137" s="114"/>
      <c r="U137" s="114"/>
      <c r="V137" s="114"/>
      <c r="W137" s="114"/>
      <c r="X137" s="115"/>
      <c r="Y137" s="114"/>
      <c r="Z137" s="114"/>
      <c r="AA137" s="114"/>
      <c r="AB137" s="114"/>
      <c r="AC137" s="114"/>
      <c r="AD137" s="114"/>
      <c r="AE137" s="114"/>
      <c r="AF137" s="114"/>
      <c r="AG137" s="114"/>
      <c r="AH137" s="114"/>
      <c r="AI137" s="110"/>
      <c r="AJ137" s="114"/>
      <c r="AK137" s="114"/>
      <c r="AL137" s="114"/>
      <c r="AM137" s="114"/>
      <c r="AN137" s="114"/>
      <c r="AO137" s="114"/>
      <c r="AP137" s="114"/>
      <c r="AQ137" s="110"/>
      <c r="AR137" s="110"/>
      <c r="AS137" s="110"/>
      <c r="AT137" s="110"/>
      <c r="AU137" s="110"/>
      <c r="AV137" s="110"/>
      <c r="AW137" s="110"/>
      <c r="AX137" s="114"/>
      <c r="AY137" s="114"/>
      <c r="AZ137" s="110"/>
      <c r="BA137" s="110"/>
    </row>
    <row r="138" spans="1:53" ht="14.25" customHeight="1" x14ac:dyDescent="0.25">
      <c r="A138" s="110"/>
      <c r="B138" s="110"/>
      <c r="C138" s="110"/>
      <c r="D138" s="110"/>
      <c r="E138" s="110"/>
      <c r="F138" s="110"/>
      <c r="G138" s="110"/>
      <c r="H138" s="110"/>
      <c r="I138" s="110"/>
      <c r="J138" s="114"/>
      <c r="K138" s="110"/>
      <c r="L138" s="114"/>
      <c r="M138" s="114"/>
      <c r="N138" s="110"/>
      <c r="O138" s="110"/>
      <c r="P138" s="114"/>
      <c r="Q138" s="114"/>
      <c r="R138" s="115"/>
      <c r="S138" s="114"/>
      <c r="T138" s="114"/>
      <c r="U138" s="114"/>
      <c r="V138" s="114"/>
      <c r="W138" s="114"/>
      <c r="X138" s="115"/>
      <c r="Y138" s="114"/>
      <c r="Z138" s="114"/>
      <c r="AA138" s="114"/>
      <c r="AB138" s="114"/>
      <c r="AC138" s="114"/>
      <c r="AD138" s="114"/>
      <c r="AE138" s="114"/>
      <c r="AF138" s="114"/>
      <c r="AG138" s="114"/>
      <c r="AH138" s="114"/>
      <c r="AI138" s="110"/>
      <c r="AJ138" s="114"/>
      <c r="AK138" s="114"/>
      <c r="AL138" s="114"/>
      <c r="AM138" s="114"/>
      <c r="AN138" s="114"/>
      <c r="AO138" s="114"/>
      <c r="AP138" s="114"/>
      <c r="AQ138" s="110"/>
      <c r="AR138" s="110"/>
      <c r="AS138" s="110"/>
      <c r="AT138" s="110"/>
      <c r="AU138" s="110"/>
      <c r="AV138" s="110"/>
      <c r="AW138" s="110"/>
      <c r="AX138" s="114"/>
      <c r="AY138" s="114"/>
      <c r="AZ138" s="110"/>
      <c r="BA138" s="110"/>
    </row>
    <row r="139" spans="1:53" ht="14.25" customHeight="1" x14ac:dyDescent="0.25">
      <c r="A139" s="110"/>
      <c r="B139" s="110"/>
      <c r="C139" s="110"/>
      <c r="D139" s="110"/>
      <c r="E139" s="110"/>
      <c r="F139" s="110"/>
      <c r="G139" s="110"/>
      <c r="H139" s="110"/>
      <c r="I139" s="110"/>
      <c r="J139" s="114"/>
      <c r="K139" s="110"/>
      <c r="L139" s="114"/>
      <c r="M139" s="114"/>
      <c r="N139" s="110"/>
      <c r="O139" s="110"/>
      <c r="P139" s="114"/>
      <c r="Q139" s="114"/>
      <c r="R139" s="115"/>
      <c r="S139" s="114"/>
      <c r="T139" s="114"/>
      <c r="U139" s="114"/>
      <c r="V139" s="114"/>
      <c r="W139" s="114"/>
      <c r="X139" s="115"/>
      <c r="Y139" s="114"/>
      <c r="Z139" s="114"/>
      <c r="AA139" s="114"/>
      <c r="AB139" s="114"/>
      <c r="AC139" s="114"/>
      <c r="AD139" s="114"/>
      <c r="AE139" s="114"/>
      <c r="AF139" s="114"/>
      <c r="AG139" s="114"/>
      <c r="AH139" s="114"/>
      <c r="AI139" s="110"/>
      <c r="AJ139" s="114"/>
      <c r="AK139" s="114"/>
      <c r="AL139" s="114"/>
      <c r="AM139" s="114"/>
      <c r="AN139" s="114"/>
      <c r="AO139" s="114"/>
      <c r="AP139" s="114"/>
      <c r="AQ139" s="110"/>
      <c r="AR139" s="110"/>
      <c r="AS139" s="110"/>
      <c r="AT139" s="110"/>
      <c r="AU139" s="110"/>
      <c r="AV139" s="110"/>
      <c r="AW139" s="110"/>
      <c r="AX139" s="114"/>
      <c r="AY139" s="114"/>
      <c r="AZ139" s="110"/>
      <c r="BA139" s="110"/>
    </row>
    <row r="140" spans="1:53" ht="14.25" customHeight="1" x14ac:dyDescent="0.25">
      <c r="A140" s="110"/>
      <c r="B140" s="110"/>
      <c r="C140" s="110"/>
      <c r="D140" s="110"/>
      <c r="E140" s="110"/>
      <c r="F140" s="110"/>
      <c r="G140" s="110"/>
      <c r="H140" s="110"/>
      <c r="I140" s="110"/>
      <c r="J140" s="114"/>
      <c r="K140" s="110"/>
      <c r="L140" s="114"/>
      <c r="M140" s="114"/>
      <c r="N140" s="110"/>
      <c r="O140" s="110"/>
      <c r="P140" s="114"/>
      <c r="Q140" s="114"/>
      <c r="R140" s="115"/>
      <c r="S140" s="114"/>
      <c r="T140" s="114"/>
      <c r="U140" s="114"/>
      <c r="V140" s="114"/>
      <c r="W140" s="114"/>
      <c r="X140" s="115"/>
      <c r="Y140" s="114"/>
      <c r="Z140" s="114"/>
      <c r="AA140" s="114"/>
      <c r="AB140" s="114"/>
      <c r="AC140" s="114"/>
      <c r="AD140" s="114"/>
      <c r="AE140" s="114"/>
      <c r="AF140" s="114"/>
      <c r="AG140" s="114"/>
      <c r="AH140" s="114"/>
      <c r="AI140" s="110"/>
      <c r="AJ140" s="114"/>
      <c r="AK140" s="114"/>
      <c r="AL140" s="114"/>
      <c r="AM140" s="114"/>
      <c r="AN140" s="114"/>
      <c r="AO140" s="114"/>
      <c r="AP140" s="114"/>
      <c r="AQ140" s="110"/>
      <c r="AR140" s="110"/>
      <c r="AS140" s="110"/>
      <c r="AT140" s="110"/>
      <c r="AU140" s="110"/>
      <c r="AV140" s="110"/>
      <c r="AW140" s="110"/>
      <c r="AX140" s="114"/>
      <c r="AY140" s="114"/>
      <c r="AZ140" s="110"/>
      <c r="BA140" s="110"/>
    </row>
    <row r="141" spans="1:53" ht="14.25" customHeight="1" x14ac:dyDescent="0.25">
      <c r="A141" s="110"/>
      <c r="B141" s="110"/>
      <c r="C141" s="110"/>
      <c r="D141" s="110"/>
      <c r="E141" s="110"/>
      <c r="F141" s="110"/>
      <c r="G141" s="110"/>
      <c r="H141" s="110"/>
      <c r="I141" s="110"/>
      <c r="J141" s="114"/>
      <c r="K141" s="110"/>
      <c r="L141" s="114"/>
      <c r="M141" s="114"/>
      <c r="N141" s="110"/>
      <c r="O141" s="110"/>
      <c r="P141" s="114"/>
      <c r="Q141" s="110"/>
      <c r="R141" s="115"/>
      <c r="S141" s="114"/>
      <c r="T141" s="114"/>
      <c r="U141" s="114"/>
      <c r="V141" s="114"/>
      <c r="W141" s="114"/>
      <c r="X141" s="110"/>
      <c r="Y141" s="110"/>
      <c r="Z141" s="110"/>
      <c r="AA141" s="110"/>
      <c r="AB141" s="110"/>
      <c r="AC141" s="110"/>
      <c r="AD141" s="110"/>
      <c r="AE141" s="110"/>
      <c r="AF141" s="110"/>
      <c r="AG141" s="110"/>
      <c r="AH141" s="110"/>
      <c r="AI141" s="110"/>
      <c r="AJ141" s="110"/>
      <c r="AK141" s="110"/>
      <c r="AL141" s="114"/>
      <c r="AM141" s="114"/>
      <c r="AN141" s="114"/>
      <c r="AO141" s="114"/>
      <c r="AP141" s="114"/>
      <c r="AQ141" s="110"/>
      <c r="AR141" s="110"/>
      <c r="AS141" s="110"/>
      <c r="AT141" s="110"/>
      <c r="AU141" s="110"/>
      <c r="AV141" s="110"/>
      <c r="AW141" s="110"/>
      <c r="AX141" s="114"/>
      <c r="AY141" s="114"/>
      <c r="AZ141" s="110"/>
      <c r="BA141" s="110"/>
    </row>
    <row r="142" spans="1:53" ht="14.25" customHeight="1" x14ac:dyDescent="0.25">
      <c r="A142" s="110"/>
      <c r="B142" s="110"/>
      <c r="C142" s="110"/>
      <c r="D142" s="110"/>
      <c r="E142" s="110"/>
      <c r="F142" s="110"/>
      <c r="G142" s="110"/>
      <c r="H142" s="110"/>
      <c r="I142" s="110"/>
      <c r="J142" s="114"/>
      <c r="K142" s="110"/>
      <c r="L142" s="114"/>
      <c r="M142" s="114"/>
      <c r="N142" s="110"/>
      <c r="O142" s="110"/>
      <c r="P142" s="114"/>
      <c r="Q142" s="110"/>
      <c r="R142" s="115"/>
      <c r="S142" s="114"/>
      <c r="T142" s="114"/>
      <c r="U142" s="114"/>
      <c r="V142" s="114"/>
      <c r="W142" s="114"/>
      <c r="X142" s="110"/>
      <c r="Y142" s="110"/>
      <c r="Z142" s="110"/>
      <c r="AA142" s="110"/>
      <c r="AB142" s="110"/>
      <c r="AC142" s="110"/>
      <c r="AD142" s="110"/>
      <c r="AE142" s="110"/>
      <c r="AF142" s="110"/>
      <c r="AG142" s="110"/>
      <c r="AH142" s="110"/>
      <c r="AI142" s="110"/>
      <c r="AJ142" s="110"/>
      <c r="AK142" s="110"/>
      <c r="AL142" s="114"/>
      <c r="AM142" s="114"/>
      <c r="AN142" s="114"/>
      <c r="AO142" s="114"/>
      <c r="AP142" s="114"/>
      <c r="AQ142" s="110"/>
      <c r="AR142" s="110"/>
      <c r="AS142" s="110"/>
      <c r="AT142" s="110"/>
      <c r="AU142" s="110"/>
      <c r="AV142" s="110"/>
      <c r="AW142" s="110"/>
      <c r="AX142" s="114"/>
      <c r="AY142" s="114"/>
      <c r="AZ142" s="110"/>
      <c r="BA142" s="110"/>
    </row>
    <row r="143" spans="1:53" ht="14.25" customHeight="1" x14ac:dyDescent="0.25">
      <c r="A143" s="110"/>
      <c r="B143" s="110"/>
      <c r="C143" s="110"/>
      <c r="D143" s="110"/>
      <c r="E143" s="110"/>
      <c r="F143" s="110"/>
      <c r="G143" s="110"/>
      <c r="H143" s="110"/>
      <c r="I143" s="110"/>
      <c r="J143" s="114"/>
      <c r="K143" s="110"/>
      <c r="L143" s="114"/>
      <c r="M143" s="114"/>
      <c r="N143" s="110"/>
      <c r="O143" s="110"/>
      <c r="P143" s="114"/>
      <c r="Q143" s="114"/>
      <c r="R143" s="115"/>
      <c r="S143" s="114"/>
      <c r="T143" s="114"/>
      <c r="U143" s="114"/>
      <c r="V143" s="114"/>
      <c r="W143" s="114"/>
      <c r="X143" s="115"/>
      <c r="Y143" s="114"/>
      <c r="Z143" s="114"/>
      <c r="AA143" s="114"/>
      <c r="AB143" s="114"/>
      <c r="AC143" s="114"/>
      <c r="AD143" s="114"/>
      <c r="AE143" s="114"/>
      <c r="AF143" s="114"/>
      <c r="AG143" s="114"/>
      <c r="AH143" s="114"/>
      <c r="AI143" s="110"/>
      <c r="AJ143" s="114"/>
      <c r="AK143" s="114"/>
      <c r="AL143" s="114"/>
      <c r="AM143" s="114"/>
      <c r="AN143" s="114"/>
      <c r="AO143" s="114"/>
      <c r="AP143" s="114"/>
      <c r="AQ143" s="110"/>
      <c r="AR143" s="110"/>
      <c r="AS143" s="110"/>
      <c r="AT143" s="110"/>
      <c r="AU143" s="110"/>
      <c r="AV143" s="110"/>
      <c r="AW143" s="110"/>
      <c r="AX143" s="114"/>
      <c r="AY143" s="114"/>
      <c r="AZ143" s="110"/>
      <c r="BA143" s="110"/>
    </row>
    <row r="144" spans="1:53" ht="14.25" customHeight="1" x14ac:dyDescent="0.25">
      <c r="A144" s="110"/>
      <c r="B144" s="110"/>
      <c r="C144" s="110"/>
      <c r="D144" s="110"/>
      <c r="E144" s="110"/>
      <c r="F144" s="110"/>
      <c r="G144" s="110"/>
      <c r="H144" s="110"/>
      <c r="I144" s="110"/>
      <c r="J144" s="114"/>
      <c r="K144" s="110"/>
      <c r="L144" s="114"/>
      <c r="M144" s="114"/>
      <c r="N144" s="110"/>
      <c r="O144" s="110"/>
      <c r="P144" s="114"/>
      <c r="Q144" s="114"/>
      <c r="R144" s="115"/>
      <c r="S144" s="114"/>
      <c r="T144" s="114"/>
      <c r="U144" s="114"/>
      <c r="V144" s="114"/>
      <c r="W144" s="114"/>
      <c r="X144" s="115"/>
      <c r="Y144" s="114"/>
      <c r="Z144" s="114"/>
      <c r="AA144" s="114"/>
      <c r="AB144" s="114"/>
      <c r="AC144" s="114"/>
      <c r="AD144" s="114"/>
      <c r="AE144" s="114"/>
      <c r="AF144" s="114"/>
      <c r="AG144" s="114"/>
      <c r="AH144" s="114"/>
      <c r="AI144" s="110"/>
      <c r="AJ144" s="114"/>
      <c r="AK144" s="114"/>
      <c r="AL144" s="114"/>
      <c r="AM144" s="114"/>
      <c r="AN144" s="114"/>
      <c r="AO144" s="114"/>
      <c r="AP144" s="114"/>
      <c r="AQ144" s="110"/>
      <c r="AR144" s="110"/>
      <c r="AS144" s="110"/>
      <c r="AT144" s="110"/>
      <c r="AU144" s="110"/>
      <c r="AV144" s="110"/>
      <c r="AW144" s="110"/>
      <c r="AX144" s="114"/>
      <c r="AY144" s="114"/>
      <c r="AZ144" s="110"/>
      <c r="BA144" s="110"/>
    </row>
    <row r="145" spans="1:53" ht="14.25" customHeight="1" x14ac:dyDescent="0.25">
      <c r="A145" s="110"/>
      <c r="B145" s="110"/>
      <c r="C145" s="110"/>
      <c r="D145" s="110"/>
      <c r="E145" s="110"/>
      <c r="F145" s="110"/>
      <c r="G145" s="110"/>
      <c r="H145" s="110"/>
      <c r="I145" s="110"/>
      <c r="J145" s="114"/>
      <c r="K145" s="110"/>
      <c r="L145" s="114"/>
      <c r="M145" s="114"/>
      <c r="N145" s="110"/>
      <c r="O145" s="110"/>
      <c r="P145" s="114"/>
      <c r="Q145" s="114"/>
      <c r="R145" s="110"/>
      <c r="S145" s="110"/>
      <c r="T145" s="110"/>
      <c r="U145" s="110"/>
      <c r="V145" s="110"/>
      <c r="W145" s="110"/>
      <c r="X145" s="115"/>
      <c r="Y145" s="114"/>
      <c r="Z145" s="114"/>
      <c r="AA145" s="114"/>
      <c r="AB145" s="114"/>
      <c r="AC145" s="114"/>
      <c r="AD145" s="110"/>
      <c r="AE145" s="110"/>
      <c r="AF145" s="110"/>
      <c r="AG145" s="110"/>
      <c r="AH145" s="110"/>
      <c r="AI145" s="110"/>
      <c r="AJ145" s="110"/>
      <c r="AK145" s="110"/>
      <c r="AL145" s="114"/>
      <c r="AM145" s="114"/>
      <c r="AN145" s="114"/>
      <c r="AO145" s="114"/>
      <c r="AP145" s="114"/>
      <c r="AQ145" s="110"/>
      <c r="AR145" s="110"/>
      <c r="AS145" s="110"/>
      <c r="AT145" s="110"/>
      <c r="AU145" s="110"/>
      <c r="AV145" s="110"/>
      <c r="AW145" s="110"/>
      <c r="AX145" s="114"/>
      <c r="AY145" s="114"/>
      <c r="AZ145" s="110"/>
      <c r="BA145" s="110"/>
    </row>
    <row r="146" spans="1:53" ht="14.25" customHeight="1" x14ac:dyDescent="0.25">
      <c r="A146" s="110"/>
      <c r="B146" s="110"/>
      <c r="C146" s="110"/>
      <c r="D146" s="110"/>
      <c r="E146" s="110"/>
      <c r="F146" s="110"/>
      <c r="G146" s="110"/>
      <c r="H146" s="110"/>
      <c r="I146" s="110"/>
      <c r="J146" s="114"/>
      <c r="K146" s="110"/>
      <c r="L146" s="114"/>
      <c r="M146" s="114"/>
      <c r="N146" s="110"/>
      <c r="O146" s="110"/>
      <c r="P146" s="114"/>
      <c r="Q146" s="114"/>
      <c r="R146" s="115"/>
      <c r="S146" s="114"/>
      <c r="T146" s="114"/>
      <c r="U146" s="114"/>
      <c r="V146" s="114"/>
      <c r="W146" s="114"/>
      <c r="X146" s="115"/>
      <c r="Y146" s="114"/>
      <c r="Z146" s="114"/>
      <c r="AA146" s="114"/>
      <c r="AB146" s="114"/>
      <c r="AC146" s="114"/>
      <c r="AD146" s="114"/>
      <c r="AE146" s="114"/>
      <c r="AF146" s="114"/>
      <c r="AG146" s="114"/>
      <c r="AH146" s="114"/>
      <c r="AI146" s="110"/>
      <c r="AJ146" s="114"/>
      <c r="AK146" s="114"/>
      <c r="AL146" s="114"/>
      <c r="AM146" s="114"/>
      <c r="AN146" s="114"/>
      <c r="AO146" s="114"/>
      <c r="AP146" s="114"/>
      <c r="AQ146" s="110"/>
      <c r="AR146" s="110"/>
      <c r="AS146" s="110"/>
      <c r="AT146" s="110"/>
      <c r="AU146" s="110"/>
      <c r="AV146" s="110"/>
      <c r="AW146" s="110"/>
      <c r="AX146" s="114"/>
      <c r="AY146" s="114"/>
      <c r="AZ146" s="110"/>
      <c r="BA146" s="110"/>
    </row>
    <row r="147" spans="1:53" ht="14.25" customHeight="1" x14ac:dyDescent="0.25">
      <c r="A147" s="110"/>
      <c r="B147" s="110"/>
      <c r="C147" s="110"/>
      <c r="D147" s="110"/>
      <c r="E147" s="110"/>
      <c r="F147" s="110"/>
      <c r="G147" s="110"/>
      <c r="H147" s="110"/>
      <c r="I147" s="110"/>
      <c r="J147" s="114"/>
      <c r="K147" s="110"/>
      <c r="L147" s="114"/>
      <c r="M147" s="114"/>
      <c r="N147" s="110"/>
      <c r="O147" s="110"/>
      <c r="P147" s="114"/>
      <c r="Q147" s="114"/>
      <c r="R147" s="115"/>
      <c r="S147" s="114"/>
      <c r="T147" s="114"/>
      <c r="U147" s="114"/>
      <c r="V147" s="114"/>
      <c r="W147" s="114"/>
      <c r="X147" s="115"/>
      <c r="Y147" s="114"/>
      <c r="Z147" s="114"/>
      <c r="AA147" s="114"/>
      <c r="AB147" s="114"/>
      <c r="AC147" s="114"/>
      <c r="AD147" s="114"/>
      <c r="AE147" s="114"/>
      <c r="AF147" s="114"/>
      <c r="AG147" s="114"/>
      <c r="AH147" s="114"/>
      <c r="AI147" s="110"/>
      <c r="AJ147" s="114"/>
      <c r="AK147" s="114"/>
      <c r="AL147" s="114"/>
      <c r="AM147" s="114"/>
      <c r="AN147" s="114"/>
      <c r="AO147" s="114"/>
      <c r="AP147" s="114"/>
      <c r="AQ147" s="110"/>
      <c r="AR147" s="110"/>
      <c r="AS147" s="110"/>
      <c r="AT147" s="110"/>
      <c r="AU147" s="110"/>
      <c r="AV147" s="110"/>
      <c r="AW147" s="110"/>
      <c r="AX147" s="114"/>
      <c r="AY147" s="114"/>
      <c r="AZ147" s="110"/>
      <c r="BA147" s="110"/>
    </row>
    <row r="148" spans="1:53" ht="14.25" customHeight="1" x14ac:dyDescent="0.25">
      <c r="A148" s="110"/>
      <c r="B148" s="110"/>
      <c r="C148" s="110"/>
      <c r="D148" s="110"/>
      <c r="E148" s="110"/>
      <c r="F148" s="110"/>
      <c r="G148" s="110"/>
      <c r="H148" s="110"/>
      <c r="I148" s="110"/>
      <c r="J148" s="114"/>
      <c r="K148" s="110"/>
      <c r="L148" s="114"/>
      <c r="M148" s="114"/>
      <c r="N148" s="110"/>
      <c r="O148" s="110"/>
      <c r="P148" s="114"/>
      <c r="Q148" s="114"/>
      <c r="R148" s="115"/>
      <c r="S148" s="114"/>
      <c r="T148" s="114"/>
      <c r="U148" s="114"/>
      <c r="V148" s="114"/>
      <c r="W148" s="114"/>
      <c r="X148" s="115"/>
      <c r="Y148" s="114"/>
      <c r="Z148" s="114"/>
      <c r="AA148" s="114"/>
      <c r="AB148" s="114"/>
      <c r="AC148" s="114"/>
      <c r="AD148" s="114"/>
      <c r="AE148" s="114"/>
      <c r="AF148" s="114"/>
      <c r="AG148" s="114"/>
      <c r="AH148" s="114"/>
      <c r="AI148" s="110"/>
      <c r="AJ148" s="114"/>
      <c r="AK148" s="114"/>
      <c r="AL148" s="114"/>
      <c r="AM148" s="114"/>
      <c r="AN148" s="114"/>
      <c r="AO148" s="114"/>
      <c r="AP148" s="114"/>
      <c r="AQ148" s="110"/>
      <c r="AR148" s="110"/>
      <c r="AS148" s="110"/>
      <c r="AT148" s="110"/>
      <c r="AU148" s="110"/>
      <c r="AV148" s="110"/>
      <c r="AW148" s="110"/>
      <c r="AX148" s="114"/>
      <c r="AY148" s="114"/>
      <c r="AZ148" s="110"/>
      <c r="BA148" s="110"/>
    </row>
    <row r="149" spans="1:53" ht="14.25" customHeight="1" x14ac:dyDescent="0.25">
      <c r="A149" s="110"/>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10"/>
      <c r="AY149" s="110"/>
      <c r="AZ149" s="110"/>
      <c r="BA149" s="110"/>
    </row>
    <row r="150" spans="1:53" ht="14.25" customHeight="1" x14ac:dyDescent="0.25"/>
    <row r="151" spans="1:53" ht="14.25" customHeight="1" x14ac:dyDescent="0.25"/>
    <row r="152" spans="1:53" ht="14.25" customHeight="1" x14ac:dyDescent="0.25"/>
    <row r="153" spans="1:53" ht="14.25" customHeight="1" x14ac:dyDescent="0.25"/>
    <row r="154" spans="1:53" ht="14.25" customHeight="1" x14ac:dyDescent="0.25"/>
    <row r="155" spans="1:53" ht="14.25" customHeight="1" x14ac:dyDescent="0.25"/>
    <row r="156" spans="1:53" ht="14.25" customHeight="1" x14ac:dyDescent="0.25"/>
    <row r="157" spans="1:53" ht="14.25" customHeight="1" x14ac:dyDescent="0.25"/>
    <row r="158" spans="1:53" ht="14.25" customHeight="1" x14ac:dyDescent="0.25"/>
    <row r="159" spans="1:53" ht="14.25" customHeight="1" x14ac:dyDescent="0.25"/>
    <row r="160" spans="1:53"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8EEE4-3899-437A-9161-1F58C39D7DFB}">
  <sheetPr>
    <tabColor theme="9"/>
  </sheetPr>
  <dimension ref="A1:EM999"/>
  <sheetViews>
    <sheetView zoomScale="90" zoomScaleNormal="90" workbookViewId="0">
      <selection activeCell="A3" sqref="A3"/>
    </sheetView>
  </sheetViews>
  <sheetFormatPr defaultColWidth="13.25" defaultRowHeight="15.75" x14ac:dyDescent="0.25"/>
  <cols>
    <col min="1" max="2" width="14.875" customWidth="1"/>
    <col min="3" max="3" width="27.5" customWidth="1"/>
    <col min="4" max="143" width="14.875" customWidth="1"/>
  </cols>
  <sheetData>
    <row r="1" spans="1:143" ht="14.25" customHeight="1" x14ac:dyDescent="0.25">
      <c r="A1" s="110" t="s">
        <v>98</v>
      </c>
      <c r="B1" s="110" t="s">
        <v>99</v>
      </c>
      <c r="C1" s="110" t="s">
        <v>100</v>
      </c>
      <c r="D1" s="110" t="s">
        <v>101</v>
      </c>
      <c r="E1" s="110" t="s">
        <v>102</v>
      </c>
      <c r="F1" s="110" t="s">
        <v>103</v>
      </c>
      <c r="G1" s="110" t="s">
        <v>23</v>
      </c>
      <c r="H1" s="110" t="s">
        <v>104</v>
      </c>
      <c r="I1" s="110" t="s">
        <v>105</v>
      </c>
      <c r="J1" s="110" t="s">
        <v>106</v>
      </c>
      <c r="K1" s="110" t="s">
        <v>107</v>
      </c>
      <c r="L1" s="110" t="s">
        <v>108</v>
      </c>
      <c r="M1" s="110" t="s">
        <v>109</v>
      </c>
      <c r="N1" s="110" t="s">
        <v>110</v>
      </c>
      <c r="O1" s="110" t="s">
        <v>111</v>
      </c>
      <c r="P1" s="116" t="s">
        <v>112</v>
      </c>
      <c r="Q1" s="110" t="s">
        <v>113</v>
      </c>
      <c r="R1" s="110" t="s">
        <v>238</v>
      </c>
      <c r="S1" s="110" t="s">
        <v>115</v>
      </c>
      <c r="T1" s="110" t="s">
        <v>116</v>
      </c>
      <c r="U1" s="111" t="s">
        <v>117</v>
      </c>
      <c r="V1" s="110" t="s">
        <v>118</v>
      </c>
      <c r="W1" s="110" t="s">
        <v>119</v>
      </c>
      <c r="X1" s="110" t="s">
        <v>120</v>
      </c>
      <c r="Y1" s="110" t="s">
        <v>121</v>
      </c>
      <c r="Z1" s="110" t="s">
        <v>122</v>
      </c>
      <c r="AA1" s="111" t="s">
        <v>123</v>
      </c>
      <c r="AB1" s="110" t="s">
        <v>124</v>
      </c>
      <c r="AC1" s="110" t="s">
        <v>125</v>
      </c>
      <c r="AD1" s="110" t="s">
        <v>126</v>
      </c>
      <c r="AE1" s="110" t="s">
        <v>127</v>
      </c>
      <c r="AF1" s="110" t="s">
        <v>128</v>
      </c>
      <c r="AG1" s="110" t="s">
        <v>129</v>
      </c>
      <c r="AH1" s="110" t="s">
        <v>130</v>
      </c>
      <c r="AI1" s="111" t="s">
        <v>131</v>
      </c>
      <c r="AJ1" s="110" t="s">
        <v>132</v>
      </c>
      <c r="AK1" s="110" t="s">
        <v>133</v>
      </c>
      <c r="AL1" s="110" t="s">
        <v>134</v>
      </c>
      <c r="AM1" s="110" t="s">
        <v>135</v>
      </c>
      <c r="AN1" s="110" t="s">
        <v>136</v>
      </c>
      <c r="AO1" s="110" t="s">
        <v>137</v>
      </c>
      <c r="AP1" s="110" t="s">
        <v>138</v>
      </c>
      <c r="AQ1" s="110" t="s">
        <v>139</v>
      </c>
      <c r="AR1" s="110" t="s">
        <v>140</v>
      </c>
      <c r="AS1" s="110" t="s">
        <v>141</v>
      </c>
      <c r="AT1" s="110" t="s">
        <v>142</v>
      </c>
      <c r="AU1" s="110" t="s">
        <v>143</v>
      </c>
      <c r="AV1" s="110" t="s">
        <v>144</v>
      </c>
      <c r="AW1" s="110" t="s">
        <v>145</v>
      </c>
      <c r="AX1" s="110" t="s">
        <v>146</v>
      </c>
      <c r="AY1" s="110" t="s">
        <v>147</v>
      </c>
      <c r="AZ1" s="110"/>
      <c r="BA1" s="110"/>
      <c r="BB1" s="112" t="s">
        <v>148</v>
      </c>
      <c r="BC1" s="112" t="s">
        <v>149</v>
      </c>
      <c r="BD1" s="112" t="s">
        <v>150</v>
      </c>
      <c r="BE1" s="112" t="s">
        <v>151</v>
      </c>
      <c r="BF1" s="112" t="s">
        <v>152</v>
      </c>
      <c r="BG1" s="112" t="s">
        <v>153</v>
      </c>
      <c r="BH1" s="112" t="s">
        <v>154</v>
      </c>
      <c r="BI1" s="112" t="s">
        <v>155</v>
      </c>
      <c r="BJ1" s="112" t="s">
        <v>156</v>
      </c>
      <c r="BK1" s="112" t="s">
        <v>157</v>
      </c>
      <c r="BL1" s="112" t="s">
        <v>158</v>
      </c>
      <c r="BM1" s="112" t="s">
        <v>159</v>
      </c>
      <c r="BN1" s="112" t="s">
        <v>160</v>
      </c>
      <c r="BO1" s="112" t="s">
        <v>161</v>
      </c>
      <c r="BP1" s="112" t="s">
        <v>162</v>
      </c>
      <c r="BQ1" s="112" t="s">
        <v>163</v>
      </c>
      <c r="BR1" s="112" t="s">
        <v>164</v>
      </c>
      <c r="BS1" s="112" t="s">
        <v>165</v>
      </c>
      <c r="BT1" s="112" t="s">
        <v>166</v>
      </c>
      <c r="BU1" s="112" t="s">
        <v>167</v>
      </c>
      <c r="BV1" s="112" t="s">
        <v>168</v>
      </c>
      <c r="BW1" s="112" t="s">
        <v>169</v>
      </c>
      <c r="BX1" s="112" t="s">
        <v>170</v>
      </c>
      <c r="BY1" s="112" t="s">
        <v>171</v>
      </c>
      <c r="BZ1" s="112" t="s">
        <v>172</v>
      </c>
      <c r="CA1" s="112" t="s">
        <v>173</v>
      </c>
      <c r="CB1" s="112" t="s">
        <v>174</v>
      </c>
      <c r="CC1" s="112" t="s">
        <v>175</v>
      </c>
      <c r="CD1" s="112" t="s">
        <v>176</v>
      </c>
      <c r="CE1" s="112" t="s">
        <v>177</v>
      </c>
      <c r="CF1" s="112" t="s">
        <v>178</v>
      </c>
      <c r="CG1" s="112" t="s">
        <v>179</v>
      </c>
      <c r="CH1" s="112" t="s">
        <v>180</v>
      </c>
      <c r="CI1" s="112" t="s">
        <v>181</v>
      </c>
      <c r="CJ1" s="112" t="s">
        <v>182</v>
      </c>
      <c r="CK1" s="112" t="s">
        <v>183</v>
      </c>
      <c r="CL1" s="112" t="s">
        <v>184</v>
      </c>
      <c r="CM1" s="112" t="s">
        <v>185</v>
      </c>
      <c r="CN1" s="112" t="s">
        <v>186</v>
      </c>
      <c r="CO1" s="112" t="s">
        <v>187</v>
      </c>
      <c r="CP1" s="112" t="s">
        <v>188</v>
      </c>
      <c r="CQ1" s="112" t="s">
        <v>189</v>
      </c>
      <c r="CR1" s="112" t="s">
        <v>190</v>
      </c>
      <c r="CS1" s="112" t="s">
        <v>191</v>
      </c>
      <c r="CT1" s="112" t="s">
        <v>192</v>
      </c>
      <c r="CU1" s="112" t="s">
        <v>193</v>
      </c>
      <c r="CV1" s="112" t="s">
        <v>194</v>
      </c>
      <c r="CW1" s="112" t="s">
        <v>195</v>
      </c>
      <c r="CX1" s="112" t="s">
        <v>196</v>
      </c>
      <c r="CY1" s="112" t="s">
        <v>197</v>
      </c>
      <c r="CZ1" s="112" t="s">
        <v>198</v>
      </c>
      <c r="DA1" s="112" t="s">
        <v>199</v>
      </c>
      <c r="DB1" s="112" t="s">
        <v>200</v>
      </c>
      <c r="DC1" s="112" t="s">
        <v>201</v>
      </c>
      <c r="DD1" s="112" t="s">
        <v>202</v>
      </c>
      <c r="DE1" s="112" t="s">
        <v>203</v>
      </c>
      <c r="DF1" s="112" t="s">
        <v>204</v>
      </c>
      <c r="DG1" s="112" t="s">
        <v>205</v>
      </c>
      <c r="DH1" s="112" t="s">
        <v>206</v>
      </c>
      <c r="DI1" s="112" t="s">
        <v>207</v>
      </c>
      <c r="DJ1" s="112" t="s">
        <v>208</v>
      </c>
      <c r="DK1" s="112" t="s">
        <v>209</v>
      </c>
      <c r="DL1" s="112" t="s">
        <v>210</v>
      </c>
      <c r="DM1" s="112" t="s">
        <v>211</v>
      </c>
      <c r="DN1" s="112" t="s">
        <v>212</v>
      </c>
      <c r="DO1" s="112" t="s">
        <v>213</v>
      </c>
      <c r="DP1" s="112" t="s">
        <v>214</v>
      </c>
      <c r="DQ1" s="112" t="s">
        <v>215</v>
      </c>
      <c r="DR1" s="112" t="s">
        <v>216</v>
      </c>
      <c r="DS1" s="112" t="s">
        <v>217</v>
      </c>
      <c r="DT1" s="112" t="s">
        <v>218</v>
      </c>
      <c r="DU1" s="112" t="s">
        <v>219</v>
      </c>
      <c r="DV1" s="112" t="s">
        <v>220</v>
      </c>
      <c r="DW1" s="112" t="s">
        <v>221</v>
      </c>
      <c r="DX1" s="112" t="s">
        <v>222</v>
      </c>
      <c r="DY1" s="112" t="s">
        <v>223</v>
      </c>
      <c r="DZ1" s="112" t="s">
        <v>224</v>
      </c>
      <c r="EA1" s="112" t="s">
        <v>225</v>
      </c>
      <c r="EB1" s="112" t="s">
        <v>226</v>
      </c>
      <c r="EC1" s="112" t="s">
        <v>227</v>
      </c>
      <c r="ED1" s="112" t="s">
        <v>228</v>
      </c>
      <c r="EE1" s="112" t="s">
        <v>229</v>
      </c>
      <c r="EF1" s="112" t="s">
        <v>230</v>
      </c>
      <c r="EG1" s="112" t="s">
        <v>231</v>
      </c>
      <c r="EH1" s="112" t="s">
        <v>232</v>
      </c>
      <c r="EI1" s="112" t="s">
        <v>233</v>
      </c>
      <c r="EJ1" s="112" t="s">
        <v>234</v>
      </c>
      <c r="EK1" s="112" t="s">
        <v>235</v>
      </c>
      <c r="EL1" s="112" t="s">
        <v>236</v>
      </c>
      <c r="EM1" s="112" t="s">
        <v>237</v>
      </c>
    </row>
    <row r="2" spans="1:143" ht="14.25" customHeight="1" x14ac:dyDescent="0.25">
      <c r="A2" s="110"/>
      <c r="B2" s="110"/>
      <c r="C2" s="110"/>
      <c r="D2" s="110"/>
      <c r="E2" s="110"/>
      <c r="F2" s="110"/>
      <c r="G2" s="110"/>
      <c r="H2" s="110"/>
      <c r="I2" s="110"/>
      <c r="J2" s="114"/>
      <c r="K2" s="110"/>
      <c r="L2" s="114"/>
      <c r="M2" s="114"/>
      <c r="N2" s="110"/>
      <c r="O2" s="110"/>
      <c r="P2" s="114"/>
      <c r="Q2" s="114"/>
      <c r="R2" s="115"/>
      <c r="S2" s="114"/>
      <c r="T2" s="114"/>
      <c r="U2" s="114"/>
      <c r="V2" s="114"/>
      <c r="W2" s="114"/>
      <c r="X2" s="115"/>
      <c r="Y2" s="114"/>
      <c r="Z2" s="114"/>
      <c r="AA2" s="114"/>
      <c r="AB2" s="114"/>
      <c r="AC2" s="114"/>
      <c r="AD2" s="114"/>
      <c r="AE2" s="114"/>
      <c r="AF2" s="114"/>
      <c r="AG2" s="114"/>
      <c r="AH2" s="114"/>
      <c r="AI2" s="110"/>
      <c r="AJ2" s="114"/>
      <c r="AK2" s="114"/>
      <c r="AL2" s="114"/>
      <c r="AM2" s="114"/>
      <c r="AN2" s="114"/>
      <c r="AO2" s="114"/>
      <c r="AP2" s="114"/>
      <c r="AQ2" s="110"/>
      <c r="AR2" s="110"/>
      <c r="AS2" s="110"/>
      <c r="AT2" s="110"/>
      <c r="AU2" s="110"/>
      <c r="AV2" s="110"/>
      <c r="AW2" s="110"/>
      <c r="AX2" s="114"/>
      <c r="AY2" s="114"/>
      <c r="AZ2" s="110"/>
      <c r="BA2" s="110"/>
    </row>
    <row r="3" spans="1:143" ht="14.25" customHeight="1" x14ac:dyDescent="0.25">
      <c r="A3" s="110"/>
      <c r="B3" s="110"/>
      <c r="C3" s="110"/>
      <c r="D3" s="110"/>
      <c r="E3" s="110"/>
      <c r="F3" s="110"/>
      <c r="G3" s="110"/>
      <c r="H3" s="110"/>
      <c r="I3" s="110"/>
      <c r="J3" s="114"/>
      <c r="K3" s="110"/>
      <c r="L3" s="114"/>
      <c r="M3" s="114"/>
      <c r="N3" s="110"/>
      <c r="O3" s="110"/>
      <c r="P3" s="114"/>
      <c r="Q3" s="114"/>
      <c r="R3" s="115"/>
      <c r="S3" s="114"/>
      <c r="T3" s="114"/>
      <c r="U3" s="114"/>
      <c r="V3" s="114"/>
      <c r="W3" s="114"/>
      <c r="X3" s="115"/>
      <c r="Y3" s="114"/>
      <c r="Z3" s="114"/>
      <c r="AA3" s="114"/>
      <c r="AB3" s="114"/>
      <c r="AC3" s="114"/>
      <c r="AD3" s="114"/>
      <c r="AE3" s="114"/>
      <c r="AF3" s="114"/>
      <c r="AG3" s="114"/>
      <c r="AH3" s="114"/>
      <c r="AI3" s="110"/>
      <c r="AJ3" s="114"/>
      <c r="AK3" s="114"/>
      <c r="AL3" s="114"/>
      <c r="AM3" s="114"/>
      <c r="AN3" s="114"/>
      <c r="AO3" s="114"/>
      <c r="AP3" s="114"/>
      <c r="AQ3" s="110"/>
      <c r="AR3" s="110"/>
      <c r="AS3" s="110"/>
      <c r="AT3" s="110"/>
      <c r="AU3" s="110"/>
      <c r="AV3" s="110"/>
      <c r="AW3" s="110"/>
      <c r="AX3" s="114"/>
      <c r="AY3" s="114"/>
      <c r="AZ3" s="110"/>
      <c r="BA3" s="110"/>
    </row>
    <row r="4" spans="1:143" ht="14.25" customHeight="1" x14ac:dyDescent="0.25">
      <c r="A4" s="110"/>
      <c r="B4" s="110"/>
      <c r="C4" s="110"/>
      <c r="D4" s="110"/>
      <c r="E4" s="110"/>
      <c r="F4" s="110"/>
      <c r="G4" s="110"/>
      <c r="H4" s="110"/>
      <c r="I4" s="110"/>
      <c r="J4" s="114"/>
      <c r="K4" s="110"/>
      <c r="L4" s="114"/>
      <c r="M4" s="114"/>
      <c r="N4" s="110"/>
      <c r="O4" s="110"/>
      <c r="P4" s="114"/>
      <c r="Q4" s="114"/>
      <c r="R4" s="115"/>
      <c r="S4" s="114"/>
      <c r="T4" s="114"/>
      <c r="U4" s="114"/>
      <c r="V4" s="114"/>
      <c r="W4" s="114"/>
      <c r="X4" s="115"/>
      <c r="Y4" s="114"/>
      <c r="Z4" s="114"/>
      <c r="AA4" s="114"/>
      <c r="AB4" s="114"/>
      <c r="AC4" s="114"/>
      <c r="AD4" s="114"/>
      <c r="AE4" s="114"/>
      <c r="AF4" s="114"/>
      <c r="AG4" s="114"/>
      <c r="AH4" s="114"/>
      <c r="AI4" s="110"/>
      <c r="AJ4" s="114"/>
      <c r="AK4" s="114"/>
      <c r="AL4" s="114"/>
      <c r="AM4" s="114"/>
      <c r="AN4" s="114"/>
      <c r="AO4" s="114"/>
      <c r="AP4" s="114"/>
      <c r="AQ4" s="110"/>
      <c r="AR4" s="110"/>
      <c r="AS4" s="110"/>
      <c r="AT4" s="110"/>
      <c r="AU4" s="110"/>
      <c r="AV4" s="110"/>
      <c r="AW4" s="110"/>
      <c r="AX4" s="114"/>
      <c r="AY4" s="114"/>
      <c r="AZ4" s="110"/>
      <c r="BA4" s="110"/>
    </row>
    <row r="5" spans="1:143" ht="14.25" customHeight="1" x14ac:dyDescent="0.25">
      <c r="A5" s="110"/>
      <c r="B5" s="110"/>
      <c r="C5" s="110"/>
      <c r="D5" s="110"/>
      <c r="E5" s="110"/>
      <c r="F5" s="110"/>
      <c r="G5" s="110"/>
      <c r="H5" s="110"/>
      <c r="I5" s="110"/>
      <c r="J5" s="114"/>
      <c r="K5" s="110"/>
      <c r="L5" s="114"/>
      <c r="M5" s="114"/>
      <c r="N5" s="110"/>
      <c r="O5" s="110"/>
      <c r="P5" s="114"/>
      <c r="Q5" s="114"/>
      <c r="R5" s="115"/>
      <c r="S5" s="114"/>
      <c r="T5" s="114"/>
      <c r="U5" s="114"/>
      <c r="V5" s="114"/>
      <c r="W5" s="114"/>
      <c r="X5" s="115"/>
      <c r="Y5" s="114"/>
      <c r="Z5" s="114"/>
      <c r="AA5" s="114"/>
      <c r="AB5" s="114"/>
      <c r="AC5" s="114"/>
      <c r="AD5" s="114"/>
      <c r="AE5" s="114"/>
      <c r="AF5" s="114"/>
      <c r="AG5" s="114"/>
      <c r="AH5" s="114"/>
      <c r="AI5" s="110"/>
      <c r="AJ5" s="114"/>
      <c r="AK5" s="114"/>
      <c r="AL5" s="114"/>
      <c r="AM5" s="114"/>
      <c r="AN5" s="114"/>
      <c r="AO5" s="114"/>
      <c r="AP5" s="114"/>
      <c r="AQ5" s="110"/>
      <c r="AR5" s="110"/>
      <c r="AS5" s="110"/>
      <c r="AT5" s="110"/>
      <c r="AU5" s="110"/>
      <c r="AV5" s="110"/>
      <c r="AW5" s="110"/>
      <c r="AX5" s="114"/>
      <c r="AY5" s="114"/>
      <c r="AZ5" s="110"/>
      <c r="BA5" s="110"/>
    </row>
    <row r="6" spans="1:143" ht="14.25" customHeight="1" x14ac:dyDescent="0.25">
      <c r="A6" s="110"/>
      <c r="B6" s="110"/>
      <c r="C6" s="110"/>
      <c r="D6" s="110"/>
      <c r="E6" s="110"/>
      <c r="F6" s="110"/>
      <c r="G6" s="110"/>
      <c r="H6" s="110"/>
      <c r="I6" s="110"/>
      <c r="J6" s="114"/>
      <c r="K6" s="110"/>
      <c r="L6" s="114"/>
      <c r="M6" s="114"/>
      <c r="N6" s="110"/>
      <c r="O6" s="110"/>
      <c r="P6" s="114"/>
      <c r="Q6" s="114"/>
      <c r="R6" s="115"/>
      <c r="S6" s="114"/>
      <c r="T6" s="114"/>
      <c r="U6" s="114"/>
      <c r="V6" s="114"/>
      <c r="W6" s="114"/>
      <c r="X6" s="115"/>
      <c r="Y6" s="114"/>
      <c r="Z6" s="114"/>
      <c r="AA6" s="114"/>
      <c r="AB6" s="114"/>
      <c r="AC6" s="114"/>
      <c r="AD6" s="114"/>
      <c r="AE6" s="114"/>
      <c r="AF6" s="114"/>
      <c r="AG6" s="114"/>
      <c r="AH6" s="114"/>
      <c r="AI6" s="110"/>
      <c r="AJ6" s="114"/>
      <c r="AK6" s="114"/>
      <c r="AL6" s="114"/>
      <c r="AM6" s="114"/>
      <c r="AN6" s="114"/>
      <c r="AO6" s="114"/>
      <c r="AP6" s="114"/>
      <c r="AQ6" s="110"/>
      <c r="AR6" s="110"/>
      <c r="AS6" s="110"/>
      <c r="AT6" s="110"/>
      <c r="AU6" s="110"/>
      <c r="AV6" s="110"/>
      <c r="AW6" s="110"/>
      <c r="AX6" s="114"/>
      <c r="AY6" s="114"/>
      <c r="AZ6" s="110"/>
      <c r="BA6" s="110"/>
    </row>
    <row r="7" spans="1:143" ht="14.25" customHeight="1" x14ac:dyDescent="0.25">
      <c r="A7" s="110"/>
      <c r="B7" s="110"/>
      <c r="C7" s="110"/>
      <c r="D7" s="110"/>
      <c r="E7" s="110"/>
      <c r="F7" s="110"/>
      <c r="G7" s="110"/>
      <c r="H7" s="110"/>
      <c r="I7" s="110"/>
      <c r="J7" s="114"/>
      <c r="K7" s="110"/>
      <c r="L7" s="114"/>
      <c r="M7" s="114"/>
      <c r="N7" s="110"/>
      <c r="O7" s="110"/>
      <c r="P7" s="114"/>
      <c r="Q7" s="114"/>
      <c r="R7" s="115"/>
      <c r="S7" s="114"/>
      <c r="T7" s="114"/>
      <c r="U7" s="114"/>
      <c r="V7" s="114"/>
      <c r="W7" s="114"/>
      <c r="X7" s="115"/>
      <c r="Y7" s="114"/>
      <c r="Z7" s="114"/>
      <c r="AA7" s="114"/>
      <c r="AB7" s="114"/>
      <c r="AC7" s="114"/>
      <c r="AD7" s="114"/>
      <c r="AE7" s="114"/>
      <c r="AF7" s="114"/>
      <c r="AG7" s="114"/>
      <c r="AH7" s="114"/>
      <c r="AI7" s="110"/>
      <c r="AJ7" s="114"/>
      <c r="AK7" s="114"/>
      <c r="AL7" s="114"/>
      <c r="AM7" s="114"/>
      <c r="AN7" s="114"/>
      <c r="AO7" s="114"/>
      <c r="AP7" s="114"/>
      <c r="AQ7" s="110"/>
      <c r="AR7" s="110"/>
      <c r="AS7" s="110"/>
      <c r="AT7" s="110"/>
      <c r="AU7" s="110"/>
      <c r="AV7" s="110"/>
      <c r="AW7" s="110"/>
      <c r="AX7" s="114"/>
      <c r="AY7" s="114"/>
      <c r="AZ7" s="110"/>
      <c r="BA7" s="110"/>
    </row>
    <row r="8" spans="1:143" ht="14.25" customHeight="1" x14ac:dyDescent="0.25">
      <c r="A8" s="110"/>
      <c r="B8" s="110"/>
      <c r="C8" s="110"/>
      <c r="D8" s="110"/>
      <c r="E8" s="110"/>
      <c r="F8" s="110"/>
      <c r="G8" s="110"/>
      <c r="H8" s="110"/>
      <c r="I8" s="110"/>
      <c r="J8" s="114"/>
      <c r="K8" s="110"/>
      <c r="L8" s="114"/>
      <c r="M8" s="114"/>
      <c r="N8" s="110"/>
      <c r="O8" s="110"/>
      <c r="P8" s="114"/>
      <c r="Q8" s="114"/>
      <c r="R8" s="115"/>
      <c r="S8" s="114"/>
      <c r="T8" s="114"/>
      <c r="U8" s="114"/>
      <c r="V8" s="114"/>
      <c r="W8" s="114"/>
      <c r="X8" s="115"/>
      <c r="Y8" s="114"/>
      <c r="Z8" s="114"/>
      <c r="AA8" s="114"/>
      <c r="AB8" s="114"/>
      <c r="AC8" s="114"/>
      <c r="AD8" s="114"/>
      <c r="AE8" s="114"/>
      <c r="AF8" s="114"/>
      <c r="AG8" s="114"/>
      <c r="AH8" s="114"/>
      <c r="AI8" s="110"/>
      <c r="AJ8" s="114"/>
      <c r="AK8" s="114"/>
      <c r="AL8" s="114"/>
      <c r="AM8" s="114"/>
      <c r="AN8" s="114"/>
      <c r="AO8" s="114"/>
      <c r="AP8" s="114"/>
      <c r="AQ8" s="110"/>
      <c r="AR8" s="110"/>
      <c r="AS8" s="110"/>
      <c r="AT8" s="110"/>
      <c r="AU8" s="110"/>
      <c r="AV8" s="110"/>
      <c r="AW8" s="110"/>
      <c r="AX8" s="114"/>
      <c r="AY8" s="114"/>
      <c r="AZ8" s="110"/>
      <c r="BA8" s="110"/>
    </row>
    <row r="9" spans="1:143" ht="14.25" customHeight="1" x14ac:dyDescent="0.25">
      <c r="A9" s="110"/>
      <c r="B9" s="110"/>
      <c r="C9" s="110"/>
      <c r="D9" s="110"/>
      <c r="E9" s="110"/>
      <c r="F9" s="110"/>
      <c r="G9" s="110"/>
      <c r="H9" s="110"/>
      <c r="I9" s="110"/>
      <c r="J9" s="114"/>
      <c r="K9" s="110"/>
      <c r="L9" s="114"/>
      <c r="M9" s="114"/>
      <c r="N9" s="110"/>
      <c r="O9" s="110"/>
      <c r="P9" s="114"/>
      <c r="Q9" s="114"/>
      <c r="R9" s="115"/>
      <c r="S9" s="114"/>
      <c r="T9" s="114"/>
      <c r="U9" s="114"/>
      <c r="V9" s="114"/>
      <c r="W9" s="114"/>
      <c r="X9" s="115"/>
      <c r="Y9" s="114"/>
      <c r="Z9" s="114"/>
      <c r="AA9" s="114"/>
      <c r="AB9" s="114"/>
      <c r="AC9" s="114"/>
      <c r="AD9" s="114"/>
      <c r="AE9" s="114"/>
      <c r="AF9" s="114"/>
      <c r="AG9" s="114"/>
      <c r="AH9" s="114"/>
      <c r="AI9" s="110"/>
      <c r="AJ9" s="114"/>
      <c r="AK9" s="114"/>
      <c r="AL9" s="114"/>
      <c r="AM9" s="114"/>
      <c r="AN9" s="114"/>
      <c r="AO9" s="114"/>
      <c r="AP9" s="114"/>
      <c r="AQ9" s="110"/>
      <c r="AR9" s="110"/>
      <c r="AS9" s="110"/>
      <c r="AT9" s="110"/>
      <c r="AU9" s="110"/>
      <c r="AV9" s="110"/>
      <c r="AW9" s="110"/>
      <c r="AX9" s="114"/>
      <c r="AY9" s="114"/>
      <c r="AZ9" s="110"/>
      <c r="BA9" s="110"/>
    </row>
    <row r="10" spans="1:143" ht="14.25" customHeight="1" x14ac:dyDescent="0.25">
      <c r="A10" s="110"/>
      <c r="B10" s="110"/>
      <c r="C10" s="110"/>
      <c r="D10" s="110"/>
      <c r="E10" s="110"/>
      <c r="F10" s="110"/>
      <c r="G10" s="110"/>
      <c r="H10" s="110"/>
      <c r="I10" s="110"/>
      <c r="J10" s="114"/>
      <c r="K10" s="110"/>
      <c r="L10" s="114"/>
      <c r="M10" s="114"/>
      <c r="N10" s="110"/>
      <c r="O10" s="110"/>
      <c r="P10" s="114"/>
      <c r="Q10" s="114"/>
      <c r="R10" s="115"/>
      <c r="S10" s="114"/>
      <c r="T10" s="114"/>
      <c r="U10" s="114"/>
      <c r="V10" s="114"/>
      <c r="W10" s="114"/>
      <c r="X10" s="115"/>
      <c r="Y10" s="114"/>
      <c r="Z10" s="114"/>
      <c r="AA10" s="114"/>
      <c r="AB10" s="114"/>
      <c r="AC10" s="114"/>
      <c r="AD10" s="114"/>
      <c r="AE10" s="114"/>
      <c r="AF10" s="114"/>
      <c r="AG10" s="114"/>
      <c r="AH10" s="114"/>
      <c r="AI10" s="110"/>
      <c r="AJ10" s="114"/>
      <c r="AK10" s="114"/>
      <c r="AL10" s="114"/>
      <c r="AM10" s="114"/>
      <c r="AN10" s="114"/>
      <c r="AO10" s="114"/>
      <c r="AP10" s="114"/>
      <c r="AQ10" s="110"/>
      <c r="AR10" s="110"/>
      <c r="AS10" s="110"/>
      <c r="AT10" s="110"/>
      <c r="AU10" s="110"/>
      <c r="AV10" s="110"/>
      <c r="AW10" s="110"/>
      <c r="AX10" s="114"/>
      <c r="AY10" s="114"/>
      <c r="AZ10" s="110"/>
      <c r="BA10" s="110"/>
    </row>
    <row r="11" spans="1:143" ht="14.25" customHeight="1" x14ac:dyDescent="0.25">
      <c r="A11" s="110"/>
      <c r="B11" s="110"/>
      <c r="C11" s="110"/>
      <c r="D11" s="110"/>
      <c r="E11" s="110"/>
      <c r="F11" s="110"/>
      <c r="G11" s="110"/>
      <c r="H11" s="110"/>
      <c r="I11" s="110"/>
      <c r="J11" s="114"/>
      <c r="K11" s="110"/>
      <c r="L11" s="114"/>
      <c r="M11" s="114"/>
      <c r="N11" s="110"/>
      <c r="O11" s="110"/>
      <c r="P11" s="114"/>
      <c r="Q11" s="114"/>
      <c r="R11" s="115"/>
      <c r="S11" s="114"/>
      <c r="T11" s="114"/>
      <c r="U11" s="114"/>
      <c r="V11" s="114"/>
      <c r="W11" s="114"/>
      <c r="X11" s="115"/>
      <c r="Y11" s="114"/>
      <c r="Z11" s="114"/>
      <c r="AA11" s="114"/>
      <c r="AB11" s="114"/>
      <c r="AC11" s="114"/>
      <c r="AD11" s="114"/>
      <c r="AE11" s="114"/>
      <c r="AF11" s="114"/>
      <c r="AG11" s="114"/>
      <c r="AH11" s="114"/>
      <c r="AI11" s="110"/>
      <c r="AJ11" s="114"/>
      <c r="AK11" s="114"/>
      <c r="AL11" s="114"/>
      <c r="AM11" s="114"/>
      <c r="AN11" s="114"/>
      <c r="AO11" s="114"/>
      <c r="AP11" s="114"/>
      <c r="AQ11" s="110"/>
      <c r="AR11" s="110"/>
      <c r="AS11" s="110"/>
      <c r="AT11" s="110"/>
      <c r="AU11" s="110"/>
      <c r="AV11" s="110"/>
      <c r="AW11" s="110"/>
      <c r="AX11" s="114"/>
      <c r="AY11" s="114"/>
      <c r="AZ11" s="110"/>
      <c r="BA11" s="110"/>
    </row>
    <row r="12" spans="1:143" ht="14.25" customHeight="1" x14ac:dyDescent="0.25">
      <c r="A12" s="110"/>
      <c r="B12" s="110"/>
      <c r="C12" s="110"/>
      <c r="D12" s="110"/>
      <c r="E12" s="110"/>
      <c r="F12" s="110"/>
      <c r="G12" s="110"/>
      <c r="H12" s="110"/>
      <c r="I12" s="110"/>
      <c r="J12" s="114"/>
      <c r="K12" s="110"/>
      <c r="L12" s="114"/>
      <c r="M12" s="114"/>
      <c r="N12" s="110"/>
      <c r="O12" s="110"/>
      <c r="P12" s="114"/>
      <c r="Q12" s="114"/>
      <c r="R12" s="115"/>
      <c r="S12" s="114"/>
      <c r="T12" s="114"/>
      <c r="U12" s="114"/>
      <c r="V12" s="114"/>
      <c r="W12" s="114"/>
      <c r="X12" s="115"/>
      <c r="Y12" s="114"/>
      <c r="Z12" s="114"/>
      <c r="AA12" s="114"/>
      <c r="AB12" s="114"/>
      <c r="AC12" s="114"/>
      <c r="AD12" s="114"/>
      <c r="AE12" s="114"/>
      <c r="AF12" s="114"/>
      <c r="AG12" s="114"/>
      <c r="AH12" s="114"/>
      <c r="AI12" s="110"/>
      <c r="AJ12" s="114"/>
      <c r="AK12" s="114"/>
      <c r="AL12" s="114"/>
      <c r="AM12" s="114"/>
      <c r="AN12" s="114"/>
      <c r="AO12" s="114"/>
      <c r="AP12" s="114"/>
      <c r="AQ12" s="110"/>
      <c r="AR12" s="110"/>
      <c r="AS12" s="110"/>
      <c r="AT12" s="110"/>
      <c r="AU12" s="110"/>
      <c r="AV12" s="110"/>
      <c r="AW12" s="110"/>
      <c r="AX12" s="114"/>
      <c r="AY12" s="114"/>
      <c r="AZ12" s="110"/>
      <c r="BA12" s="110"/>
    </row>
    <row r="13" spans="1:143" ht="14.25" customHeight="1" x14ac:dyDescent="0.25">
      <c r="A13" s="110"/>
      <c r="B13" s="110"/>
      <c r="C13" s="110"/>
      <c r="D13" s="110"/>
      <c r="E13" s="110"/>
      <c r="F13" s="110"/>
      <c r="G13" s="110"/>
      <c r="H13" s="110"/>
      <c r="I13" s="110"/>
      <c r="J13" s="114"/>
      <c r="K13" s="110"/>
      <c r="L13" s="114"/>
      <c r="M13" s="114"/>
      <c r="N13" s="110"/>
      <c r="O13" s="110"/>
      <c r="P13" s="114"/>
      <c r="Q13" s="114"/>
      <c r="R13" s="115"/>
      <c r="S13" s="114"/>
      <c r="T13" s="114"/>
      <c r="U13" s="114"/>
      <c r="V13" s="114"/>
      <c r="W13" s="114"/>
      <c r="X13" s="115"/>
      <c r="Y13" s="114"/>
      <c r="Z13" s="114"/>
      <c r="AA13" s="114"/>
      <c r="AB13" s="114"/>
      <c r="AC13" s="114"/>
      <c r="AD13" s="114"/>
      <c r="AE13" s="114"/>
      <c r="AF13" s="114"/>
      <c r="AG13" s="114"/>
      <c r="AH13" s="114"/>
      <c r="AI13" s="110"/>
      <c r="AJ13" s="114"/>
      <c r="AK13" s="114"/>
      <c r="AL13" s="114"/>
      <c r="AM13" s="114"/>
      <c r="AN13" s="114"/>
      <c r="AO13" s="114"/>
      <c r="AP13" s="114"/>
      <c r="AQ13" s="110"/>
      <c r="AR13" s="110"/>
      <c r="AS13" s="110"/>
      <c r="AT13" s="110"/>
      <c r="AU13" s="110"/>
      <c r="AV13" s="110"/>
      <c r="AW13" s="110"/>
      <c r="AX13" s="114"/>
      <c r="AY13" s="114"/>
      <c r="AZ13" s="110"/>
      <c r="BA13" s="110"/>
    </row>
    <row r="14" spans="1:143" ht="14.25" customHeight="1" x14ac:dyDescent="0.25">
      <c r="A14" s="110"/>
      <c r="B14" s="110"/>
      <c r="C14" s="110"/>
      <c r="D14" s="110"/>
      <c r="E14" s="110"/>
      <c r="F14" s="110"/>
      <c r="G14" s="110"/>
      <c r="H14" s="110"/>
      <c r="I14" s="110"/>
      <c r="J14" s="114"/>
      <c r="K14" s="110"/>
      <c r="L14" s="114"/>
      <c r="M14" s="114"/>
      <c r="N14" s="110"/>
      <c r="O14" s="110"/>
      <c r="P14" s="114"/>
      <c r="Q14" s="114"/>
      <c r="R14" s="110"/>
      <c r="S14" s="110"/>
      <c r="T14" s="110"/>
      <c r="U14" s="110"/>
      <c r="V14" s="110"/>
      <c r="W14" s="110"/>
      <c r="X14" s="115"/>
      <c r="Y14" s="114"/>
      <c r="Z14" s="114"/>
      <c r="AA14" s="114"/>
      <c r="AB14" s="114"/>
      <c r="AC14" s="114"/>
      <c r="AD14" s="110"/>
      <c r="AE14" s="110"/>
      <c r="AF14" s="110"/>
      <c r="AG14" s="110"/>
      <c r="AH14" s="110"/>
      <c r="AI14" s="110"/>
      <c r="AJ14" s="110"/>
      <c r="AK14" s="110"/>
      <c r="AL14" s="114"/>
      <c r="AM14" s="114"/>
      <c r="AN14" s="114"/>
      <c r="AO14" s="114"/>
      <c r="AP14" s="114"/>
      <c r="AQ14" s="110"/>
      <c r="AR14" s="110"/>
      <c r="AS14" s="110"/>
      <c r="AT14" s="110"/>
      <c r="AU14" s="110"/>
      <c r="AV14" s="110"/>
      <c r="AW14" s="110"/>
      <c r="AX14" s="114"/>
      <c r="AY14" s="114"/>
      <c r="AZ14" s="110"/>
      <c r="BA14" s="110"/>
    </row>
    <row r="15" spans="1:143" ht="14.25" customHeight="1" x14ac:dyDescent="0.25">
      <c r="A15" s="110"/>
      <c r="B15" s="110"/>
      <c r="C15" s="110"/>
      <c r="D15" s="110"/>
      <c r="E15" s="110"/>
      <c r="F15" s="110"/>
      <c r="G15" s="110"/>
      <c r="H15" s="110"/>
      <c r="I15" s="110"/>
      <c r="J15" s="114"/>
      <c r="K15" s="110"/>
      <c r="L15" s="114"/>
      <c r="M15" s="114"/>
      <c r="N15" s="110"/>
      <c r="O15" s="110"/>
      <c r="P15" s="114"/>
      <c r="Q15" s="110"/>
      <c r="R15" s="115"/>
      <c r="S15" s="114"/>
      <c r="T15" s="114"/>
      <c r="U15" s="114"/>
      <c r="V15" s="114"/>
      <c r="W15" s="114"/>
      <c r="X15" s="110"/>
      <c r="Y15" s="110"/>
      <c r="Z15" s="110"/>
      <c r="AA15" s="110"/>
      <c r="AB15" s="110"/>
      <c r="AC15" s="110"/>
      <c r="AD15" s="110"/>
      <c r="AE15" s="110"/>
      <c r="AF15" s="110"/>
      <c r="AG15" s="110"/>
      <c r="AH15" s="110"/>
      <c r="AI15" s="110"/>
      <c r="AJ15" s="110"/>
      <c r="AK15" s="110"/>
      <c r="AL15" s="114"/>
      <c r="AM15" s="114"/>
      <c r="AN15" s="114"/>
      <c r="AO15" s="114"/>
      <c r="AP15" s="114"/>
      <c r="AQ15" s="110"/>
      <c r="AR15" s="110"/>
      <c r="AS15" s="110"/>
      <c r="AT15" s="110"/>
      <c r="AU15" s="110"/>
      <c r="AV15" s="110"/>
      <c r="AW15" s="110"/>
      <c r="AX15" s="114"/>
      <c r="AY15" s="114"/>
      <c r="AZ15" s="110"/>
      <c r="BA15" s="110"/>
    </row>
    <row r="16" spans="1:143" ht="14.25" customHeight="1" x14ac:dyDescent="0.25">
      <c r="A16" s="110"/>
      <c r="B16" s="110"/>
      <c r="C16" s="110"/>
      <c r="D16" s="110"/>
      <c r="E16" s="110"/>
      <c r="F16" s="110"/>
      <c r="G16" s="110"/>
      <c r="H16" s="110"/>
      <c r="I16" s="110"/>
      <c r="J16" s="114"/>
      <c r="K16" s="110"/>
      <c r="L16" s="114"/>
      <c r="M16" s="114"/>
      <c r="N16" s="110"/>
      <c r="O16" s="110"/>
      <c r="P16" s="114"/>
      <c r="Q16" s="114"/>
      <c r="R16" s="115"/>
      <c r="S16" s="114"/>
      <c r="T16" s="114"/>
      <c r="U16" s="114"/>
      <c r="V16" s="114"/>
      <c r="W16" s="114"/>
      <c r="X16" s="115"/>
      <c r="Y16" s="114"/>
      <c r="Z16" s="114"/>
      <c r="AA16" s="114"/>
      <c r="AB16" s="114"/>
      <c r="AC16" s="114"/>
      <c r="AD16" s="114"/>
      <c r="AE16" s="114"/>
      <c r="AF16" s="114"/>
      <c r="AG16" s="114"/>
      <c r="AH16" s="114"/>
      <c r="AI16" s="110"/>
      <c r="AJ16" s="114"/>
      <c r="AK16" s="114"/>
      <c r="AL16" s="114"/>
      <c r="AM16" s="114"/>
      <c r="AN16" s="114"/>
      <c r="AO16" s="114"/>
      <c r="AP16" s="114"/>
      <c r="AQ16" s="110"/>
      <c r="AR16" s="110"/>
      <c r="AS16" s="110"/>
      <c r="AT16" s="110"/>
      <c r="AU16" s="110"/>
      <c r="AV16" s="110"/>
      <c r="AW16" s="110"/>
      <c r="AX16" s="114"/>
      <c r="AY16" s="114"/>
      <c r="AZ16" s="110"/>
      <c r="BA16" s="110"/>
    </row>
    <row r="17" spans="1:53" ht="14.25" customHeight="1" x14ac:dyDescent="0.25">
      <c r="A17" s="110"/>
      <c r="B17" s="110"/>
      <c r="C17" s="110"/>
      <c r="D17" s="110"/>
      <c r="E17" s="110"/>
      <c r="F17" s="110"/>
      <c r="G17" s="110"/>
      <c r="H17" s="110"/>
      <c r="I17" s="110"/>
      <c r="J17" s="114"/>
      <c r="K17" s="110"/>
      <c r="L17" s="114"/>
      <c r="M17" s="114"/>
      <c r="N17" s="110"/>
      <c r="O17" s="110"/>
      <c r="P17" s="114"/>
      <c r="Q17" s="114"/>
      <c r="R17" s="115"/>
      <c r="S17" s="114"/>
      <c r="T17" s="114"/>
      <c r="U17" s="114"/>
      <c r="V17" s="114"/>
      <c r="W17" s="114"/>
      <c r="X17" s="115"/>
      <c r="Y17" s="114"/>
      <c r="Z17" s="114"/>
      <c r="AA17" s="114"/>
      <c r="AB17" s="114"/>
      <c r="AC17" s="114"/>
      <c r="AD17" s="114"/>
      <c r="AE17" s="114"/>
      <c r="AF17" s="114"/>
      <c r="AG17" s="114"/>
      <c r="AH17" s="114"/>
      <c r="AI17" s="110"/>
      <c r="AJ17" s="114"/>
      <c r="AK17" s="114"/>
      <c r="AL17" s="114"/>
      <c r="AM17" s="114"/>
      <c r="AN17" s="114"/>
      <c r="AO17" s="114"/>
      <c r="AP17" s="114"/>
      <c r="AQ17" s="110"/>
      <c r="AR17" s="110"/>
      <c r="AS17" s="110"/>
      <c r="AT17" s="110"/>
      <c r="AU17" s="110"/>
      <c r="AV17" s="110"/>
      <c r="AW17" s="110"/>
      <c r="AX17" s="114"/>
      <c r="AY17" s="114"/>
      <c r="AZ17" s="110"/>
      <c r="BA17" s="110"/>
    </row>
    <row r="18" spans="1:53" ht="14.25" customHeight="1" x14ac:dyDescent="0.25">
      <c r="A18" s="110"/>
      <c r="B18" s="110"/>
      <c r="C18" s="110"/>
      <c r="D18" s="110"/>
      <c r="E18" s="110"/>
      <c r="F18" s="110"/>
      <c r="G18" s="110"/>
      <c r="H18" s="110"/>
      <c r="I18" s="110"/>
      <c r="J18" s="114"/>
      <c r="K18" s="110"/>
      <c r="L18" s="114"/>
      <c r="M18" s="114"/>
      <c r="N18" s="110"/>
      <c r="O18" s="110"/>
      <c r="P18" s="114"/>
      <c r="Q18" s="114"/>
      <c r="R18" s="115"/>
      <c r="S18" s="114"/>
      <c r="T18" s="114"/>
      <c r="U18" s="114"/>
      <c r="V18" s="114"/>
      <c r="W18" s="114"/>
      <c r="X18" s="115"/>
      <c r="Y18" s="114"/>
      <c r="Z18" s="114"/>
      <c r="AA18" s="114"/>
      <c r="AB18" s="114"/>
      <c r="AC18" s="114"/>
      <c r="AD18" s="114"/>
      <c r="AE18" s="114"/>
      <c r="AF18" s="114"/>
      <c r="AG18" s="114"/>
      <c r="AH18" s="114"/>
      <c r="AI18" s="110"/>
      <c r="AJ18" s="114"/>
      <c r="AK18" s="114"/>
      <c r="AL18" s="114"/>
      <c r="AM18" s="114"/>
      <c r="AN18" s="114"/>
      <c r="AO18" s="114"/>
      <c r="AP18" s="114"/>
      <c r="AQ18" s="110"/>
      <c r="AR18" s="110"/>
      <c r="AS18" s="110"/>
      <c r="AT18" s="110"/>
      <c r="AU18" s="110"/>
      <c r="AV18" s="110"/>
      <c r="AW18" s="110"/>
      <c r="AX18" s="114"/>
      <c r="AY18" s="114"/>
      <c r="AZ18" s="110"/>
      <c r="BA18" s="110"/>
    </row>
    <row r="19" spans="1:53" ht="14.25" customHeight="1" x14ac:dyDescent="0.25">
      <c r="A19" s="110"/>
      <c r="B19" s="110"/>
      <c r="C19" s="110"/>
      <c r="D19" s="110"/>
      <c r="E19" s="110"/>
      <c r="F19" s="110"/>
      <c r="G19" s="110"/>
      <c r="H19" s="110"/>
      <c r="I19" s="110"/>
      <c r="J19" s="114"/>
      <c r="K19" s="110"/>
      <c r="L19" s="114"/>
      <c r="M19" s="114"/>
      <c r="N19" s="110"/>
      <c r="O19" s="110"/>
      <c r="P19" s="114"/>
      <c r="Q19" s="114"/>
      <c r="R19" s="110"/>
      <c r="S19" s="110"/>
      <c r="T19" s="110"/>
      <c r="U19" s="110"/>
      <c r="V19" s="110"/>
      <c r="W19" s="110"/>
      <c r="X19" s="115"/>
      <c r="Y19" s="114"/>
      <c r="Z19" s="114"/>
      <c r="AA19" s="114"/>
      <c r="AB19" s="114"/>
      <c r="AC19" s="114"/>
      <c r="AD19" s="110"/>
      <c r="AE19" s="110"/>
      <c r="AF19" s="110"/>
      <c r="AG19" s="110"/>
      <c r="AH19" s="110"/>
      <c r="AI19" s="110"/>
      <c r="AJ19" s="110"/>
      <c r="AK19" s="110"/>
      <c r="AL19" s="114"/>
      <c r="AM19" s="114"/>
      <c r="AN19" s="114"/>
      <c r="AO19" s="114"/>
      <c r="AP19" s="114"/>
      <c r="AQ19" s="110"/>
      <c r="AR19" s="110"/>
      <c r="AS19" s="110"/>
      <c r="AT19" s="110"/>
      <c r="AU19" s="110"/>
      <c r="AV19" s="110"/>
      <c r="AW19" s="110"/>
      <c r="AX19" s="114"/>
      <c r="AY19" s="114"/>
      <c r="AZ19" s="110"/>
      <c r="BA19" s="110"/>
    </row>
    <row r="20" spans="1:53" ht="14.25" customHeight="1" x14ac:dyDescent="0.25">
      <c r="A20" s="110"/>
      <c r="B20" s="110"/>
      <c r="C20" s="110"/>
      <c r="D20" s="110"/>
      <c r="E20" s="110"/>
      <c r="F20" s="110"/>
      <c r="G20" s="110"/>
      <c r="H20" s="110"/>
      <c r="I20" s="110"/>
      <c r="J20" s="114"/>
      <c r="K20" s="110"/>
      <c r="L20" s="114"/>
      <c r="M20" s="114"/>
      <c r="N20" s="110"/>
      <c r="O20" s="110"/>
      <c r="P20" s="114"/>
      <c r="Q20" s="114"/>
      <c r="R20" s="115"/>
      <c r="S20" s="114"/>
      <c r="T20" s="114"/>
      <c r="U20" s="114"/>
      <c r="V20" s="114"/>
      <c r="W20" s="114"/>
      <c r="X20" s="115"/>
      <c r="Y20" s="114"/>
      <c r="Z20" s="114"/>
      <c r="AA20" s="114"/>
      <c r="AB20" s="114"/>
      <c r="AC20" s="114"/>
      <c r="AD20" s="114"/>
      <c r="AE20" s="114"/>
      <c r="AF20" s="114"/>
      <c r="AG20" s="114"/>
      <c r="AH20" s="114"/>
      <c r="AI20" s="110"/>
      <c r="AJ20" s="114"/>
      <c r="AK20" s="114"/>
      <c r="AL20" s="114"/>
      <c r="AM20" s="114"/>
      <c r="AN20" s="114"/>
      <c r="AO20" s="114"/>
      <c r="AP20" s="114"/>
      <c r="AQ20" s="110"/>
      <c r="AR20" s="110"/>
      <c r="AS20" s="110"/>
      <c r="AT20" s="110"/>
      <c r="AU20" s="110"/>
      <c r="AV20" s="110"/>
      <c r="AW20" s="110"/>
      <c r="AX20" s="114"/>
      <c r="AY20" s="114"/>
      <c r="AZ20" s="110"/>
      <c r="BA20" s="110"/>
    </row>
    <row r="21" spans="1:53" ht="14.25" customHeight="1" x14ac:dyDescent="0.25">
      <c r="A21" s="110"/>
      <c r="B21" s="110"/>
      <c r="C21" s="110"/>
      <c r="D21" s="110"/>
      <c r="E21" s="110"/>
      <c r="F21" s="110"/>
      <c r="G21" s="110"/>
      <c r="H21" s="110"/>
      <c r="I21" s="110"/>
      <c r="J21" s="114"/>
      <c r="K21" s="110"/>
      <c r="L21" s="114"/>
      <c r="M21" s="114"/>
      <c r="N21" s="110"/>
      <c r="O21" s="110"/>
      <c r="P21" s="114"/>
      <c r="Q21" s="114"/>
      <c r="R21" s="115"/>
      <c r="S21" s="114"/>
      <c r="T21" s="114"/>
      <c r="U21" s="114"/>
      <c r="V21" s="114"/>
      <c r="W21" s="114"/>
      <c r="X21" s="115"/>
      <c r="Y21" s="114"/>
      <c r="Z21" s="114"/>
      <c r="AA21" s="114"/>
      <c r="AB21" s="114"/>
      <c r="AC21" s="114"/>
      <c r="AD21" s="114"/>
      <c r="AE21" s="114"/>
      <c r="AF21" s="114"/>
      <c r="AG21" s="114"/>
      <c r="AH21" s="114"/>
      <c r="AI21" s="110"/>
      <c r="AJ21" s="114"/>
      <c r="AK21" s="114"/>
      <c r="AL21" s="114"/>
      <c r="AM21" s="114"/>
      <c r="AN21" s="114"/>
      <c r="AO21" s="114"/>
      <c r="AP21" s="114"/>
      <c r="AQ21" s="110"/>
      <c r="AR21" s="110"/>
      <c r="AS21" s="110"/>
      <c r="AT21" s="110"/>
      <c r="AU21" s="110"/>
      <c r="AV21" s="110"/>
      <c r="AW21" s="110"/>
      <c r="AX21" s="114"/>
      <c r="AY21" s="114"/>
      <c r="AZ21" s="110"/>
      <c r="BA21" s="110"/>
    </row>
    <row r="22" spans="1:53" ht="14.25" customHeight="1" x14ac:dyDescent="0.25">
      <c r="A22" s="110"/>
      <c r="B22" s="110"/>
      <c r="C22" s="110"/>
      <c r="D22" s="110"/>
      <c r="E22" s="110"/>
      <c r="F22" s="110"/>
      <c r="G22" s="110"/>
      <c r="H22" s="110"/>
      <c r="I22" s="110"/>
      <c r="J22" s="114"/>
      <c r="K22" s="110"/>
      <c r="L22" s="114"/>
      <c r="M22" s="114"/>
      <c r="N22" s="110"/>
      <c r="O22" s="110"/>
      <c r="P22" s="114"/>
      <c r="Q22" s="114"/>
      <c r="R22" s="115"/>
      <c r="S22" s="114"/>
      <c r="T22" s="114"/>
      <c r="U22" s="114"/>
      <c r="V22" s="114"/>
      <c r="W22" s="114"/>
      <c r="X22" s="115"/>
      <c r="Y22" s="114"/>
      <c r="Z22" s="114"/>
      <c r="AA22" s="114"/>
      <c r="AB22" s="114"/>
      <c r="AC22" s="114"/>
      <c r="AD22" s="114"/>
      <c r="AE22" s="114"/>
      <c r="AF22" s="114"/>
      <c r="AG22" s="114"/>
      <c r="AH22" s="114"/>
      <c r="AI22" s="110"/>
      <c r="AJ22" s="114"/>
      <c r="AK22" s="114"/>
      <c r="AL22" s="114"/>
      <c r="AM22" s="114"/>
      <c r="AN22" s="114"/>
      <c r="AO22" s="114"/>
      <c r="AP22" s="114"/>
      <c r="AQ22" s="110"/>
      <c r="AR22" s="110"/>
      <c r="AS22" s="110"/>
      <c r="AT22" s="110"/>
      <c r="AU22" s="110"/>
      <c r="AV22" s="110"/>
      <c r="AW22" s="110"/>
      <c r="AX22" s="114"/>
      <c r="AY22" s="114"/>
      <c r="AZ22" s="110"/>
      <c r="BA22" s="110"/>
    </row>
    <row r="23" spans="1:53" ht="14.25" customHeight="1" x14ac:dyDescent="0.25">
      <c r="A23" s="110"/>
      <c r="B23" s="110"/>
      <c r="C23" s="110"/>
      <c r="D23" s="110"/>
      <c r="E23" s="110"/>
      <c r="F23" s="110"/>
      <c r="G23" s="110"/>
      <c r="H23" s="110"/>
      <c r="I23" s="110"/>
      <c r="J23" s="114"/>
      <c r="K23" s="110"/>
      <c r="L23" s="114"/>
      <c r="M23" s="114"/>
      <c r="N23" s="110"/>
      <c r="O23" s="110"/>
      <c r="P23" s="114"/>
      <c r="Q23" s="114"/>
      <c r="R23" s="115"/>
      <c r="S23" s="114"/>
      <c r="T23" s="114"/>
      <c r="U23" s="114"/>
      <c r="V23" s="114"/>
      <c r="W23" s="114"/>
      <c r="X23" s="115"/>
      <c r="Y23" s="114"/>
      <c r="Z23" s="114"/>
      <c r="AA23" s="114"/>
      <c r="AB23" s="114"/>
      <c r="AC23" s="114"/>
      <c r="AD23" s="114"/>
      <c r="AE23" s="114"/>
      <c r="AF23" s="114"/>
      <c r="AG23" s="114"/>
      <c r="AH23" s="114"/>
      <c r="AI23" s="110"/>
      <c r="AJ23" s="114"/>
      <c r="AK23" s="114"/>
      <c r="AL23" s="114"/>
      <c r="AM23" s="114"/>
      <c r="AN23" s="114"/>
      <c r="AO23" s="114"/>
      <c r="AP23" s="114"/>
      <c r="AQ23" s="110"/>
      <c r="AR23" s="110"/>
      <c r="AS23" s="110"/>
      <c r="AT23" s="110"/>
      <c r="AU23" s="110"/>
      <c r="AV23" s="110"/>
      <c r="AW23" s="110"/>
      <c r="AX23" s="114"/>
      <c r="AY23" s="114"/>
      <c r="AZ23" s="110"/>
      <c r="BA23" s="110"/>
    </row>
    <row r="24" spans="1:53" ht="14.25" customHeight="1" x14ac:dyDescent="0.25">
      <c r="A24" s="110"/>
      <c r="B24" s="110"/>
      <c r="C24" s="110"/>
      <c r="D24" s="110"/>
      <c r="E24" s="110"/>
      <c r="F24" s="110"/>
      <c r="G24" s="110"/>
      <c r="H24" s="110"/>
      <c r="I24" s="110"/>
      <c r="J24" s="114"/>
      <c r="K24" s="110"/>
      <c r="L24" s="114"/>
      <c r="M24" s="114"/>
      <c r="N24" s="110"/>
      <c r="O24" s="110"/>
      <c r="P24" s="114"/>
      <c r="Q24" s="114"/>
      <c r="R24" s="110"/>
      <c r="S24" s="110"/>
      <c r="T24" s="110"/>
      <c r="U24" s="110"/>
      <c r="V24" s="110"/>
      <c r="W24" s="110"/>
      <c r="X24" s="115"/>
      <c r="Y24" s="114"/>
      <c r="Z24" s="114"/>
      <c r="AA24" s="114"/>
      <c r="AB24" s="114"/>
      <c r="AC24" s="114"/>
      <c r="AD24" s="110"/>
      <c r="AE24" s="110"/>
      <c r="AF24" s="110"/>
      <c r="AG24" s="110"/>
      <c r="AH24" s="110"/>
      <c r="AI24" s="110"/>
      <c r="AJ24" s="110"/>
      <c r="AK24" s="110"/>
      <c r="AL24" s="114"/>
      <c r="AM24" s="114"/>
      <c r="AN24" s="114"/>
      <c r="AO24" s="114"/>
      <c r="AP24" s="114"/>
      <c r="AQ24" s="110"/>
      <c r="AR24" s="110"/>
      <c r="AS24" s="110"/>
      <c r="AT24" s="110"/>
      <c r="AU24" s="110"/>
      <c r="AV24" s="110"/>
      <c r="AW24" s="110"/>
      <c r="AX24" s="114"/>
      <c r="AY24" s="114"/>
      <c r="AZ24" s="110"/>
      <c r="BA24" s="110"/>
    </row>
    <row r="25" spans="1:53" ht="14.25" customHeight="1" x14ac:dyDescent="0.25">
      <c r="A25" s="110"/>
      <c r="B25" s="110"/>
      <c r="C25" s="110"/>
      <c r="D25" s="110"/>
      <c r="E25" s="110"/>
      <c r="F25" s="110"/>
      <c r="G25" s="110"/>
      <c r="H25" s="110"/>
      <c r="I25" s="110"/>
      <c r="J25" s="114"/>
      <c r="K25" s="110"/>
      <c r="L25" s="114"/>
      <c r="M25" s="114"/>
      <c r="N25" s="110"/>
      <c r="O25" s="110"/>
      <c r="P25" s="114"/>
      <c r="Q25" s="114"/>
      <c r="R25" s="115"/>
      <c r="S25" s="114"/>
      <c r="T25" s="114"/>
      <c r="U25" s="114"/>
      <c r="V25" s="114"/>
      <c r="W25" s="114"/>
      <c r="X25" s="115"/>
      <c r="Y25" s="114"/>
      <c r="Z25" s="114"/>
      <c r="AA25" s="114"/>
      <c r="AB25" s="114"/>
      <c r="AC25" s="114"/>
      <c r="AD25" s="114"/>
      <c r="AE25" s="114"/>
      <c r="AF25" s="114"/>
      <c r="AG25" s="114"/>
      <c r="AH25" s="114"/>
      <c r="AI25" s="110"/>
      <c r="AJ25" s="114"/>
      <c r="AK25" s="114"/>
      <c r="AL25" s="114"/>
      <c r="AM25" s="114"/>
      <c r="AN25" s="114"/>
      <c r="AO25" s="114"/>
      <c r="AP25" s="114"/>
      <c r="AQ25" s="110"/>
      <c r="AR25" s="110"/>
      <c r="AS25" s="110"/>
      <c r="AT25" s="110"/>
      <c r="AU25" s="110"/>
      <c r="AV25" s="110"/>
      <c r="AW25" s="110"/>
      <c r="AX25" s="114"/>
      <c r="AY25" s="114"/>
      <c r="AZ25" s="110"/>
      <c r="BA25" s="110"/>
    </row>
    <row r="26" spans="1:53" ht="14.25" customHeight="1" x14ac:dyDescent="0.25">
      <c r="A26" s="110"/>
      <c r="B26" s="110"/>
      <c r="C26" s="110"/>
      <c r="D26" s="110"/>
      <c r="E26" s="110"/>
      <c r="F26" s="110"/>
      <c r="G26" s="110"/>
      <c r="H26" s="110"/>
      <c r="I26" s="110"/>
      <c r="J26" s="114"/>
      <c r="K26" s="110"/>
      <c r="L26" s="114"/>
      <c r="M26" s="114"/>
      <c r="N26" s="110"/>
      <c r="O26" s="110"/>
      <c r="P26" s="114"/>
      <c r="Q26" s="114"/>
      <c r="R26" s="110"/>
      <c r="S26" s="110"/>
      <c r="T26" s="110"/>
      <c r="U26" s="110"/>
      <c r="V26" s="110"/>
      <c r="W26" s="110"/>
      <c r="X26" s="115"/>
      <c r="Y26" s="114"/>
      <c r="Z26" s="114"/>
      <c r="AA26" s="114"/>
      <c r="AB26" s="114"/>
      <c r="AC26" s="114"/>
      <c r="AD26" s="110"/>
      <c r="AE26" s="110"/>
      <c r="AF26" s="110"/>
      <c r="AG26" s="110"/>
      <c r="AH26" s="110"/>
      <c r="AI26" s="110"/>
      <c r="AJ26" s="110"/>
      <c r="AK26" s="110"/>
      <c r="AL26" s="114"/>
      <c r="AM26" s="114"/>
      <c r="AN26" s="114"/>
      <c r="AO26" s="114"/>
      <c r="AP26" s="114"/>
      <c r="AQ26" s="110"/>
      <c r="AR26" s="110"/>
      <c r="AS26" s="110"/>
      <c r="AT26" s="110"/>
      <c r="AU26" s="110"/>
      <c r="AV26" s="110"/>
      <c r="AW26" s="110"/>
      <c r="AX26" s="114"/>
      <c r="AY26" s="114"/>
      <c r="AZ26" s="110"/>
      <c r="BA26" s="110"/>
    </row>
    <row r="27" spans="1:53" ht="14.25" customHeight="1" x14ac:dyDescent="0.25">
      <c r="A27" s="110"/>
      <c r="B27" s="110"/>
      <c r="C27" s="110"/>
      <c r="D27" s="110"/>
      <c r="E27" s="110"/>
      <c r="F27" s="110"/>
      <c r="G27" s="110"/>
      <c r="H27" s="110"/>
      <c r="I27" s="110"/>
      <c r="J27" s="114"/>
      <c r="K27" s="110"/>
      <c r="L27" s="114"/>
      <c r="M27" s="114"/>
      <c r="N27" s="110"/>
      <c r="O27" s="110"/>
      <c r="P27" s="114"/>
      <c r="Q27" s="114"/>
      <c r="R27" s="115"/>
      <c r="S27" s="114"/>
      <c r="T27" s="114"/>
      <c r="U27" s="114"/>
      <c r="V27" s="114"/>
      <c r="W27" s="114"/>
      <c r="X27" s="115"/>
      <c r="Y27" s="114"/>
      <c r="Z27" s="114"/>
      <c r="AA27" s="114"/>
      <c r="AB27" s="114"/>
      <c r="AC27" s="114"/>
      <c r="AD27" s="114"/>
      <c r="AE27" s="114"/>
      <c r="AF27" s="114"/>
      <c r="AG27" s="114"/>
      <c r="AH27" s="114"/>
      <c r="AI27" s="110"/>
      <c r="AJ27" s="114"/>
      <c r="AK27" s="114"/>
      <c r="AL27" s="114"/>
      <c r="AM27" s="114"/>
      <c r="AN27" s="114"/>
      <c r="AO27" s="114"/>
      <c r="AP27" s="114"/>
      <c r="AQ27" s="110"/>
      <c r="AR27" s="110"/>
      <c r="AS27" s="110"/>
      <c r="AT27" s="110"/>
      <c r="AU27" s="110"/>
      <c r="AV27" s="110"/>
      <c r="AW27" s="110"/>
      <c r="AX27" s="114"/>
      <c r="AY27" s="114"/>
      <c r="AZ27" s="110"/>
      <c r="BA27" s="110"/>
    </row>
    <row r="28" spans="1:53" ht="14.25" customHeight="1" x14ac:dyDescent="0.25">
      <c r="A28" s="110"/>
      <c r="B28" s="110"/>
      <c r="C28" s="110"/>
      <c r="D28" s="110"/>
      <c r="E28" s="110"/>
      <c r="F28" s="110"/>
      <c r="G28" s="110"/>
      <c r="H28" s="110"/>
      <c r="I28" s="110"/>
      <c r="J28" s="114"/>
      <c r="K28" s="110"/>
      <c r="L28" s="114"/>
      <c r="M28" s="114"/>
      <c r="N28" s="110"/>
      <c r="O28" s="110"/>
      <c r="P28" s="114"/>
      <c r="Q28" s="114"/>
      <c r="R28" s="115"/>
      <c r="S28" s="114"/>
      <c r="T28" s="114"/>
      <c r="U28" s="114"/>
      <c r="V28" s="114"/>
      <c r="W28" s="114"/>
      <c r="X28" s="115"/>
      <c r="Y28" s="114"/>
      <c r="Z28" s="114"/>
      <c r="AA28" s="114"/>
      <c r="AB28" s="114"/>
      <c r="AC28" s="114"/>
      <c r="AD28" s="114"/>
      <c r="AE28" s="114"/>
      <c r="AF28" s="114"/>
      <c r="AG28" s="114"/>
      <c r="AH28" s="114"/>
      <c r="AI28" s="110"/>
      <c r="AJ28" s="114"/>
      <c r="AK28" s="114"/>
      <c r="AL28" s="114"/>
      <c r="AM28" s="114"/>
      <c r="AN28" s="114"/>
      <c r="AO28" s="114"/>
      <c r="AP28" s="114"/>
      <c r="AQ28" s="110"/>
      <c r="AR28" s="110"/>
      <c r="AS28" s="110"/>
      <c r="AT28" s="110"/>
      <c r="AU28" s="110"/>
      <c r="AV28" s="110"/>
      <c r="AW28" s="110"/>
      <c r="AX28" s="114"/>
      <c r="AY28" s="114"/>
      <c r="AZ28" s="110"/>
      <c r="BA28" s="110"/>
    </row>
    <row r="29" spans="1:53" ht="14.25" customHeight="1" x14ac:dyDescent="0.25">
      <c r="A29" s="110"/>
      <c r="B29" s="110"/>
      <c r="C29" s="110"/>
      <c r="D29" s="110"/>
      <c r="E29" s="110"/>
      <c r="F29" s="110"/>
      <c r="G29" s="110"/>
      <c r="H29" s="110"/>
      <c r="I29" s="110"/>
      <c r="J29" s="114"/>
      <c r="K29" s="110"/>
      <c r="L29" s="114"/>
      <c r="M29" s="114"/>
      <c r="N29" s="110"/>
      <c r="O29" s="110"/>
      <c r="P29" s="114"/>
      <c r="Q29" s="114"/>
      <c r="R29" s="115"/>
      <c r="S29" s="114"/>
      <c r="T29" s="114"/>
      <c r="U29" s="114"/>
      <c r="V29" s="114"/>
      <c r="W29" s="114"/>
      <c r="X29" s="115"/>
      <c r="Y29" s="114"/>
      <c r="Z29" s="114"/>
      <c r="AA29" s="114"/>
      <c r="AB29" s="114"/>
      <c r="AC29" s="114"/>
      <c r="AD29" s="114"/>
      <c r="AE29" s="114"/>
      <c r="AF29" s="114"/>
      <c r="AG29" s="114"/>
      <c r="AH29" s="114"/>
      <c r="AI29" s="110"/>
      <c r="AJ29" s="114"/>
      <c r="AK29" s="114"/>
      <c r="AL29" s="114"/>
      <c r="AM29" s="114"/>
      <c r="AN29" s="114"/>
      <c r="AO29" s="114"/>
      <c r="AP29" s="114"/>
      <c r="AQ29" s="110"/>
      <c r="AR29" s="110"/>
      <c r="AS29" s="110"/>
      <c r="AT29" s="110"/>
      <c r="AU29" s="110"/>
      <c r="AV29" s="110"/>
      <c r="AW29" s="110"/>
      <c r="AX29" s="114"/>
      <c r="AY29" s="114"/>
      <c r="AZ29" s="110"/>
      <c r="BA29" s="110"/>
    </row>
    <row r="30" spans="1:53" ht="14.25" customHeight="1" x14ac:dyDescent="0.25">
      <c r="A30" s="110"/>
      <c r="B30" s="110"/>
      <c r="C30" s="110"/>
      <c r="D30" s="110"/>
      <c r="E30" s="110"/>
      <c r="F30" s="110"/>
      <c r="G30" s="110"/>
      <c r="H30" s="110"/>
      <c r="I30" s="110"/>
      <c r="J30" s="114"/>
      <c r="K30" s="110"/>
      <c r="L30" s="114"/>
      <c r="M30" s="114"/>
      <c r="N30" s="110"/>
      <c r="O30" s="110"/>
      <c r="P30" s="114"/>
      <c r="Q30" s="114"/>
      <c r="R30" s="115"/>
      <c r="S30" s="114"/>
      <c r="T30" s="114"/>
      <c r="U30" s="114"/>
      <c r="V30" s="114"/>
      <c r="W30" s="114"/>
      <c r="X30" s="115"/>
      <c r="Y30" s="114"/>
      <c r="Z30" s="114"/>
      <c r="AA30" s="114"/>
      <c r="AB30" s="114"/>
      <c r="AC30" s="114"/>
      <c r="AD30" s="114"/>
      <c r="AE30" s="114"/>
      <c r="AF30" s="114"/>
      <c r="AG30" s="114"/>
      <c r="AH30" s="114"/>
      <c r="AI30" s="110"/>
      <c r="AJ30" s="114"/>
      <c r="AK30" s="114"/>
      <c r="AL30" s="114"/>
      <c r="AM30" s="114"/>
      <c r="AN30" s="114"/>
      <c r="AO30" s="114"/>
      <c r="AP30" s="114"/>
      <c r="AQ30" s="110"/>
      <c r="AR30" s="110"/>
      <c r="AS30" s="110"/>
      <c r="AT30" s="110"/>
      <c r="AU30" s="110"/>
      <c r="AV30" s="110"/>
      <c r="AW30" s="110"/>
      <c r="AX30" s="114"/>
      <c r="AY30" s="114"/>
      <c r="AZ30" s="110"/>
      <c r="BA30" s="110"/>
    </row>
    <row r="31" spans="1:53" ht="14.25" customHeight="1" x14ac:dyDescent="0.25">
      <c r="A31" s="110"/>
      <c r="B31" s="110"/>
      <c r="C31" s="110"/>
      <c r="D31" s="110"/>
      <c r="E31" s="110"/>
      <c r="F31" s="110"/>
      <c r="G31" s="110"/>
      <c r="H31" s="110"/>
      <c r="I31" s="110"/>
      <c r="J31" s="114"/>
      <c r="K31" s="110"/>
      <c r="L31" s="114"/>
      <c r="M31" s="114"/>
      <c r="N31" s="110"/>
      <c r="O31" s="110"/>
      <c r="P31" s="114"/>
      <c r="Q31" s="114"/>
      <c r="R31" s="115"/>
      <c r="S31" s="114"/>
      <c r="T31" s="114"/>
      <c r="U31" s="114"/>
      <c r="V31" s="114"/>
      <c r="W31" s="114"/>
      <c r="X31" s="115"/>
      <c r="Y31" s="114"/>
      <c r="Z31" s="114"/>
      <c r="AA31" s="114"/>
      <c r="AB31" s="114"/>
      <c r="AC31" s="114"/>
      <c r="AD31" s="114"/>
      <c r="AE31" s="114"/>
      <c r="AF31" s="114"/>
      <c r="AG31" s="114"/>
      <c r="AH31" s="114"/>
      <c r="AI31" s="110"/>
      <c r="AJ31" s="114"/>
      <c r="AK31" s="114"/>
      <c r="AL31" s="114"/>
      <c r="AM31" s="114"/>
      <c r="AN31" s="114"/>
      <c r="AO31" s="114"/>
      <c r="AP31" s="114"/>
      <c r="AQ31" s="110"/>
      <c r="AR31" s="110"/>
      <c r="AS31" s="110"/>
      <c r="AT31" s="110"/>
      <c r="AU31" s="110"/>
      <c r="AV31" s="110"/>
      <c r="AW31" s="110"/>
      <c r="AX31" s="114"/>
      <c r="AY31" s="114"/>
      <c r="AZ31" s="110"/>
      <c r="BA31" s="110"/>
    </row>
    <row r="32" spans="1:53" ht="14.25" customHeight="1" x14ac:dyDescent="0.25">
      <c r="A32" s="110"/>
      <c r="B32" s="110"/>
      <c r="C32" s="110"/>
      <c r="D32" s="110"/>
      <c r="E32" s="110"/>
      <c r="F32" s="110"/>
      <c r="G32" s="110"/>
      <c r="H32" s="110"/>
      <c r="I32" s="110"/>
      <c r="J32" s="114"/>
      <c r="K32" s="110"/>
      <c r="L32" s="114"/>
      <c r="M32" s="114"/>
      <c r="N32" s="110"/>
      <c r="O32" s="110"/>
      <c r="P32" s="114"/>
      <c r="Q32" s="114"/>
      <c r="R32" s="110"/>
      <c r="S32" s="110"/>
      <c r="T32" s="110"/>
      <c r="U32" s="110"/>
      <c r="V32" s="110"/>
      <c r="W32" s="110"/>
      <c r="X32" s="115"/>
      <c r="Y32" s="114"/>
      <c r="Z32" s="114"/>
      <c r="AA32" s="114"/>
      <c r="AB32" s="114"/>
      <c r="AC32" s="114"/>
      <c r="AD32" s="110"/>
      <c r="AE32" s="110"/>
      <c r="AF32" s="110"/>
      <c r="AG32" s="110"/>
      <c r="AH32" s="110"/>
      <c r="AI32" s="110"/>
      <c r="AJ32" s="110"/>
      <c r="AK32" s="110"/>
      <c r="AL32" s="114"/>
      <c r="AM32" s="114"/>
      <c r="AN32" s="114"/>
      <c r="AO32" s="114"/>
      <c r="AP32" s="114"/>
      <c r="AQ32" s="110"/>
      <c r="AR32" s="110"/>
      <c r="AS32" s="110"/>
      <c r="AT32" s="110"/>
      <c r="AU32" s="110"/>
      <c r="AV32" s="110"/>
      <c r="AW32" s="110"/>
      <c r="AX32" s="114"/>
      <c r="AY32" s="114"/>
      <c r="AZ32" s="110"/>
      <c r="BA32" s="110"/>
    </row>
    <row r="33" spans="1:53" ht="14.25" customHeight="1" x14ac:dyDescent="0.25">
      <c r="A33" s="110"/>
      <c r="B33" s="110"/>
      <c r="C33" s="110"/>
      <c r="D33" s="110"/>
      <c r="E33" s="110"/>
      <c r="F33" s="110"/>
      <c r="G33" s="110"/>
      <c r="H33" s="110"/>
      <c r="I33" s="110"/>
      <c r="J33" s="114"/>
      <c r="K33" s="110"/>
      <c r="L33" s="114"/>
      <c r="M33" s="114"/>
      <c r="N33" s="110"/>
      <c r="O33" s="110"/>
      <c r="P33" s="114"/>
      <c r="Q33" s="114"/>
      <c r="R33" s="115"/>
      <c r="S33" s="114"/>
      <c r="T33" s="114"/>
      <c r="U33" s="114"/>
      <c r="V33" s="114"/>
      <c r="W33" s="114"/>
      <c r="X33" s="115"/>
      <c r="Y33" s="114"/>
      <c r="Z33" s="114"/>
      <c r="AA33" s="114"/>
      <c r="AB33" s="114"/>
      <c r="AC33" s="114"/>
      <c r="AD33" s="114"/>
      <c r="AE33" s="114"/>
      <c r="AF33" s="114"/>
      <c r="AG33" s="114"/>
      <c r="AH33" s="114"/>
      <c r="AI33" s="110"/>
      <c r="AJ33" s="114"/>
      <c r="AK33" s="114"/>
      <c r="AL33" s="114"/>
      <c r="AM33" s="114"/>
      <c r="AN33" s="114"/>
      <c r="AO33" s="114"/>
      <c r="AP33" s="114"/>
      <c r="AQ33" s="110"/>
      <c r="AR33" s="110"/>
      <c r="AS33" s="110"/>
      <c r="AT33" s="110"/>
      <c r="AU33" s="110"/>
      <c r="AV33" s="110"/>
      <c r="AW33" s="110"/>
      <c r="AX33" s="114"/>
      <c r="AY33" s="114"/>
      <c r="AZ33" s="110"/>
      <c r="BA33" s="110"/>
    </row>
    <row r="34" spans="1:53" ht="14.25" customHeight="1" x14ac:dyDescent="0.25">
      <c r="A34" s="110"/>
      <c r="B34" s="110"/>
      <c r="C34" s="110"/>
      <c r="D34" s="110"/>
      <c r="E34" s="110"/>
      <c r="F34" s="110"/>
      <c r="G34" s="110"/>
      <c r="H34" s="110"/>
      <c r="I34" s="110"/>
      <c r="J34" s="114"/>
      <c r="K34" s="110"/>
      <c r="L34" s="114"/>
      <c r="M34" s="114"/>
      <c r="N34" s="110"/>
      <c r="O34" s="110"/>
      <c r="P34" s="114"/>
      <c r="Q34" s="114"/>
      <c r="R34" s="115"/>
      <c r="S34" s="114"/>
      <c r="T34" s="114"/>
      <c r="U34" s="114"/>
      <c r="V34" s="110"/>
      <c r="W34" s="114"/>
      <c r="X34" s="115"/>
      <c r="Y34" s="114"/>
      <c r="Z34" s="114"/>
      <c r="AA34" s="114"/>
      <c r="AB34" s="114"/>
      <c r="AC34" s="114"/>
      <c r="AD34" s="114"/>
      <c r="AE34" s="114"/>
      <c r="AF34" s="114"/>
      <c r="AG34" s="114"/>
      <c r="AH34" s="114"/>
      <c r="AI34" s="110"/>
      <c r="AJ34" s="114"/>
      <c r="AK34" s="114"/>
      <c r="AL34" s="114"/>
      <c r="AM34" s="114"/>
      <c r="AN34" s="114"/>
      <c r="AO34" s="114"/>
      <c r="AP34" s="114"/>
      <c r="AQ34" s="110"/>
      <c r="AR34" s="110"/>
      <c r="AS34" s="110"/>
      <c r="AT34" s="110"/>
      <c r="AU34" s="110"/>
      <c r="AV34" s="110"/>
      <c r="AW34" s="110"/>
      <c r="AX34" s="114"/>
      <c r="AY34" s="114"/>
      <c r="AZ34" s="110"/>
      <c r="BA34" s="110"/>
    </row>
    <row r="35" spans="1:53" ht="14.25" customHeight="1" x14ac:dyDescent="0.25">
      <c r="A35" s="110"/>
      <c r="B35" s="110"/>
      <c r="C35" s="110"/>
      <c r="D35" s="110"/>
      <c r="E35" s="110"/>
      <c r="F35" s="110"/>
      <c r="G35" s="110"/>
      <c r="H35" s="110"/>
      <c r="I35" s="110"/>
      <c r="J35" s="114"/>
      <c r="K35" s="110"/>
      <c r="L35" s="114"/>
      <c r="M35" s="114"/>
      <c r="N35" s="110"/>
      <c r="O35" s="110"/>
      <c r="P35" s="114"/>
      <c r="Q35" s="114"/>
      <c r="R35" s="115"/>
      <c r="S35" s="114"/>
      <c r="T35" s="114"/>
      <c r="U35" s="114"/>
      <c r="V35" s="114"/>
      <c r="W35" s="114"/>
      <c r="X35" s="115"/>
      <c r="Y35" s="114"/>
      <c r="Z35" s="114"/>
      <c r="AA35" s="114"/>
      <c r="AB35" s="114"/>
      <c r="AC35" s="114"/>
      <c r="AD35" s="114"/>
      <c r="AE35" s="114"/>
      <c r="AF35" s="114"/>
      <c r="AG35" s="114"/>
      <c r="AH35" s="114"/>
      <c r="AI35" s="110"/>
      <c r="AJ35" s="114"/>
      <c r="AK35" s="114"/>
      <c r="AL35" s="114"/>
      <c r="AM35" s="114"/>
      <c r="AN35" s="114"/>
      <c r="AO35" s="114"/>
      <c r="AP35" s="114"/>
      <c r="AQ35" s="110"/>
      <c r="AR35" s="110"/>
      <c r="AS35" s="110"/>
      <c r="AT35" s="110"/>
      <c r="AU35" s="110"/>
      <c r="AV35" s="110"/>
      <c r="AW35" s="110"/>
      <c r="AX35" s="114"/>
      <c r="AY35" s="114"/>
      <c r="AZ35" s="110"/>
      <c r="BA35" s="110"/>
    </row>
    <row r="36" spans="1:53" ht="14.25" customHeight="1" x14ac:dyDescent="0.25">
      <c r="A36" s="110"/>
      <c r="B36" s="110"/>
      <c r="C36" s="110"/>
      <c r="D36" s="110"/>
      <c r="E36" s="110"/>
      <c r="F36" s="110"/>
      <c r="G36" s="110"/>
      <c r="H36" s="110"/>
      <c r="I36" s="110"/>
      <c r="J36" s="114"/>
      <c r="K36" s="110"/>
      <c r="L36" s="114"/>
      <c r="M36" s="114"/>
      <c r="N36" s="110"/>
      <c r="O36" s="110"/>
      <c r="P36" s="114"/>
      <c r="Q36" s="114"/>
      <c r="R36" s="115"/>
      <c r="S36" s="114"/>
      <c r="T36" s="114"/>
      <c r="U36" s="114"/>
      <c r="V36" s="114"/>
      <c r="W36" s="114"/>
      <c r="X36" s="115"/>
      <c r="Y36" s="114"/>
      <c r="Z36" s="114"/>
      <c r="AA36" s="114"/>
      <c r="AB36" s="114"/>
      <c r="AC36" s="114"/>
      <c r="AD36" s="114"/>
      <c r="AE36" s="114"/>
      <c r="AF36" s="114"/>
      <c r="AG36" s="114"/>
      <c r="AH36" s="114"/>
      <c r="AI36" s="110"/>
      <c r="AJ36" s="114"/>
      <c r="AK36" s="114"/>
      <c r="AL36" s="114"/>
      <c r="AM36" s="114"/>
      <c r="AN36" s="114"/>
      <c r="AO36" s="114"/>
      <c r="AP36" s="114"/>
      <c r="AQ36" s="110"/>
      <c r="AR36" s="110"/>
      <c r="AS36" s="110"/>
      <c r="AT36" s="110"/>
      <c r="AU36" s="110"/>
      <c r="AV36" s="110"/>
      <c r="AW36" s="110"/>
      <c r="AX36" s="114"/>
      <c r="AY36" s="114"/>
      <c r="AZ36" s="110"/>
      <c r="BA36" s="110"/>
    </row>
    <row r="37" spans="1:53" ht="14.25" customHeight="1" x14ac:dyDescent="0.25">
      <c r="A37" s="110"/>
      <c r="B37" s="110"/>
      <c r="C37" s="110"/>
      <c r="D37" s="110"/>
      <c r="E37" s="110"/>
      <c r="F37" s="110"/>
      <c r="G37" s="110"/>
      <c r="H37" s="110"/>
      <c r="I37" s="110"/>
      <c r="J37" s="114"/>
      <c r="K37" s="110"/>
      <c r="L37" s="114"/>
      <c r="M37" s="114"/>
      <c r="N37" s="110"/>
      <c r="O37" s="110"/>
      <c r="P37" s="114"/>
      <c r="Q37" s="114"/>
      <c r="R37" s="115"/>
      <c r="S37" s="114"/>
      <c r="T37" s="114"/>
      <c r="U37" s="114"/>
      <c r="V37" s="114"/>
      <c r="W37" s="114"/>
      <c r="X37" s="115"/>
      <c r="Y37" s="114"/>
      <c r="Z37" s="114"/>
      <c r="AA37" s="114"/>
      <c r="AB37" s="114"/>
      <c r="AC37" s="114"/>
      <c r="AD37" s="114"/>
      <c r="AE37" s="114"/>
      <c r="AF37" s="114"/>
      <c r="AG37" s="114"/>
      <c r="AH37" s="114"/>
      <c r="AI37" s="110"/>
      <c r="AJ37" s="114"/>
      <c r="AK37" s="114"/>
      <c r="AL37" s="114"/>
      <c r="AM37" s="114"/>
      <c r="AN37" s="114"/>
      <c r="AO37" s="114"/>
      <c r="AP37" s="114"/>
      <c r="AQ37" s="110"/>
      <c r="AR37" s="110"/>
      <c r="AS37" s="110"/>
      <c r="AT37" s="110"/>
      <c r="AU37" s="110"/>
      <c r="AV37" s="110"/>
      <c r="AW37" s="110"/>
      <c r="AX37" s="114"/>
      <c r="AY37" s="114"/>
      <c r="AZ37" s="110"/>
      <c r="BA37" s="110"/>
    </row>
    <row r="38" spans="1:53" ht="14.25" customHeight="1" x14ac:dyDescent="0.25">
      <c r="A38" s="110"/>
      <c r="B38" s="110"/>
      <c r="C38" s="110"/>
      <c r="D38" s="110"/>
      <c r="E38" s="110"/>
      <c r="F38" s="110"/>
      <c r="G38" s="110"/>
      <c r="H38" s="110"/>
      <c r="I38" s="110"/>
      <c r="J38" s="114"/>
      <c r="K38" s="110"/>
      <c r="L38" s="114"/>
      <c r="M38" s="114"/>
      <c r="N38" s="110"/>
      <c r="O38" s="110"/>
      <c r="P38" s="114"/>
      <c r="Q38" s="114"/>
      <c r="R38" s="115"/>
      <c r="S38" s="114"/>
      <c r="T38" s="114"/>
      <c r="U38" s="114"/>
      <c r="V38" s="114"/>
      <c r="W38" s="114"/>
      <c r="X38" s="115"/>
      <c r="Y38" s="114"/>
      <c r="Z38" s="114"/>
      <c r="AA38" s="114"/>
      <c r="AB38" s="114"/>
      <c r="AC38" s="114"/>
      <c r="AD38" s="114"/>
      <c r="AE38" s="114"/>
      <c r="AF38" s="114"/>
      <c r="AG38" s="114"/>
      <c r="AH38" s="114"/>
      <c r="AI38" s="110"/>
      <c r="AJ38" s="114"/>
      <c r="AK38" s="114"/>
      <c r="AL38" s="114"/>
      <c r="AM38" s="114"/>
      <c r="AN38" s="114"/>
      <c r="AO38" s="114"/>
      <c r="AP38" s="114"/>
      <c r="AQ38" s="110"/>
      <c r="AR38" s="110"/>
      <c r="AS38" s="110"/>
      <c r="AT38" s="110"/>
      <c r="AU38" s="110"/>
      <c r="AV38" s="110"/>
      <c r="AW38" s="110"/>
      <c r="AX38" s="114"/>
      <c r="AY38" s="114"/>
      <c r="AZ38" s="110"/>
      <c r="BA38" s="110"/>
    </row>
    <row r="39" spans="1:53" ht="14.25" customHeight="1" x14ac:dyDescent="0.25">
      <c r="A39" s="110"/>
      <c r="B39" s="110"/>
      <c r="C39" s="110"/>
      <c r="D39" s="110"/>
      <c r="E39" s="110"/>
      <c r="F39" s="110"/>
      <c r="G39" s="110"/>
      <c r="H39" s="110"/>
      <c r="I39" s="110"/>
      <c r="J39" s="114"/>
      <c r="K39" s="110"/>
      <c r="L39" s="114"/>
      <c r="M39" s="114"/>
      <c r="N39" s="110"/>
      <c r="O39" s="110"/>
      <c r="P39" s="114"/>
      <c r="Q39" s="114"/>
      <c r="R39" s="115"/>
      <c r="S39" s="114"/>
      <c r="T39" s="114"/>
      <c r="U39" s="114"/>
      <c r="V39" s="114"/>
      <c r="W39" s="114"/>
      <c r="X39" s="115"/>
      <c r="Y39" s="114"/>
      <c r="Z39" s="114"/>
      <c r="AA39" s="114"/>
      <c r="AB39" s="114"/>
      <c r="AC39" s="114"/>
      <c r="AD39" s="114"/>
      <c r="AE39" s="114"/>
      <c r="AF39" s="114"/>
      <c r="AG39" s="114"/>
      <c r="AH39" s="114"/>
      <c r="AI39" s="110"/>
      <c r="AJ39" s="114"/>
      <c r="AK39" s="114"/>
      <c r="AL39" s="114"/>
      <c r="AM39" s="114"/>
      <c r="AN39" s="114"/>
      <c r="AO39" s="114"/>
      <c r="AP39" s="114"/>
      <c r="AQ39" s="110"/>
      <c r="AR39" s="110"/>
      <c r="AS39" s="110"/>
      <c r="AT39" s="110"/>
      <c r="AU39" s="110"/>
      <c r="AV39" s="110"/>
      <c r="AW39" s="110"/>
      <c r="AX39" s="114"/>
      <c r="AY39" s="114"/>
      <c r="AZ39" s="110"/>
      <c r="BA39" s="110"/>
    </row>
    <row r="40" spans="1:53" ht="14.25" customHeight="1" x14ac:dyDescent="0.25">
      <c r="A40" s="110"/>
      <c r="B40" s="110"/>
      <c r="C40" s="110"/>
      <c r="D40" s="110"/>
      <c r="E40" s="110"/>
      <c r="F40" s="110"/>
      <c r="G40" s="110"/>
      <c r="H40" s="110"/>
      <c r="I40" s="110"/>
      <c r="J40" s="114"/>
      <c r="K40" s="110"/>
      <c r="L40" s="114"/>
      <c r="M40" s="114"/>
      <c r="N40" s="110"/>
      <c r="O40" s="110"/>
      <c r="P40" s="114"/>
      <c r="Q40" s="114"/>
      <c r="R40" s="115"/>
      <c r="S40" s="114"/>
      <c r="T40" s="114"/>
      <c r="U40" s="114"/>
      <c r="V40" s="114"/>
      <c r="W40" s="114"/>
      <c r="X40" s="115"/>
      <c r="Y40" s="114"/>
      <c r="Z40" s="114"/>
      <c r="AA40" s="114"/>
      <c r="AB40" s="114"/>
      <c r="AC40" s="114"/>
      <c r="AD40" s="114"/>
      <c r="AE40" s="114"/>
      <c r="AF40" s="114"/>
      <c r="AG40" s="114"/>
      <c r="AH40" s="114"/>
      <c r="AI40" s="110"/>
      <c r="AJ40" s="114"/>
      <c r="AK40" s="114"/>
      <c r="AL40" s="114"/>
      <c r="AM40" s="114"/>
      <c r="AN40" s="114"/>
      <c r="AO40" s="114"/>
      <c r="AP40" s="114"/>
      <c r="AQ40" s="110"/>
      <c r="AR40" s="110"/>
      <c r="AS40" s="110"/>
      <c r="AT40" s="110"/>
      <c r="AU40" s="110"/>
      <c r="AV40" s="110"/>
      <c r="AW40" s="110"/>
      <c r="AX40" s="114"/>
      <c r="AY40" s="114"/>
      <c r="AZ40" s="110"/>
      <c r="BA40" s="110"/>
    </row>
    <row r="41" spans="1:53" ht="14.25" customHeight="1" x14ac:dyDescent="0.25">
      <c r="A41" s="110"/>
      <c r="B41" s="110"/>
      <c r="C41" s="110"/>
      <c r="D41" s="110"/>
      <c r="E41" s="110"/>
      <c r="F41" s="110"/>
      <c r="G41" s="110"/>
      <c r="H41" s="110"/>
      <c r="I41" s="110"/>
      <c r="J41" s="114"/>
      <c r="K41" s="110"/>
      <c r="L41" s="114"/>
      <c r="M41" s="114"/>
      <c r="N41" s="110"/>
      <c r="O41" s="110"/>
      <c r="P41" s="114"/>
      <c r="Q41" s="114"/>
      <c r="R41" s="110"/>
      <c r="S41" s="110"/>
      <c r="T41" s="110"/>
      <c r="U41" s="110"/>
      <c r="V41" s="110"/>
      <c r="W41" s="110"/>
      <c r="X41" s="115"/>
      <c r="Y41" s="114"/>
      <c r="Z41" s="114"/>
      <c r="AA41" s="114"/>
      <c r="AB41" s="114"/>
      <c r="AC41" s="114"/>
      <c r="AD41" s="110"/>
      <c r="AE41" s="110"/>
      <c r="AF41" s="110"/>
      <c r="AG41" s="110"/>
      <c r="AH41" s="110"/>
      <c r="AI41" s="110"/>
      <c r="AJ41" s="110"/>
      <c r="AK41" s="110"/>
      <c r="AL41" s="114"/>
      <c r="AM41" s="114"/>
      <c r="AN41" s="114"/>
      <c r="AO41" s="114"/>
      <c r="AP41" s="114"/>
      <c r="AQ41" s="110"/>
      <c r="AR41" s="110"/>
      <c r="AS41" s="110"/>
      <c r="AT41" s="110"/>
      <c r="AU41" s="110"/>
      <c r="AV41" s="110"/>
      <c r="AW41" s="110"/>
      <c r="AX41" s="114"/>
      <c r="AY41" s="114"/>
      <c r="AZ41" s="110"/>
      <c r="BA41" s="110"/>
    </row>
    <row r="42" spans="1:53" ht="14.25" customHeight="1" x14ac:dyDescent="0.25">
      <c r="A42" s="110"/>
      <c r="B42" s="110"/>
      <c r="C42" s="110"/>
      <c r="D42" s="110"/>
      <c r="E42" s="110"/>
      <c r="F42" s="110"/>
      <c r="G42" s="110"/>
      <c r="H42" s="110"/>
      <c r="I42" s="110"/>
      <c r="J42" s="114"/>
      <c r="K42" s="110"/>
      <c r="L42" s="114"/>
      <c r="M42" s="114"/>
      <c r="N42" s="110"/>
      <c r="O42" s="110"/>
      <c r="P42" s="114"/>
      <c r="Q42" s="114"/>
      <c r="R42" s="115"/>
      <c r="S42" s="114"/>
      <c r="T42" s="114"/>
      <c r="U42" s="114"/>
      <c r="V42" s="114"/>
      <c r="W42" s="114"/>
      <c r="X42" s="115"/>
      <c r="Y42" s="114"/>
      <c r="Z42" s="114"/>
      <c r="AA42" s="114"/>
      <c r="AB42" s="114"/>
      <c r="AC42" s="114"/>
      <c r="AD42" s="114"/>
      <c r="AE42" s="114"/>
      <c r="AF42" s="114"/>
      <c r="AG42" s="114"/>
      <c r="AH42" s="114"/>
      <c r="AI42" s="110"/>
      <c r="AJ42" s="114"/>
      <c r="AK42" s="114"/>
      <c r="AL42" s="114"/>
      <c r="AM42" s="114"/>
      <c r="AN42" s="114"/>
      <c r="AO42" s="114"/>
      <c r="AP42" s="114"/>
      <c r="AQ42" s="110"/>
      <c r="AR42" s="110"/>
      <c r="AS42" s="110"/>
      <c r="AT42" s="110"/>
      <c r="AU42" s="110"/>
      <c r="AV42" s="110"/>
      <c r="AW42" s="110"/>
      <c r="AX42" s="114"/>
      <c r="AY42" s="114"/>
      <c r="AZ42" s="110"/>
      <c r="BA42" s="110"/>
    </row>
    <row r="43" spans="1:53" ht="14.25" customHeight="1" x14ac:dyDescent="0.25">
      <c r="A43" s="110"/>
      <c r="B43" s="110"/>
      <c r="C43" s="110"/>
      <c r="D43" s="110"/>
      <c r="E43" s="110"/>
      <c r="F43" s="110"/>
      <c r="G43" s="110"/>
      <c r="H43" s="110"/>
      <c r="I43" s="110"/>
      <c r="J43" s="114"/>
      <c r="K43" s="110"/>
      <c r="L43" s="114"/>
      <c r="M43" s="114"/>
      <c r="N43" s="110"/>
      <c r="O43" s="110"/>
      <c r="P43" s="114"/>
      <c r="Q43" s="114"/>
      <c r="R43" s="110"/>
      <c r="S43" s="110"/>
      <c r="T43" s="110"/>
      <c r="U43" s="110"/>
      <c r="V43" s="110"/>
      <c r="W43" s="110"/>
      <c r="X43" s="115"/>
      <c r="Y43" s="114"/>
      <c r="Z43" s="114"/>
      <c r="AA43" s="114"/>
      <c r="AB43" s="114"/>
      <c r="AC43" s="114"/>
      <c r="AD43" s="110"/>
      <c r="AE43" s="110"/>
      <c r="AF43" s="110"/>
      <c r="AG43" s="110"/>
      <c r="AH43" s="110"/>
      <c r="AI43" s="110"/>
      <c r="AJ43" s="110"/>
      <c r="AK43" s="110"/>
      <c r="AL43" s="114"/>
      <c r="AM43" s="114"/>
      <c r="AN43" s="114"/>
      <c r="AO43" s="114"/>
      <c r="AP43" s="114"/>
      <c r="AQ43" s="110"/>
      <c r="AR43" s="110"/>
      <c r="AS43" s="110"/>
      <c r="AT43" s="110"/>
      <c r="AU43" s="110"/>
      <c r="AV43" s="110"/>
      <c r="AW43" s="110"/>
      <c r="AX43" s="114"/>
      <c r="AY43" s="114"/>
      <c r="AZ43" s="110"/>
      <c r="BA43" s="110"/>
    </row>
    <row r="44" spans="1:53" ht="14.25" customHeight="1" x14ac:dyDescent="0.25">
      <c r="A44" s="110"/>
      <c r="B44" s="110"/>
      <c r="C44" s="110"/>
      <c r="D44" s="110"/>
      <c r="E44" s="110"/>
      <c r="F44" s="110"/>
      <c r="G44" s="110"/>
      <c r="H44" s="110"/>
      <c r="I44" s="110"/>
      <c r="J44" s="114"/>
      <c r="K44" s="110"/>
      <c r="L44" s="114"/>
      <c r="M44" s="114"/>
      <c r="N44" s="110"/>
      <c r="O44" s="110"/>
      <c r="P44" s="114"/>
      <c r="Q44" s="114"/>
      <c r="R44" s="115"/>
      <c r="S44" s="114"/>
      <c r="T44" s="114"/>
      <c r="U44" s="114"/>
      <c r="V44" s="114"/>
      <c r="W44" s="114"/>
      <c r="X44" s="115"/>
      <c r="Y44" s="114"/>
      <c r="Z44" s="114"/>
      <c r="AA44" s="114"/>
      <c r="AB44" s="114"/>
      <c r="AC44" s="114"/>
      <c r="AD44" s="114"/>
      <c r="AE44" s="114"/>
      <c r="AF44" s="114"/>
      <c r="AG44" s="114"/>
      <c r="AH44" s="114"/>
      <c r="AI44" s="110"/>
      <c r="AJ44" s="114"/>
      <c r="AK44" s="114"/>
      <c r="AL44" s="114"/>
      <c r="AM44" s="114"/>
      <c r="AN44" s="114"/>
      <c r="AO44" s="114"/>
      <c r="AP44" s="114"/>
      <c r="AQ44" s="110"/>
      <c r="AR44" s="110"/>
      <c r="AS44" s="110"/>
      <c r="AT44" s="110"/>
      <c r="AU44" s="110"/>
      <c r="AV44" s="110"/>
      <c r="AW44" s="110"/>
      <c r="AX44" s="114"/>
      <c r="AY44" s="114"/>
      <c r="AZ44" s="110"/>
      <c r="BA44" s="110"/>
    </row>
    <row r="45" spans="1:53" ht="14.25" customHeight="1" x14ac:dyDescent="0.25">
      <c r="A45" s="110"/>
      <c r="B45" s="110"/>
      <c r="C45" s="110"/>
      <c r="D45" s="110"/>
      <c r="E45" s="110"/>
      <c r="F45" s="110"/>
      <c r="G45" s="110"/>
      <c r="H45" s="110"/>
      <c r="I45" s="110"/>
      <c r="J45" s="114"/>
      <c r="K45" s="110"/>
      <c r="L45" s="114"/>
      <c r="M45" s="114"/>
      <c r="N45" s="110"/>
      <c r="O45" s="110"/>
      <c r="P45" s="114"/>
      <c r="Q45" s="114"/>
      <c r="R45" s="115"/>
      <c r="S45" s="114"/>
      <c r="T45" s="114"/>
      <c r="U45" s="114"/>
      <c r="V45" s="114"/>
      <c r="W45" s="114"/>
      <c r="X45" s="115"/>
      <c r="Y45" s="114"/>
      <c r="Z45" s="114"/>
      <c r="AA45" s="114"/>
      <c r="AB45" s="114"/>
      <c r="AC45" s="114"/>
      <c r="AD45" s="114"/>
      <c r="AE45" s="114"/>
      <c r="AF45" s="114"/>
      <c r="AG45" s="114"/>
      <c r="AH45" s="114"/>
      <c r="AI45" s="110"/>
      <c r="AJ45" s="114"/>
      <c r="AK45" s="114"/>
      <c r="AL45" s="114"/>
      <c r="AM45" s="114"/>
      <c r="AN45" s="114"/>
      <c r="AO45" s="114"/>
      <c r="AP45" s="114"/>
      <c r="AQ45" s="110"/>
      <c r="AR45" s="110"/>
      <c r="AS45" s="110"/>
      <c r="AT45" s="110"/>
      <c r="AU45" s="110"/>
      <c r="AV45" s="110"/>
      <c r="AW45" s="110"/>
      <c r="AX45" s="114"/>
      <c r="AY45" s="114"/>
      <c r="AZ45" s="110"/>
      <c r="BA45" s="110"/>
    </row>
    <row r="46" spans="1:53" ht="14.25" customHeight="1" x14ac:dyDescent="0.25">
      <c r="A46" s="110"/>
      <c r="B46" s="110"/>
      <c r="C46" s="110"/>
      <c r="D46" s="110"/>
      <c r="E46" s="110"/>
      <c r="F46" s="110"/>
      <c r="G46" s="110"/>
      <c r="H46" s="110"/>
      <c r="I46" s="110"/>
      <c r="J46" s="114"/>
      <c r="K46" s="110"/>
      <c r="L46" s="114"/>
      <c r="M46" s="114"/>
      <c r="N46" s="110"/>
      <c r="O46" s="110"/>
      <c r="P46" s="114"/>
      <c r="Q46" s="114"/>
      <c r="R46" s="115"/>
      <c r="S46" s="114"/>
      <c r="T46" s="114"/>
      <c r="U46" s="114"/>
      <c r="V46" s="114"/>
      <c r="W46" s="114"/>
      <c r="X46" s="115"/>
      <c r="Y46" s="114"/>
      <c r="Z46" s="114"/>
      <c r="AA46" s="114"/>
      <c r="AB46" s="114"/>
      <c r="AC46" s="114"/>
      <c r="AD46" s="114"/>
      <c r="AE46" s="114"/>
      <c r="AF46" s="114"/>
      <c r="AG46" s="114"/>
      <c r="AH46" s="114"/>
      <c r="AI46" s="110"/>
      <c r="AJ46" s="114"/>
      <c r="AK46" s="114"/>
      <c r="AL46" s="114"/>
      <c r="AM46" s="114"/>
      <c r="AN46" s="114"/>
      <c r="AO46" s="114"/>
      <c r="AP46" s="114"/>
      <c r="AQ46" s="110"/>
      <c r="AR46" s="110"/>
      <c r="AS46" s="110"/>
      <c r="AT46" s="110"/>
      <c r="AU46" s="110"/>
      <c r="AV46" s="110"/>
      <c r="AW46" s="110"/>
      <c r="AX46" s="114"/>
      <c r="AY46" s="114"/>
      <c r="AZ46" s="110"/>
      <c r="BA46" s="110"/>
    </row>
    <row r="47" spans="1:53" ht="14.25" customHeight="1" x14ac:dyDescent="0.25">
      <c r="A47" s="110"/>
      <c r="B47" s="110"/>
      <c r="C47" s="110"/>
      <c r="D47" s="110"/>
      <c r="E47" s="110"/>
      <c r="F47" s="110"/>
      <c r="G47" s="110"/>
      <c r="H47" s="110"/>
      <c r="I47" s="110"/>
      <c r="J47" s="114"/>
      <c r="K47" s="110"/>
      <c r="L47" s="114"/>
      <c r="M47" s="114"/>
      <c r="N47" s="110"/>
      <c r="O47" s="110"/>
      <c r="P47" s="114"/>
      <c r="Q47" s="114"/>
      <c r="R47" s="115"/>
      <c r="S47" s="114"/>
      <c r="T47" s="114"/>
      <c r="U47" s="114"/>
      <c r="V47" s="114"/>
      <c r="W47" s="114"/>
      <c r="X47" s="115"/>
      <c r="Y47" s="114"/>
      <c r="Z47" s="114"/>
      <c r="AA47" s="114"/>
      <c r="AB47" s="114"/>
      <c r="AC47" s="114"/>
      <c r="AD47" s="114"/>
      <c r="AE47" s="114"/>
      <c r="AF47" s="114"/>
      <c r="AG47" s="114"/>
      <c r="AH47" s="114"/>
      <c r="AI47" s="110"/>
      <c r="AJ47" s="114"/>
      <c r="AK47" s="114"/>
      <c r="AL47" s="114"/>
      <c r="AM47" s="114"/>
      <c r="AN47" s="114"/>
      <c r="AO47" s="114"/>
      <c r="AP47" s="114"/>
      <c r="AQ47" s="110"/>
      <c r="AR47" s="110"/>
      <c r="AS47" s="110"/>
      <c r="AT47" s="110"/>
      <c r="AU47" s="110"/>
      <c r="AV47" s="110"/>
      <c r="AW47" s="110"/>
      <c r="AX47" s="114"/>
      <c r="AY47" s="114"/>
      <c r="AZ47" s="110"/>
      <c r="BA47" s="110"/>
    </row>
    <row r="48" spans="1:53" ht="14.25" customHeight="1" x14ac:dyDescent="0.25">
      <c r="A48" s="110"/>
      <c r="B48" s="110"/>
      <c r="C48" s="110"/>
      <c r="D48" s="110"/>
      <c r="E48" s="110"/>
      <c r="F48" s="110"/>
      <c r="G48" s="110"/>
      <c r="H48" s="110"/>
      <c r="I48" s="110"/>
      <c r="J48" s="114"/>
      <c r="K48" s="110"/>
      <c r="L48" s="114"/>
      <c r="M48" s="114"/>
      <c r="N48" s="110"/>
      <c r="O48" s="110"/>
      <c r="P48" s="114"/>
      <c r="Q48" s="114"/>
      <c r="R48" s="110"/>
      <c r="S48" s="110"/>
      <c r="T48" s="110"/>
      <c r="U48" s="110"/>
      <c r="V48" s="110"/>
      <c r="W48" s="110"/>
      <c r="X48" s="115"/>
      <c r="Y48" s="114"/>
      <c r="Z48" s="114"/>
      <c r="AA48" s="114"/>
      <c r="AB48" s="114"/>
      <c r="AC48" s="114"/>
      <c r="AD48" s="110"/>
      <c r="AE48" s="110"/>
      <c r="AF48" s="110"/>
      <c r="AG48" s="110"/>
      <c r="AH48" s="110"/>
      <c r="AI48" s="110"/>
      <c r="AJ48" s="110"/>
      <c r="AK48" s="110"/>
      <c r="AL48" s="114"/>
      <c r="AM48" s="114"/>
      <c r="AN48" s="114"/>
      <c r="AO48" s="114"/>
      <c r="AP48" s="114"/>
      <c r="AQ48" s="110"/>
      <c r="AR48" s="110"/>
      <c r="AS48" s="110"/>
      <c r="AT48" s="110"/>
      <c r="AU48" s="110"/>
      <c r="AV48" s="110"/>
      <c r="AW48" s="110"/>
      <c r="AX48" s="114"/>
      <c r="AY48" s="114"/>
      <c r="AZ48" s="110"/>
      <c r="BA48" s="110"/>
    </row>
    <row r="49" spans="1:53" ht="14.25" customHeight="1" x14ac:dyDescent="0.25">
      <c r="A49" s="110"/>
      <c r="B49" s="110"/>
      <c r="C49" s="110"/>
      <c r="D49" s="110"/>
      <c r="E49" s="110"/>
      <c r="F49" s="110"/>
      <c r="G49" s="110"/>
      <c r="H49" s="110"/>
      <c r="I49" s="110"/>
      <c r="J49" s="114"/>
      <c r="K49" s="110"/>
      <c r="L49" s="114"/>
      <c r="M49" s="114"/>
      <c r="N49" s="110"/>
      <c r="O49" s="110"/>
      <c r="P49" s="114"/>
      <c r="Q49" s="114"/>
      <c r="R49" s="115"/>
      <c r="S49" s="114"/>
      <c r="T49" s="114"/>
      <c r="U49" s="114"/>
      <c r="V49" s="114"/>
      <c r="W49" s="114"/>
      <c r="X49" s="115"/>
      <c r="Y49" s="114"/>
      <c r="Z49" s="114"/>
      <c r="AA49" s="114"/>
      <c r="AB49" s="114"/>
      <c r="AC49" s="114"/>
      <c r="AD49" s="114"/>
      <c r="AE49" s="114"/>
      <c r="AF49" s="114"/>
      <c r="AG49" s="114"/>
      <c r="AH49" s="114"/>
      <c r="AI49" s="110"/>
      <c r="AJ49" s="114"/>
      <c r="AK49" s="114"/>
      <c r="AL49" s="114"/>
      <c r="AM49" s="114"/>
      <c r="AN49" s="114"/>
      <c r="AO49" s="114"/>
      <c r="AP49" s="114"/>
      <c r="AQ49" s="110"/>
      <c r="AR49" s="110"/>
      <c r="AS49" s="110"/>
      <c r="AT49" s="110"/>
      <c r="AU49" s="110"/>
      <c r="AV49" s="110"/>
      <c r="AW49" s="110"/>
      <c r="AX49" s="114"/>
      <c r="AY49" s="114"/>
      <c r="AZ49" s="110"/>
      <c r="BA49" s="110"/>
    </row>
    <row r="50" spans="1:53" ht="14.25" customHeight="1" x14ac:dyDescent="0.25">
      <c r="A50" s="110"/>
      <c r="B50" s="110"/>
      <c r="C50" s="110"/>
      <c r="D50" s="110"/>
      <c r="E50" s="110"/>
      <c r="F50" s="110"/>
      <c r="G50" s="110"/>
      <c r="H50" s="110"/>
      <c r="I50" s="110"/>
      <c r="J50" s="114"/>
      <c r="K50" s="110"/>
      <c r="L50" s="114"/>
      <c r="M50" s="114"/>
      <c r="N50" s="110"/>
      <c r="O50" s="110"/>
      <c r="P50" s="114"/>
      <c r="Q50" s="114"/>
      <c r="R50" s="110"/>
      <c r="S50" s="110"/>
      <c r="T50" s="110"/>
      <c r="U50" s="110"/>
      <c r="V50" s="110"/>
      <c r="W50" s="110"/>
      <c r="X50" s="115"/>
      <c r="Y50" s="114"/>
      <c r="Z50" s="114"/>
      <c r="AA50" s="114"/>
      <c r="AB50" s="114"/>
      <c r="AC50" s="114"/>
      <c r="AD50" s="110"/>
      <c r="AE50" s="110"/>
      <c r="AF50" s="110"/>
      <c r="AG50" s="110"/>
      <c r="AH50" s="110"/>
      <c r="AI50" s="110"/>
      <c r="AJ50" s="110"/>
      <c r="AK50" s="110"/>
      <c r="AL50" s="114"/>
      <c r="AM50" s="114"/>
      <c r="AN50" s="114"/>
      <c r="AO50" s="114"/>
      <c r="AP50" s="114"/>
      <c r="AQ50" s="110"/>
      <c r="AR50" s="110"/>
      <c r="AS50" s="110"/>
      <c r="AT50" s="110"/>
      <c r="AU50" s="110"/>
      <c r="AV50" s="110"/>
      <c r="AW50" s="110"/>
      <c r="AX50" s="114"/>
      <c r="AY50" s="114"/>
      <c r="AZ50" s="110"/>
      <c r="BA50" s="110"/>
    </row>
    <row r="51" spans="1:53" ht="14.25" customHeight="1" x14ac:dyDescent="0.25">
      <c r="A51" s="110"/>
      <c r="B51" s="110"/>
      <c r="C51" s="110"/>
      <c r="D51" s="110"/>
      <c r="E51" s="110"/>
      <c r="F51" s="110"/>
      <c r="G51" s="110"/>
      <c r="H51" s="110"/>
      <c r="I51" s="110"/>
      <c r="J51" s="114"/>
      <c r="K51" s="110"/>
      <c r="L51" s="114"/>
      <c r="M51" s="114"/>
      <c r="N51" s="110"/>
      <c r="O51" s="110"/>
      <c r="P51" s="114"/>
      <c r="Q51" s="114"/>
      <c r="R51" s="115"/>
      <c r="S51" s="114"/>
      <c r="T51" s="114"/>
      <c r="U51" s="114"/>
      <c r="V51" s="114"/>
      <c r="W51" s="114"/>
      <c r="X51" s="115"/>
      <c r="Y51" s="114"/>
      <c r="Z51" s="114"/>
      <c r="AA51" s="114"/>
      <c r="AB51" s="114"/>
      <c r="AC51" s="114"/>
      <c r="AD51" s="114"/>
      <c r="AE51" s="114"/>
      <c r="AF51" s="114"/>
      <c r="AG51" s="114"/>
      <c r="AH51" s="114"/>
      <c r="AI51" s="110"/>
      <c r="AJ51" s="114"/>
      <c r="AK51" s="114"/>
      <c r="AL51" s="114"/>
      <c r="AM51" s="114"/>
      <c r="AN51" s="114"/>
      <c r="AO51" s="114"/>
      <c r="AP51" s="114"/>
      <c r="AQ51" s="110"/>
      <c r="AR51" s="110"/>
      <c r="AS51" s="110"/>
      <c r="AT51" s="110"/>
      <c r="AU51" s="110"/>
      <c r="AV51" s="110"/>
      <c r="AW51" s="110"/>
      <c r="AX51" s="114"/>
      <c r="AY51" s="114"/>
      <c r="AZ51" s="110"/>
      <c r="BA51" s="110"/>
    </row>
    <row r="52" spans="1:53" ht="14.25" customHeight="1" x14ac:dyDescent="0.25">
      <c r="A52" s="110"/>
      <c r="B52" s="110"/>
      <c r="C52" s="110"/>
      <c r="D52" s="110"/>
      <c r="E52" s="110"/>
      <c r="F52" s="110"/>
      <c r="G52" s="110"/>
      <c r="H52" s="110"/>
      <c r="I52" s="110"/>
      <c r="J52" s="114"/>
      <c r="K52" s="110"/>
      <c r="L52" s="114"/>
      <c r="M52" s="114"/>
      <c r="N52" s="110"/>
      <c r="O52" s="110"/>
      <c r="P52" s="114"/>
      <c r="Q52" s="114"/>
      <c r="R52" s="115"/>
      <c r="S52" s="114"/>
      <c r="T52" s="114"/>
      <c r="U52" s="114"/>
      <c r="V52" s="114"/>
      <c r="W52" s="114"/>
      <c r="X52" s="115"/>
      <c r="Y52" s="114"/>
      <c r="Z52" s="114"/>
      <c r="AA52" s="114"/>
      <c r="AB52" s="114"/>
      <c r="AC52" s="114"/>
      <c r="AD52" s="114"/>
      <c r="AE52" s="114"/>
      <c r="AF52" s="114"/>
      <c r="AG52" s="114"/>
      <c r="AH52" s="114"/>
      <c r="AI52" s="110"/>
      <c r="AJ52" s="114"/>
      <c r="AK52" s="114"/>
      <c r="AL52" s="114"/>
      <c r="AM52" s="114"/>
      <c r="AN52" s="114"/>
      <c r="AO52" s="114"/>
      <c r="AP52" s="114"/>
      <c r="AQ52" s="110"/>
      <c r="AR52" s="110"/>
      <c r="AS52" s="110"/>
      <c r="AT52" s="110"/>
      <c r="AU52" s="110"/>
      <c r="AV52" s="110"/>
      <c r="AW52" s="110"/>
      <c r="AX52" s="114"/>
      <c r="AY52" s="114"/>
      <c r="AZ52" s="110"/>
      <c r="BA52" s="110"/>
    </row>
    <row r="53" spans="1:53" ht="14.25" customHeight="1" x14ac:dyDescent="0.25">
      <c r="A53" s="110"/>
      <c r="B53" s="110"/>
      <c r="C53" s="110"/>
      <c r="D53" s="110"/>
      <c r="E53" s="110"/>
      <c r="F53" s="110"/>
      <c r="G53" s="110"/>
      <c r="H53" s="110"/>
      <c r="I53" s="110"/>
      <c r="J53" s="114"/>
      <c r="K53" s="110"/>
      <c r="L53" s="114"/>
      <c r="M53" s="114"/>
      <c r="N53" s="110"/>
      <c r="O53" s="110"/>
      <c r="P53" s="114"/>
      <c r="Q53" s="114"/>
      <c r="R53" s="115"/>
      <c r="S53" s="114"/>
      <c r="T53" s="114"/>
      <c r="U53" s="114"/>
      <c r="V53" s="114"/>
      <c r="W53" s="114"/>
      <c r="X53" s="115"/>
      <c r="Y53" s="114"/>
      <c r="Z53" s="114"/>
      <c r="AA53" s="114"/>
      <c r="AB53" s="114"/>
      <c r="AC53" s="114"/>
      <c r="AD53" s="114"/>
      <c r="AE53" s="114"/>
      <c r="AF53" s="114"/>
      <c r="AG53" s="114"/>
      <c r="AH53" s="114"/>
      <c r="AI53" s="110"/>
      <c r="AJ53" s="114"/>
      <c r="AK53" s="114"/>
      <c r="AL53" s="114"/>
      <c r="AM53" s="114"/>
      <c r="AN53" s="114"/>
      <c r="AO53" s="114"/>
      <c r="AP53" s="114"/>
      <c r="AQ53" s="110"/>
      <c r="AR53" s="110"/>
      <c r="AS53" s="110"/>
      <c r="AT53" s="110"/>
      <c r="AU53" s="110"/>
      <c r="AV53" s="110"/>
      <c r="AW53" s="110"/>
      <c r="AX53" s="114"/>
      <c r="AY53" s="114"/>
      <c r="AZ53" s="110"/>
      <c r="BA53" s="110"/>
    </row>
    <row r="54" spans="1:53" ht="14.25" customHeight="1" x14ac:dyDescent="0.25">
      <c r="A54" s="110"/>
      <c r="B54" s="110"/>
      <c r="C54" s="110"/>
      <c r="D54" s="110"/>
      <c r="E54" s="110"/>
      <c r="F54" s="110"/>
      <c r="G54" s="110"/>
      <c r="H54" s="110"/>
      <c r="I54" s="110"/>
      <c r="J54" s="114"/>
      <c r="K54" s="110"/>
      <c r="L54" s="114"/>
      <c r="M54" s="114"/>
      <c r="N54" s="110"/>
      <c r="O54" s="110"/>
      <c r="P54" s="114"/>
      <c r="Q54" s="114"/>
      <c r="R54" s="115"/>
      <c r="S54" s="114"/>
      <c r="T54" s="114"/>
      <c r="U54" s="114"/>
      <c r="V54" s="114"/>
      <c r="W54" s="114"/>
      <c r="X54" s="115"/>
      <c r="Y54" s="114"/>
      <c r="Z54" s="114"/>
      <c r="AA54" s="114"/>
      <c r="AB54" s="114"/>
      <c r="AC54" s="114"/>
      <c r="AD54" s="114"/>
      <c r="AE54" s="114"/>
      <c r="AF54" s="114"/>
      <c r="AG54" s="114"/>
      <c r="AH54" s="114"/>
      <c r="AI54" s="110"/>
      <c r="AJ54" s="114"/>
      <c r="AK54" s="114"/>
      <c r="AL54" s="114"/>
      <c r="AM54" s="114"/>
      <c r="AN54" s="114"/>
      <c r="AO54" s="114"/>
      <c r="AP54" s="114"/>
      <c r="AQ54" s="110"/>
      <c r="AR54" s="110"/>
      <c r="AS54" s="110"/>
      <c r="AT54" s="110"/>
      <c r="AU54" s="110"/>
      <c r="AV54" s="110"/>
      <c r="AW54" s="110"/>
      <c r="AX54" s="114"/>
      <c r="AY54" s="114"/>
      <c r="AZ54" s="110"/>
      <c r="BA54" s="110"/>
    </row>
    <row r="55" spans="1:53" ht="14.25" customHeight="1" x14ac:dyDescent="0.25">
      <c r="A55" s="110"/>
      <c r="B55" s="110"/>
      <c r="C55" s="110"/>
      <c r="D55" s="110"/>
      <c r="E55" s="110"/>
      <c r="F55" s="110"/>
      <c r="G55" s="110"/>
      <c r="H55" s="110"/>
      <c r="I55" s="110"/>
      <c r="J55" s="114"/>
      <c r="K55" s="110"/>
      <c r="L55" s="114"/>
      <c r="M55" s="114"/>
      <c r="N55" s="110"/>
      <c r="O55" s="110"/>
      <c r="P55" s="114"/>
      <c r="Q55" s="114"/>
      <c r="R55" s="115"/>
      <c r="S55" s="114"/>
      <c r="T55" s="114"/>
      <c r="U55" s="114"/>
      <c r="V55" s="114"/>
      <c r="W55" s="114"/>
      <c r="X55" s="115"/>
      <c r="Y55" s="114"/>
      <c r="Z55" s="114"/>
      <c r="AA55" s="114"/>
      <c r="AB55" s="114"/>
      <c r="AC55" s="114"/>
      <c r="AD55" s="114"/>
      <c r="AE55" s="114"/>
      <c r="AF55" s="114"/>
      <c r="AG55" s="114"/>
      <c r="AH55" s="114"/>
      <c r="AI55" s="110"/>
      <c r="AJ55" s="114"/>
      <c r="AK55" s="114"/>
      <c r="AL55" s="114"/>
      <c r="AM55" s="114"/>
      <c r="AN55" s="114"/>
      <c r="AO55" s="114"/>
      <c r="AP55" s="114"/>
      <c r="AQ55" s="110"/>
      <c r="AR55" s="110"/>
      <c r="AS55" s="110"/>
      <c r="AT55" s="110"/>
      <c r="AU55" s="110"/>
      <c r="AV55" s="110"/>
      <c r="AW55" s="110"/>
      <c r="AX55" s="114"/>
      <c r="AY55" s="114"/>
      <c r="AZ55" s="110"/>
      <c r="BA55" s="110"/>
    </row>
    <row r="56" spans="1:53" ht="14.25" customHeight="1" x14ac:dyDescent="0.25">
      <c r="A56" s="110"/>
      <c r="B56" s="110"/>
      <c r="C56" s="110"/>
      <c r="D56" s="110"/>
      <c r="E56" s="110"/>
      <c r="F56" s="110"/>
      <c r="G56" s="110"/>
      <c r="H56" s="110"/>
      <c r="I56" s="110"/>
      <c r="J56" s="114"/>
      <c r="K56" s="110"/>
      <c r="L56" s="114"/>
      <c r="M56" s="114"/>
      <c r="N56" s="110"/>
      <c r="O56" s="110"/>
      <c r="P56" s="114"/>
      <c r="Q56" s="114"/>
      <c r="R56" s="115"/>
      <c r="S56" s="114"/>
      <c r="T56" s="114"/>
      <c r="U56" s="114"/>
      <c r="V56" s="114"/>
      <c r="W56" s="114"/>
      <c r="X56" s="115"/>
      <c r="Y56" s="114"/>
      <c r="Z56" s="114"/>
      <c r="AA56" s="114"/>
      <c r="AB56" s="114"/>
      <c r="AC56" s="114"/>
      <c r="AD56" s="114"/>
      <c r="AE56" s="114"/>
      <c r="AF56" s="114"/>
      <c r="AG56" s="114"/>
      <c r="AH56" s="114"/>
      <c r="AI56" s="110"/>
      <c r="AJ56" s="114"/>
      <c r="AK56" s="114"/>
      <c r="AL56" s="114"/>
      <c r="AM56" s="114"/>
      <c r="AN56" s="114"/>
      <c r="AO56" s="114"/>
      <c r="AP56" s="114"/>
      <c r="AQ56" s="110"/>
      <c r="AR56" s="110"/>
      <c r="AS56" s="110"/>
      <c r="AT56" s="110"/>
      <c r="AU56" s="110"/>
      <c r="AV56" s="110"/>
      <c r="AW56" s="110"/>
      <c r="AX56" s="114"/>
      <c r="AY56" s="114"/>
      <c r="AZ56" s="110"/>
      <c r="BA56" s="110"/>
    </row>
    <row r="57" spans="1:53" ht="14.25" customHeight="1" x14ac:dyDescent="0.25">
      <c r="A57" s="110"/>
      <c r="B57" s="110"/>
      <c r="C57" s="110"/>
      <c r="D57" s="110"/>
      <c r="E57" s="110"/>
      <c r="F57" s="110"/>
      <c r="G57" s="110"/>
      <c r="H57" s="110"/>
      <c r="I57" s="110"/>
      <c r="J57" s="114"/>
      <c r="K57" s="110"/>
      <c r="L57" s="114"/>
      <c r="M57" s="114"/>
      <c r="N57" s="110"/>
      <c r="O57" s="110"/>
      <c r="P57" s="114"/>
      <c r="Q57" s="110"/>
      <c r="R57" s="115"/>
      <c r="S57" s="114"/>
      <c r="T57" s="114"/>
      <c r="U57" s="114"/>
      <c r="V57" s="114"/>
      <c r="W57" s="114"/>
      <c r="X57" s="110"/>
      <c r="Y57" s="110"/>
      <c r="Z57" s="110"/>
      <c r="AA57" s="110"/>
      <c r="AB57" s="110"/>
      <c r="AC57" s="110"/>
      <c r="AD57" s="110"/>
      <c r="AE57" s="110"/>
      <c r="AF57" s="110"/>
      <c r="AG57" s="110"/>
      <c r="AH57" s="110"/>
      <c r="AI57" s="110"/>
      <c r="AJ57" s="110"/>
      <c r="AK57" s="110"/>
      <c r="AL57" s="114"/>
      <c r="AM57" s="114"/>
      <c r="AN57" s="114"/>
      <c r="AO57" s="114"/>
      <c r="AP57" s="114"/>
      <c r="AQ57" s="110"/>
      <c r="AR57" s="110"/>
      <c r="AS57" s="110"/>
      <c r="AT57" s="110"/>
      <c r="AU57" s="110"/>
      <c r="AV57" s="110"/>
      <c r="AW57" s="110"/>
      <c r="AX57" s="114"/>
      <c r="AY57" s="114"/>
      <c r="AZ57" s="110"/>
      <c r="BA57" s="110"/>
    </row>
    <row r="58" spans="1:53" ht="14.25" customHeight="1" x14ac:dyDescent="0.25">
      <c r="A58" s="110"/>
      <c r="B58" s="110"/>
      <c r="C58" s="110"/>
      <c r="D58" s="110"/>
      <c r="E58" s="110"/>
      <c r="F58" s="110"/>
      <c r="G58" s="110"/>
      <c r="H58" s="110"/>
      <c r="I58" s="110"/>
      <c r="J58" s="114"/>
      <c r="K58" s="110"/>
      <c r="L58" s="114"/>
      <c r="M58" s="114"/>
      <c r="N58" s="110"/>
      <c r="O58" s="110"/>
      <c r="P58" s="114"/>
      <c r="Q58" s="114"/>
      <c r="R58" s="115"/>
      <c r="S58" s="114"/>
      <c r="T58" s="114"/>
      <c r="U58" s="114"/>
      <c r="V58" s="114"/>
      <c r="W58" s="114"/>
      <c r="X58" s="115"/>
      <c r="Y58" s="114"/>
      <c r="Z58" s="114"/>
      <c r="AA58" s="114"/>
      <c r="AB58" s="114"/>
      <c r="AC58" s="114"/>
      <c r="AD58" s="114"/>
      <c r="AE58" s="114"/>
      <c r="AF58" s="114"/>
      <c r="AG58" s="114"/>
      <c r="AH58" s="114"/>
      <c r="AI58" s="110"/>
      <c r="AJ58" s="114"/>
      <c r="AK58" s="114"/>
      <c r="AL58" s="114"/>
      <c r="AM58" s="114"/>
      <c r="AN58" s="114"/>
      <c r="AO58" s="114"/>
      <c r="AP58" s="114"/>
      <c r="AQ58" s="110"/>
      <c r="AR58" s="110"/>
      <c r="AS58" s="110"/>
      <c r="AT58" s="110"/>
      <c r="AU58" s="110"/>
      <c r="AV58" s="110"/>
      <c r="AW58" s="110"/>
      <c r="AX58" s="114"/>
      <c r="AY58" s="114"/>
      <c r="AZ58" s="110"/>
      <c r="BA58" s="110"/>
    </row>
    <row r="59" spans="1:53" ht="14.25" customHeight="1" x14ac:dyDescent="0.25">
      <c r="A59" s="110"/>
      <c r="B59" s="110"/>
      <c r="C59" s="110"/>
      <c r="D59" s="110"/>
      <c r="E59" s="110"/>
      <c r="F59" s="110"/>
      <c r="G59" s="110"/>
      <c r="H59" s="110"/>
      <c r="I59" s="110"/>
      <c r="J59" s="114"/>
      <c r="K59" s="110"/>
      <c r="L59" s="114"/>
      <c r="M59" s="114"/>
      <c r="N59" s="110"/>
      <c r="O59" s="110"/>
      <c r="P59" s="114"/>
      <c r="Q59" s="114"/>
      <c r="R59" s="115"/>
      <c r="S59" s="114"/>
      <c r="T59" s="114"/>
      <c r="U59" s="114"/>
      <c r="V59" s="114"/>
      <c r="W59" s="114"/>
      <c r="X59" s="115"/>
      <c r="Y59" s="114"/>
      <c r="Z59" s="114"/>
      <c r="AA59" s="114"/>
      <c r="AB59" s="114"/>
      <c r="AC59" s="114"/>
      <c r="AD59" s="114"/>
      <c r="AE59" s="114"/>
      <c r="AF59" s="114"/>
      <c r="AG59" s="114"/>
      <c r="AH59" s="114"/>
      <c r="AI59" s="110"/>
      <c r="AJ59" s="114"/>
      <c r="AK59" s="114"/>
      <c r="AL59" s="114"/>
      <c r="AM59" s="114"/>
      <c r="AN59" s="114"/>
      <c r="AO59" s="114"/>
      <c r="AP59" s="114"/>
      <c r="AQ59" s="110"/>
      <c r="AR59" s="110"/>
      <c r="AS59" s="110"/>
      <c r="AT59" s="110"/>
      <c r="AU59" s="110"/>
      <c r="AV59" s="110"/>
      <c r="AW59" s="110"/>
      <c r="AX59" s="114"/>
      <c r="AY59" s="114"/>
      <c r="AZ59" s="110"/>
      <c r="BA59" s="110"/>
    </row>
    <row r="60" spans="1:53" ht="14.25" customHeight="1" x14ac:dyDescent="0.25">
      <c r="A60" s="110"/>
      <c r="B60" s="110"/>
      <c r="C60" s="110"/>
      <c r="D60" s="110"/>
      <c r="E60" s="110"/>
      <c r="F60" s="110"/>
      <c r="G60" s="110"/>
      <c r="H60" s="110"/>
      <c r="I60" s="110"/>
      <c r="J60" s="114"/>
      <c r="K60" s="110"/>
      <c r="L60" s="114"/>
      <c r="M60" s="114"/>
      <c r="N60" s="110"/>
      <c r="O60" s="110"/>
      <c r="P60" s="114"/>
      <c r="Q60" s="114"/>
      <c r="R60" s="115"/>
      <c r="S60" s="114"/>
      <c r="T60" s="114"/>
      <c r="U60" s="114"/>
      <c r="V60" s="114"/>
      <c r="W60" s="114"/>
      <c r="X60" s="115"/>
      <c r="Y60" s="114"/>
      <c r="Z60" s="114"/>
      <c r="AA60" s="114"/>
      <c r="AB60" s="114"/>
      <c r="AC60" s="114"/>
      <c r="AD60" s="114"/>
      <c r="AE60" s="114"/>
      <c r="AF60" s="114"/>
      <c r="AG60" s="114"/>
      <c r="AH60" s="114"/>
      <c r="AI60" s="110"/>
      <c r="AJ60" s="114"/>
      <c r="AK60" s="114"/>
      <c r="AL60" s="114"/>
      <c r="AM60" s="114"/>
      <c r="AN60" s="114"/>
      <c r="AO60" s="114"/>
      <c r="AP60" s="114"/>
      <c r="AQ60" s="110"/>
      <c r="AR60" s="110"/>
      <c r="AS60" s="110"/>
      <c r="AT60" s="110"/>
      <c r="AU60" s="110"/>
      <c r="AV60" s="110"/>
      <c r="AW60" s="110"/>
      <c r="AX60" s="114"/>
      <c r="AY60" s="114"/>
      <c r="AZ60" s="110"/>
      <c r="BA60" s="110"/>
    </row>
    <row r="61" spans="1:53" ht="14.25" customHeight="1" x14ac:dyDescent="0.25">
      <c r="A61" s="110"/>
      <c r="B61" s="110"/>
      <c r="C61" s="110"/>
      <c r="D61" s="110"/>
      <c r="E61" s="110"/>
      <c r="F61" s="110"/>
      <c r="G61" s="110"/>
      <c r="H61" s="110"/>
      <c r="I61" s="110"/>
      <c r="J61" s="114"/>
      <c r="K61" s="110"/>
      <c r="L61" s="114"/>
      <c r="M61" s="114"/>
      <c r="N61" s="110"/>
      <c r="O61" s="110"/>
      <c r="P61" s="114"/>
      <c r="Q61" s="114"/>
      <c r="R61" s="115"/>
      <c r="S61" s="114"/>
      <c r="T61" s="114"/>
      <c r="U61" s="114"/>
      <c r="V61" s="114"/>
      <c r="W61" s="114"/>
      <c r="X61" s="115"/>
      <c r="Y61" s="114"/>
      <c r="Z61" s="114"/>
      <c r="AA61" s="114"/>
      <c r="AB61" s="114"/>
      <c r="AC61" s="114"/>
      <c r="AD61" s="114"/>
      <c r="AE61" s="114"/>
      <c r="AF61" s="114"/>
      <c r="AG61" s="114"/>
      <c r="AH61" s="114"/>
      <c r="AI61" s="110"/>
      <c r="AJ61" s="114"/>
      <c r="AK61" s="114"/>
      <c r="AL61" s="114"/>
      <c r="AM61" s="114"/>
      <c r="AN61" s="114"/>
      <c r="AO61" s="114"/>
      <c r="AP61" s="114"/>
      <c r="AQ61" s="110"/>
      <c r="AR61" s="110"/>
      <c r="AS61" s="110"/>
      <c r="AT61" s="110"/>
      <c r="AU61" s="110"/>
      <c r="AV61" s="110"/>
      <c r="AW61" s="110"/>
      <c r="AX61" s="114"/>
      <c r="AY61" s="114"/>
      <c r="AZ61" s="110"/>
      <c r="BA61" s="110"/>
    </row>
    <row r="62" spans="1:53" ht="14.25" customHeight="1" x14ac:dyDescent="0.25">
      <c r="A62" s="110"/>
      <c r="B62" s="110"/>
      <c r="C62" s="110"/>
      <c r="D62" s="110"/>
      <c r="E62" s="110"/>
      <c r="F62" s="110"/>
      <c r="G62" s="110"/>
      <c r="H62" s="110"/>
      <c r="I62" s="110"/>
      <c r="J62" s="114"/>
      <c r="K62" s="110"/>
      <c r="L62" s="114"/>
      <c r="M62" s="114"/>
      <c r="N62" s="110"/>
      <c r="O62" s="110"/>
      <c r="P62" s="114"/>
      <c r="Q62" s="114"/>
      <c r="R62" s="115"/>
      <c r="S62" s="114"/>
      <c r="T62" s="114"/>
      <c r="U62" s="114"/>
      <c r="V62" s="114"/>
      <c r="W62" s="114"/>
      <c r="X62" s="115"/>
      <c r="Y62" s="114"/>
      <c r="Z62" s="114"/>
      <c r="AA62" s="114"/>
      <c r="AB62" s="114"/>
      <c r="AC62" s="114"/>
      <c r="AD62" s="114"/>
      <c r="AE62" s="114"/>
      <c r="AF62" s="114"/>
      <c r="AG62" s="114"/>
      <c r="AH62" s="114"/>
      <c r="AI62" s="110"/>
      <c r="AJ62" s="114"/>
      <c r="AK62" s="114"/>
      <c r="AL62" s="114"/>
      <c r="AM62" s="114"/>
      <c r="AN62" s="114"/>
      <c r="AO62" s="114"/>
      <c r="AP62" s="114"/>
      <c r="AQ62" s="110"/>
      <c r="AR62" s="110"/>
      <c r="AS62" s="110"/>
      <c r="AT62" s="110"/>
      <c r="AU62" s="110"/>
      <c r="AV62" s="110"/>
      <c r="AW62" s="110"/>
      <c r="AX62" s="114"/>
      <c r="AY62" s="114"/>
      <c r="AZ62" s="110"/>
      <c r="BA62" s="110"/>
    </row>
    <row r="63" spans="1:53" ht="14.25" customHeight="1" x14ac:dyDescent="0.25">
      <c r="A63" s="110"/>
      <c r="B63" s="110"/>
      <c r="C63" s="110"/>
      <c r="D63" s="110"/>
      <c r="E63" s="110"/>
      <c r="F63" s="110"/>
      <c r="G63" s="110"/>
      <c r="H63" s="110"/>
      <c r="I63" s="110"/>
      <c r="J63" s="114"/>
      <c r="K63" s="110"/>
      <c r="L63" s="114"/>
      <c r="M63" s="114"/>
      <c r="N63" s="110"/>
      <c r="O63" s="110"/>
      <c r="P63" s="114"/>
      <c r="Q63" s="114"/>
      <c r="R63" s="115"/>
      <c r="S63" s="114"/>
      <c r="T63" s="114"/>
      <c r="U63" s="114"/>
      <c r="V63" s="114"/>
      <c r="W63" s="114"/>
      <c r="X63" s="115"/>
      <c r="Y63" s="114"/>
      <c r="Z63" s="114"/>
      <c r="AA63" s="114"/>
      <c r="AB63" s="114"/>
      <c r="AC63" s="114"/>
      <c r="AD63" s="114"/>
      <c r="AE63" s="114"/>
      <c r="AF63" s="114"/>
      <c r="AG63" s="114"/>
      <c r="AH63" s="114"/>
      <c r="AI63" s="110"/>
      <c r="AJ63" s="114"/>
      <c r="AK63" s="114"/>
      <c r="AL63" s="114"/>
      <c r="AM63" s="114"/>
      <c r="AN63" s="114"/>
      <c r="AO63" s="114"/>
      <c r="AP63" s="114"/>
      <c r="AQ63" s="110"/>
      <c r="AR63" s="110"/>
      <c r="AS63" s="110"/>
      <c r="AT63" s="110"/>
      <c r="AU63" s="110"/>
      <c r="AV63" s="110"/>
      <c r="AW63" s="110"/>
      <c r="AX63" s="114"/>
      <c r="AY63" s="114"/>
      <c r="AZ63" s="110"/>
      <c r="BA63" s="110"/>
    </row>
    <row r="64" spans="1:53" ht="14.25" customHeight="1" x14ac:dyDescent="0.25">
      <c r="A64" s="110"/>
      <c r="B64" s="110"/>
      <c r="C64" s="110"/>
      <c r="D64" s="110"/>
      <c r="E64" s="110"/>
      <c r="F64" s="110"/>
      <c r="G64" s="110"/>
      <c r="H64" s="110"/>
      <c r="I64" s="110"/>
      <c r="J64" s="114"/>
      <c r="K64" s="110"/>
      <c r="L64" s="114"/>
      <c r="M64" s="114"/>
      <c r="N64" s="110"/>
      <c r="O64" s="110"/>
      <c r="P64" s="114"/>
      <c r="Q64" s="114"/>
      <c r="R64" s="115"/>
      <c r="S64" s="114"/>
      <c r="T64" s="114"/>
      <c r="U64" s="114"/>
      <c r="V64" s="114"/>
      <c r="W64" s="114"/>
      <c r="X64" s="115"/>
      <c r="Y64" s="114"/>
      <c r="Z64" s="114"/>
      <c r="AA64" s="114"/>
      <c r="AB64" s="114"/>
      <c r="AC64" s="114"/>
      <c r="AD64" s="114"/>
      <c r="AE64" s="114"/>
      <c r="AF64" s="114"/>
      <c r="AG64" s="114"/>
      <c r="AH64" s="114"/>
      <c r="AI64" s="110"/>
      <c r="AJ64" s="114"/>
      <c r="AK64" s="114"/>
      <c r="AL64" s="114"/>
      <c r="AM64" s="114"/>
      <c r="AN64" s="114"/>
      <c r="AO64" s="114"/>
      <c r="AP64" s="114"/>
      <c r="AQ64" s="110"/>
      <c r="AR64" s="110"/>
      <c r="AS64" s="110"/>
      <c r="AT64" s="110"/>
      <c r="AU64" s="110"/>
      <c r="AV64" s="110"/>
      <c r="AW64" s="110"/>
      <c r="AX64" s="114"/>
      <c r="AY64" s="114"/>
      <c r="AZ64" s="110"/>
      <c r="BA64" s="110"/>
    </row>
    <row r="65" spans="1:53" ht="14.25" customHeight="1" x14ac:dyDescent="0.25">
      <c r="A65" s="110"/>
      <c r="B65" s="110"/>
      <c r="C65" s="110"/>
      <c r="D65" s="110"/>
      <c r="E65" s="110"/>
      <c r="F65" s="110"/>
      <c r="G65" s="110"/>
      <c r="H65" s="110"/>
      <c r="I65" s="110"/>
      <c r="J65" s="114"/>
      <c r="K65" s="110"/>
      <c r="L65" s="114"/>
      <c r="M65" s="114"/>
      <c r="N65" s="110"/>
      <c r="O65" s="110"/>
      <c r="P65" s="114"/>
      <c r="Q65" s="114"/>
      <c r="R65" s="115"/>
      <c r="S65" s="114"/>
      <c r="T65" s="114"/>
      <c r="U65" s="114"/>
      <c r="V65" s="114"/>
      <c r="W65" s="114"/>
      <c r="X65" s="115"/>
      <c r="Y65" s="114"/>
      <c r="Z65" s="114"/>
      <c r="AA65" s="114"/>
      <c r="AB65" s="114"/>
      <c r="AC65" s="114"/>
      <c r="AD65" s="114"/>
      <c r="AE65" s="114"/>
      <c r="AF65" s="114"/>
      <c r="AG65" s="114"/>
      <c r="AH65" s="114"/>
      <c r="AI65" s="110"/>
      <c r="AJ65" s="114"/>
      <c r="AK65" s="114"/>
      <c r="AL65" s="114"/>
      <c r="AM65" s="114"/>
      <c r="AN65" s="114"/>
      <c r="AO65" s="114"/>
      <c r="AP65" s="114"/>
      <c r="AQ65" s="110"/>
      <c r="AR65" s="110"/>
      <c r="AS65" s="110"/>
      <c r="AT65" s="110"/>
      <c r="AU65" s="110"/>
      <c r="AV65" s="110"/>
      <c r="AW65" s="110"/>
      <c r="AX65" s="114"/>
      <c r="AY65" s="114"/>
      <c r="AZ65" s="110"/>
      <c r="BA65" s="110"/>
    </row>
    <row r="66" spans="1:53" ht="14.25" customHeight="1" x14ac:dyDescent="0.25">
      <c r="A66" s="110"/>
      <c r="B66" s="110"/>
      <c r="C66" s="110"/>
      <c r="D66" s="110"/>
      <c r="E66" s="110"/>
      <c r="F66" s="110"/>
      <c r="G66" s="110"/>
      <c r="H66" s="110"/>
      <c r="I66" s="110"/>
      <c r="J66" s="114"/>
      <c r="K66" s="110"/>
      <c r="L66" s="114"/>
      <c r="M66" s="114"/>
      <c r="N66" s="110"/>
      <c r="O66" s="110"/>
      <c r="P66" s="114"/>
      <c r="Q66" s="114"/>
      <c r="R66" s="115"/>
      <c r="S66" s="114"/>
      <c r="T66" s="114"/>
      <c r="U66" s="114"/>
      <c r="V66" s="114"/>
      <c r="W66" s="114"/>
      <c r="X66" s="115"/>
      <c r="Y66" s="114"/>
      <c r="Z66" s="114"/>
      <c r="AA66" s="114"/>
      <c r="AB66" s="114"/>
      <c r="AC66" s="114"/>
      <c r="AD66" s="114"/>
      <c r="AE66" s="114"/>
      <c r="AF66" s="114"/>
      <c r="AG66" s="114"/>
      <c r="AH66" s="114"/>
      <c r="AI66" s="110"/>
      <c r="AJ66" s="114"/>
      <c r="AK66" s="114"/>
      <c r="AL66" s="114"/>
      <c r="AM66" s="114"/>
      <c r="AN66" s="114"/>
      <c r="AO66" s="114"/>
      <c r="AP66" s="114"/>
      <c r="AQ66" s="110"/>
      <c r="AR66" s="110"/>
      <c r="AS66" s="110"/>
      <c r="AT66" s="110"/>
      <c r="AU66" s="110"/>
      <c r="AV66" s="110"/>
      <c r="AW66" s="110"/>
      <c r="AX66" s="114"/>
      <c r="AY66" s="114"/>
      <c r="AZ66" s="110"/>
      <c r="BA66" s="110"/>
    </row>
    <row r="67" spans="1:53" ht="14.25" customHeight="1" x14ac:dyDescent="0.25">
      <c r="A67" s="110"/>
      <c r="B67" s="110"/>
      <c r="C67" s="110"/>
      <c r="D67" s="110"/>
      <c r="E67" s="110"/>
      <c r="F67" s="110"/>
      <c r="G67" s="110"/>
      <c r="H67" s="110"/>
      <c r="I67" s="110"/>
      <c r="J67" s="114"/>
      <c r="K67" s="110"/>
      <c r="L67" s="114"/>
      <c r="M67" s="114"/>
      <c r="N67" s="110"/>
      <c r="O67" s="110"/>
      <c r="P67" s="114"/>
      <c r="Q67" s="114"/>
      <c r="R67" s="115"/>
      <c r="S67" s="114"/>
      <c r="T67" s="114"/>
      <c r="U67" s="114"/>
      <c r="V67" s="114"/>
      <c r="W67" s="114"/>
      <c r="X67" s="115"/>
      <c r="Y67" s="114"/>
      <c r="Z67" s="114"/>
      <c r="AA67" s="114"/>
      <c r="AB67" s="114"/>
      <c r="AC67" s="114"/>
      <c r="AD67" s="114"/>
      <c r="AE67" s="114"/>
      <c r="AF67" s="114"/>
      <c r="AG67" s="114"/>
      <c r="AH67" s="114"/>
      <c r="AI67" s="110"/>
      <c r="AJ67" s="114"/>
      <c r="AK67" s="114"/>
      <c r="AL67" s="114"/>
      <c r="AM67" s="114"/>
      <c r="AN67" s="114"/>
      <c r="AO67" s="114"/>
      <c r="AP67" s="114"/>
      <c r="AQ67" s="110"/>
      <c r="AR67" s="110"/>
      <c r="AS67" s="110"/>
      <c r="AT67" s="110"/>
      <c r="AU67" s="110"/>
      <c r="AV67" s="110"/>
      <c r="AW67" s="110"/>
      <c r="AX67" s="114"/>
      <c r="AY67" s="114"/>
      <c r="AZ67" s="110"/>
      <c r="BA67" s="110"/>
    </row>
    <row r="68" spans="1:53" ht="14.25" customHeight="1" x14ac:dyDescent="0.25">
      <c r="A68" s="110"/>
      <c r="B68" s="110"/>
      <c r="C68" s="110"/>
      <c r="D68" s="110"/>
      <c r="E68" s="110"/>
      <c r="F68" s="110"/>
      <c r="G68" s="110"/>
      <c r="H68" s="110"/>
      <c r="I68" s="110"/>
      <c r="J68" s="114"/>
      <c r="K68" s="110"/>
      <c r="L68" s="114"/>
      <c r="M68" s="114"/>
      <c r="N68" s="110"/>
      <c r="O68" s="110"/>
      <c r="P68" s="114"/>
      <c r="Q68" s="114"/>
      <c r="R68" s="115"/>
      <c r="S68" s="114"/>
      <c r="T68" s="114"/>
      <c r="U68" s="114"/>
      <c r="V68" s="114"/>
      <c r="W68" s="114"/>
      <c r="X68" s="115"/>
      <c r="Y68" s="114"/>
      <c r="Z68" s="114"/>
      <c r="AA68" s="114"/>
      <c r="AB68" s="114"/>
      <c r="AC68" s="114"/>
      <c r="AD68" s="114"/>
      <c r="AE68" s="114"/>
      <c r="AF68" s="114"/>
      <c r="AG68" s="114"/>
      <c r="AH68" s="114"/>
      <c r="AI68" s="110"/>
      <c r="AJ68" s="114"/>
      <c r="AK68" s="114"/>
      <c r="AL68" s="114"/>
      <c r="AM68" s="114"/>
      <c r="AN68" s="114"/>
      <c r="AO68" s="114"/>
      <c r="AP68" s="114"/>
      <c r="AQ68" s="110"/>
      <c r="AR68" s="110"/>
      <c r="AS68" s="110"/>
      <c r="AT68" s="110"/>
      <c r="AU68" s="110"/>
      <c r="AV68" s="110"/>
      <c r="AW68" s="110"/>
      <c r="AX68" s="114"/>
      <c r="AY68" s="114"/>
      <c r="AZ68" s="110"/>
      <c r="BA68" s="110"/>
    </row>
    <row r="69" spans="1:53" ht="14.25" customHeight="1" x14ac:dyDescent="0.25">
      <c r="A69" s="110"/>
      <c r="B69" s="110"/>
      <c r="C69" s="110"/>
      <c r="D69" s="110"/>
      <c r="E69" s="110"/>
      <c r="F69" s="110"/>
      <c r="G69" s="110"/>
      <c r="H69" s="110"/>
      <c r="I69" s="110"/>
      <c r="J69" s="114"/>
      <c r="K69" s="110"/>
      <c r="L69" s="114"/>
      <c r="M69" s="114"/>
      <c r="N69" s="110"/>
      <c r="O69" s="110"/>
      <c r="P69" s="114"/>
      <c r="Q69" s="110"/>
      <c r="R69" s="115"/>
      <c r="S69" s="114"/>
      <c r="T69" s="114"/>
      <c r="U69" s="114"/>
      <c r="V69" s="114"/>
      <c r="W69" s="114"/>
      <c r="X69" s="110"/>
      <c r="Y69" s="110"/>
      <c r="Z69" s="110"/>
      <c r="AA69" s="110"/>
      <c r="AB69" s="110"/>
      <c r="AC69" s="110"/>
      <c r="AD69" s="110"/>
      <c r="AE69" s="110"/>
      <c r="AF69" s="110"/>
      <c r="AG69" s="110"/>
      <c r="AH69" s="110"/>
      <c r="AI69" s="110"/>
      <c r="AJ69" s="110"/>
      <c r="AK69" s="110"/>
      <c r="AL69" s="114"/>
      <c r="AM69" s="114"/>
      <c r="AN69" s="114"/>
      <c r="AO69" s="114"/>
      <c r="AP69" s="114"/>
      <c r="AQ69" s="110"/>
      <c r="AR69" s="110"/>
      <c r="AS69" s="110"/>
      <c r="AT69" s="110"/>
      <c r="AU69" s="110"/>
      <c r="AV69" s="110"/>
      <c r="AW69" s="110"/>
      <c r="AX69" s="114"/>
      <c r="AY69" s="114"/>
      <c r="AZ69" s="110"/>
      <c r="BA69" s="110"/>
    </row>
    <row r="70" spans="1:53" ht="14.25" customHeight="1" x14ac:dyDescent="0.25">
      <c r="A70" s="110"/>
      <c r="B70" s="110"/>
      <c r="C70" s="110"/>
      <c r="D70" s="110"/>
      <c r="E70" s="110"/>
      <c r="F70" s="110"/>
      <c r="G70" s="110"/>
      <c r="H70" s="110"/>
      <c r="I70" s="110"/>
      <c r="J70" s="114"/>
      <c r="K70" s="110"/>
      <c r="L70" s="114"/>
      <c r="M70" s="114"/>
      <c r="N70" s="110"/>
      <c r="O70" s="110"/>
      <c r="P70" s="114"/>
      <c r="Q70" s="114"/>
      <c r="R70" s="115"/>
      <c r="S70" s="114"/>
      <c r="T70" s="114"/>
      <c r="U70" s="114"/>
      <c r="V70" s="114"/>
      <c r="W70" s="114"/>
      <c r="X70" s="115"/>
      <c r="Y70" s="114"/>
      <c r="Z70" s="114"/>
      <c r="AA70" s="114"/>
      <c r="AB70" s="114"/>
      <c r="AC70" s="114"/>
      <c r="AD70" s="114"/>
      <c r="AE70" s="114"/>
      <c r="AF70" s="114"/>
      <c r="AG70" s="114"/>
      <c r="AH70" s="114"/>
      <c r="AI70" s="110"/>
      <c r="AJ70" s="114"/>
      <c r="AK70" s="114"/>
      <c r="AL70" s="114"/>
      <c r="AM70" s="114"/>
      <c r="AN70" s="114"/>
      <c r="AO70" s="114"/>
      <c r="AP70" s="114"/>
      <c r="AQ70" s="110"/>
      <c r="AR70" s="110"/>
      <c r="AS70" s="110"/>
      <c r="AT70" s="110"/>
      <c r="AU70" s="110"/>
      <c r="AV70" s="110"/>
      <c r="AW70" s="110"/>
      <c r="AX70" s="114"/>
      <c r="AY70" s="114"/>
      <c r="AZ70" s="110"/>
      <c r="BA70" s="110"/>
    </row>
    <row r="71" spans="1:53" ht="14.25" customHeight="1" x14ac:dyDescent="0.25">
      <c r="A71" s="110"/>
      <c r="B71" s="110"/>
      <c r="C71" s="110"/>
      <c r="D71" s="110"/>
      <c r="E71" s="110"/>
      <c r="F71" s="110"/>
      <c r="G71" s="110"/>
      <c r="H71" s="110"/>
      <c r="I71" s="110"/>
      <c r="J71" s="114"/>
      <c r="K71" s="110"/>
      <c r="L71" s="114"/>
      <c r="M71" s="114"/>
      <c r="N71" s="110"/>
      <c r="O71" s="110"/>
      <c r="P71" s="114"/>
      <c r="Q71" s="114"/>
      <c r="R71" s="115"/>
      <c r="S71" s="114"/>
      <c r="T71" s="114"/>
      <c r="U71" s="114"/>
      <c r="V71" s="114"/>
      <c r="W71" s="114"/>
      <c r="X71" s="115"/>
      <c r="Y71" s="114"/>
      <c r="Z71" s="114"/>
      <c r="AA71" s="114"/>
      <c r="AB71" s="114"/>
      <c r="AC71" s="114"/>
      <c r="AD71" s="114"/>
      <c r="AE71" s="114"/>
      <c r="AF71" s="114"/>
      <c r="AG71" s="114"/>
      <c r="AH71" s="114"/>
      <c r="AI71" s="110"/>
      <c r="AJ71" s="114"/>
      <c r="AK71" s="114"/>
      <c r="AL71" s="114"/>
      <c r="AM71" s="114"/>
      <c r="AN71" s="114"/>
      <c r="AO71" s="114"/>
      <c r="AP71" s="114"/>
      <c r="AQ71" s="110"/>
      <c r="AR71" s="110"/>
      <c r="AS71" s="110"/>
      <c r="AT71" s="110"/>
      <c r="AU71" s="110"/>
      <c r="AV71" s="110"/>
      <c r="AW71" s="110"/>
      <c r="AX71" s="114"/>
      <c r="AY71" s="114"/>
      <c r="AZ71" s="110"/>
      <c r="BA71" s="110"/>
    </row>
    <row r="72" spans="1:53" ht="14.25" customHeight="1" x14ac:dyDescent="0.25">
      <c r="A72" s="110"/>
      <c r="B72" s="110"/>
      <c r="C72" s="110"/>
      <c r="D72" s="110"/>
      <c r="E72" s="110"/>
      <c r="F72" s="110"/>
      <c r="G72" s="110"/>
      <c r="H72" s="110"/>
      <c r="I72" s="110"/>
      <c r="J72" s="114"/>
      <c r="K72" s="110"/>
      <c r="L72" s="114"/>
      <c r="M72" s="114"/>
      <c r="N72" s="110"/>
      <c r="O72" s="110"/>
      <c r="P72" s="114"/>
      <c r="Q72" s="114"/>
      <c r="R72" s="115"/>
      <c r="S72" s="114"/>
      <c r="T72" s="114"/>
      <c r="U72" s="114"/>
      <c r="V72" s="114"/>
      <c r="W72" s="114"/>
      <c r="X72" s="115"/>
      <c r="Y72" s="114"/>
      <c r="Z72" s="114"/>
      <c r="AA72" s="114"/>
      <c r="AB72" s="114"/>
      <c r="AC72" s="114"/>
      <c r="AD72" s="114"/>
      <c r="AE72" s="114"/>
      <c r="AF72" s="114"/>
      <c r="AG72" s="114"/>
      <c r="AH72" s="114"/>
      <c r="AI72" s="110"/>
      <c r="AJ72" s="114"/>
      <c r="AK72" s="114"/>
      <c r="AL72" s="114"/>
      <c r="AM72" s="114"/>
      <c r="AN72" s="114"/>
      <c r="AO72" s="114"/>
      <c r="AP72" s="114"/>
      <c r="AQ72" s="110"/>
      <c r="AR72" s="110"/>
      <c r="AS72" s="110"/>
      <c r="AT72" s="110"/>
      <c r="AU72" s="110"/>
      <c r="AV72" s="110"/>
      <c r="AW72" s="110"/>
      <c r="AX72" s="114"/>
      <c r="AY72" s="114"/>
      <c r="AZ72" s="110"/>
      <c r="BA72" s="110"/>
    </row>
    <row r="73" spans="1:53" ht="14.25" customHeight="1" x14ac:dyDescent="0.25">
      <c r="A73" s="110"/>
      <c r="B73" s="110"/>
      <c r="C73" s="110"/>
      <c r="D73" s="110"/>
      <c r="E73" s="110"/>
      <c r="F73" s="110"/>
      <c r="G73" s="110"/>
      <c r="H73" s="110"/>
      <c r="I73" s="110"/>
      <c r="J73" s="114"/>
      <c r="K73" s="110"/>
      <c r="L73" s="114"/>
      <c r="M73" s="114"/>
      <c r="N73" s="110"/>
      <c r="O73" s="110"/>
      <c r="P73" s="114"/>
      <c r="Q73" s="114"/>
      <c r="R73" s="115"/>
      <c r="S73" s="114"/>
      <c r="T73" s="114"/>
      <c r="U73" s="114"/>
      <c r="V73" s="114"/>
      <c r="W73" s="114"/>
      <c r="X73" s="115"/>
      <c r="Y73" s="114"/>
      <c r="Z73" s="114"/>
      <c r="AA73" s="114"/>
      <c r="AB73" s="114"/>
      <c r="AC73" s="114"/>
      <c r="AD73" s="114"/>
      <c r="AE73" s="114"/>
      <c r="AF73" s="114"/>
      <c r="AG73" s="114"/>
      <c r="AH73" s="114"/>
      <c r="AI73" s="110"/>
      <c r="AJ73" s="114"/>
      <c r="AK73" s="114"/>
      <c r="AL73" s="114"/>
      <c r="AM73" s="114"/>
      <c r="AN73" s="114"/>
      <c r="AO73" s="114"/>
      <c r="AP73" s="114"/>
      <c r="AQ73" s="110"/>
      <c r="AR73" s="110"/>
      <c r="AS73" s="110"/>
      <c r="AT73" s="110"/>
      <c r="AU73" s="110"/>
      <c r="AV73" s="110"/>
      <c r="AW73" s="110"/>
      <c r="AX73" s="114"/>
      <c r="AY73" s="114"/>
      <c r="AZ73" s="110"/>
      <c r="BA73" s="110"/>
    </row>
    <row r="74" spans="1:53" ht="14.25" customHeight="1" x14ac:dyDescent="0.25">
      <c r="A74" s="110"/>
      <c r="B74" s="110"/>
      <c r="C74" s="110"/>
      <c r="D74" s="110"/>
      <c r="E74" s="110"/>
      <c r="F74" s="110"/>
      <c r="G74" s="110"/>
      <c r="H74" s="110"/>
      <c r="I74" s="110"/>
      <c r="J74" s="114"/>
      <c r="K74" s="110"/>
      <c r="L74" s="114"/>
      <c r="M74" s="114"/>
      <c r="N74" s="110"/>
      <c r="O74" s="110"/>
      <c r="P74" s="114"/>
      <c r="Q74" s="114"/>
      <c r="R74" s="115"/>
      <c r="S74" s="114"/>
      <c r="T74" s="114"/>
      <c r="U74" s="114"/>
      <c r="V74" s="114"/>
      <c r="W74" s="114"/>
      <c r="X74" s="115"/>
      <c r="Y74" s="114"/>
      <c r="Z74" s="114"/>
      <c r="AA74" s="114"/>
      <c r="AB74" s="114"/>
      <c r="AC74" s="114"/>
      <c r="AD74" s="114"/>
      <c r="AE74" s="114"/>
      <c r="AF74" s="114"/>
      <c r="AG74" s="114"/>
      <c r="AH74" s="114"/>
      <c r="AI74" s="110"/>
      <c r="AJ74" s="114"/>
      <c r="AK74" s="114"/>
      <c r="AL74" s="114"/>
      <c r="AM74" s="114"/>
      <c r="AN74" s="114"/>
      <c r="AO74" s="114"/>
      <c r="AP74" s="114"/>
      <c r="AQ74" s="110"/>
      <c r="AR74" s="110"/>
      <c r="AS74" s="110"/>
      <c r="AT74" s="110"/>
      <c r="AU74" s="110"/>
      <c r="AV74" s="110"/>
      <c r="AW74" s="110"/>
      <c r="AX74" s="114"/>
      <c r="AY74" s="114"/>
      <c r="AZ74" s="110"/>
      <c r="BA74" s="110"/>
    </row>
    <row r="75" spans="1:53" ht="14.25" customHeight="1" x14ac:dyDescent="0.25">
      <c r="A75" s="110"/>
      <c r="B75" s="110"/>
      <c r="C75" s="110"/>
      <c r="D75" s="110"/>
      <c r="E75" s="110"/>
      <c r="F75" s="110"/>
      <c r="G75" s="110"/>
      <c r="H75" s="110"/>
      <c r="I75" s="110"/>
      <c r="J75" s="114"/>
      <c r="K75" s="110"/>
      <c r="L75" s="114"/>
      <c r="M75" s="114"/>
      <c r="N75" s="110"/>
      <c r="O75" s="110"/>
      <c r="P75" s="114"/>
      <c r="Q75" s="114"/>
      <c r="R75" s="115"/>
      <c r="S75" s="114"/>
      <c r="T75" s="114"/>
      <c r="U75" s="114"/>
      <c r="V75" s="114"/>
      <c r="W75" s="114"/>
      <c r="X75" s="115"/>
      <c r="Y75" s="114"/>
      <c r="Z75" s="114"/>
      <c r="AA75" s="114"/>
      <c r="AB75" s="114"/>
      <c r="AC75" s="114"/>
      <c r="AD75" s="114"/>
      <c r="AE75" s="114"/>
      <c r="AF75" s="114"/>
      <c r="AG75" s="114"/>
      <c r="AH75" s="114"/>
      <c r="AI75" s="110"/>
      <c r="AJ75" s="114"/>
      <c r="AK75" s="114"/>
      <c r="AL75" s="114"/>
      <c r="AM75" s="114"/>
      <c r="AN75" s="114"/>
      <c r="AO75" s="114"/>
      <c r="AP75" s="114"/>
      <c r="AQ75" s="110"/>
      <c r="AR75" s="110"/>
      <c r="AS75" s="110"/>
      <c r="AT75" s="110"/>
      <c r="AU75" s="110"/>
      <c r="AV75" s="110"/>
      <c r="AW75" s="110"/>
      <c r="AX75" s="114"/>
      <c r="AY75" s="114"/>
      <c r="AZ75" s="110"/>
      <c r="BA75" s="110"/>
    </row>
    <row r="76" spans="1:53" ht="14.25" customHeight="1" x14ac:dyDescent="0.25">
      <c r="A76" s="110"/>
      <c r="B76" s="110"/>
      <c r="C76" s="110"/>
      <c r="D76" s="110"/>
      <c r="E76" s="110"/>
      <c r="F76" s="110"/>
      <c r="G76" s="110"/>
      <c r="H76" s="110"/>
      <c r="I76" s="110"/>
      <c r="J76" s="114"/>
      <c r="K76" s="110"/>
      <c r="L76" s="114"/>
      <c r="M76" s="114"/>
      <c r="N76" s="110"/>
      <c r="O76" s="110"/>
      <c r="P76" s="114"/>
      <c r="Q76" s="114"/>
      <c r="R76" s="115"/>
      <c r="S76" s="114"/>
      <c r="T76" s="114"/>
      <c r="U76" s="114"/>
      <c r="V76" s="114"/>
      <c r="W76" s="114"/>
      <c r="X76" s="115"/>
      <c r="Y76" s="114"/>
      <c r="Z76" s="114"/>
      <c r="AA76" s="114"/>
      <c r="AB76" s="114"/>
      <c r="AC76" s="114"/>
      <c r="AD76" s="114"/>
      <c r="AE76" s="114"/>
      <c r="AF76" s="114"/>
      <c r="AG76" s="114"/>
      <c r="AH76" s="114"/>
      <c r="AI76" s="110"/>
      <c r="AJ76" s="114"/>
      <c r="AK76" s="114"/>
      <c r="AL76" s="114"/>
      <c r="AM76" s="114"/>
      <c r="AN76" s="114"/>
      <c r="AO76" s="114"/>
      <c r="AP76" s="114"/>
      <c r="AQ76" s="110"/>
      <c r="AR76" s="110"/>
      <c r="AS76" s="110"/>
      <c r="AT76" s="110"/>
      <c r="AU76" s="110"/>
      <c r="AV76" s="110"/>
      <c r="AW76" s="110"/>
      <c r="AX76" s="114"/>
      <c r="AY76" s="114"/>
      <c r="AZ76" s="110"/>
      <c r="BA76" s="110"/>
    </row>
    <row r="77" spans="1:53" ht="14.25" customHeight="1" x14ac:dyDescent="0.25">
      <c r="A77" s="110"/>
      <c r="B77" s="110"/>
      <c r="C77" s="110"/>
      <c r="D77" s="110"/>
      <c r="E77" s="110"/>
      <c r="F77" s="110"/>
      <c r="G77" s="110"/>
      <c r="H77" s="110"/>
      <c r="I77" s="110"/>
      <c r="J77" s="114"/>
      <c r="K77" s="110"/>
      <c r="L77" s="114"/>
      <c r="M77" s="114"/>
      <c r="N77" s="110"/>
      <c r="O77" s="110"/>
      <c r="P77" s="114"/>
      <c r="Q77" s="114"/>
      <c r="R77" s="115"/>
      <c r="S77" s="114"/>
      <c r="T77" s="114"/>
      <c r="U77" s="114"/>
      <c r="V77" s="114"/>
      <c r="W77" s="114"/>
      <c r="X77" s="115"/>
      <c r="Y77" s="114"/>
      <c r="Z77" s="114"/>
      <c r="AA77" s="114"/>
      <c r="AB77" s="114"/>
      <c r="AC77" s="114"/>
      <c r="AD77" s="114"/>
      <c r="AE77" s="114"/>
      <c r="AF77" s="114"/>
      <c r="AG77" s="114"/>
      <c r="AH77" s="114"/>
      <c r="AI77" s="110"/>
      <c r="AJ77" s="114"/>
      <c r="AK77" s="114"/>
      <c r="AL77" s="114"/>
      <c r="AM77" s="114"/>
      <c r="AN77" s="114"/>
      <c r="AO77" s="114"/>
      <c r="AP77" s="114"/>
      <c r="AQ77" s="110"/>
      <c r="AR77" s="110"/>
      <c r="AS77" s="110"/>
      <c r="AT77" s="110"/>
      <c r="AU77" s="110"/>
      <c r="AV77" s="110"/>
      <c r="AW77" s="110"/>
      <c r="AX77" s="114"/>
      <c r="AY77" s="114"/>
      <c r="AZ77" s="110"/>
      <c r="BA77" s="110"/>
    </row>
    <row r="78" spans="1:53" ht="14.25" customHeight="1" x14ac:dyDescent="0.25">
      <c r="A78" s="110"/>
      <c r="B78" s="110"/>
      <c r="C78" s="110"/>
      <c r="D78" s="110"/>
      <c r="E78" s="110"/>
      <c r="F78" s="110"/>
      <c r="G78" s="110"/>
      <c r="H78" s="110"/>
      <c r="I78" s="110"/>
      <c r="J78" s="114"/>
      <c r="K78" s="110"/>
      <c r="L78" s="114"/>
      <c r="M78" s="114"/>
      <c r="N78" s="110"/>
      <c r="O78" s="110"/>
      <c r="P78" s="114"/>
      <c r="Q78" s="110"/>
      <c r="R78" s="115"/>
      <c r="S78" s="114"/>
      <c r="T78" s="114"/>
      <c r="U78" s="114"/>
      <c r="V78" s="114"/>
      <c r="W78" s="114"/>
      <c r="X78" s="110"/>
      <c r="Y78" s="110"/>
      <c r="Z78" s="110"/>
      <c r="AA78" s="110"/>
      <c r="AB78" s="110"/>
      <c r="AC78" s="110"/>
      <c r="AD78" s="110"/>
      <c r="AE78" s="110"/>
      <c r="AF78" s="110"/>
      <c r="AG78" s="110"/>
      <c r="AH78" s="110"/>
      <c r="AI78" s="110"/>
      <c r="AJ78" s="110"/>
      <c r="AK78" s="110"/>
      <c r="AL78" s="114"/>
      <c r="AM78" s="114"/>
      <c r="AN78" s="114"/>
      <c r="AO78" s="114"/>
      <c r="AP78" s="114"/>
      <c r="AQ78" s="110"/>
      <c r="AR78" s="110"/>
      <c r="AS78" s="110"/>
      <c r="AT78" s="110"/>
      <c r="AU78" s="110"/>
      <c r="AV78" s="110"/>
      <c r="AW78" s="110"/>
      <c r="AX78" s="114"/>
      <c r="AY78" s="114"/>
      <c r="AZ78" s="110"/>
      <c r="BA78" s="110"/>
    </row>
    <row r="79" spans="1:53" ht="14.25" customHeight="1" x14ac:dyDescent="0.25">
      <c r="A79" s="110"/>
      <c r="B79" s="110"/>
      <c r="C79" s="110"/>
      <c r="D79" s="110"/>
      <c r="E79" s="110"/>
      <c r="F79" s="110"/>
      <c r="G79" s="110"/>
      <c r="H79" s="110"/>
      <c r="I79" s="110"/>
      <c r="J79" s="114"/>
      <c r="K79" s="110"/>
      <c r="L79" s="114"/>
      <c r="M79" s="114"/>
      <c r="N79" s="110"/>
      <c r="O79" s="110"/>
      <c r="P79" s="114"/>
      <c r="Q79" s="114"/>
      <c r="R79" s="115"/>
      <c r="S79" s="114"/>
      <c r="T79" s="114"/>
      <c r="U79" s="114"/>
      <c r="V79" s="114"/>
      <c r="W79" s="114"/>
      <c r="X79" s="115"/>
      <c r="Y79" s="114"/>
      <c r="Z79" s="114"/>
      <c r="AA79" s="114"/>
      <c r="AB79" s="114"/>
      <c r="AC79" s="114"/>
      <c r="AD79" s="114"/>
      <c r="AE79" s="114"/>
      <c r="AF79" s="114"/>
      <c r="AG79" s="114"/>
      <c r="AH79" s="114"/>
      <c r="AI79" s="110"/>
      <c r="AJ79" s="114"/>
      <c r="AK79" s="114"/>
      <c r="AL79" s="114"/>
      <c r="AM79" s="114"/>
      <c r="AN79" s="114"/>
      <c r="AO79" s="114"/>
      <c r="AP79" s="114"/>
      <c r="AQ79" s="110"/>
      <c r="AR79" s="110"/>
      <c r="AS79" s="110"/>
      <c r="AT79" s="110"/>
      <c r="AU79" s="110"/>
      <c r="AV79" s="110"/>
      <c r="AW79" s="110"/>
      <c r="AX79" s="114"/>
      <c r="AY79" s="114"/>
      <c r="AZ79" s="110"/>
      <c r="BA79" s="110"/>
    </row>
    <row r="80" spans="1:53" ht="14.25" customHeight="1" x14ac:dyDescent="0.25">
      <c r="A80" s="110"/>
      <c r="B80" s="110"/>
      <c r="C80" s="110"/>
      <c r="D80" s="110"/>
      <c r="E80" s="110"/>
      <c r="F80" s="110"/>
      <c r="G80" s="110"/>
      <c r="H80" s="110"/>
      <c r="I80" s="110"/>
      <c r="J80" s="114"/>
      <c r="K80" s="110"/>
      <c r="L80" s="114"/>
      <c r="M80" s="114"/>
      <c r="N80" s="110"/>
      <c r="O80" s="110"/>
      <c r="P80" s="114"/>
      <c r="Q80" s="114"/>
      <c r="R80" s="115"/>
      <c r="S80" s="114"/>
      <c r="T80" s="114"/>
      <c r="U80" s="114"/>
      <c r="V80" s="114"/>
      <c r="W80" s="114"/>
      <c r="X80" s="115"/>
      <c r="Y80" s="114"/>
      <c r="Z80" s="114"/>
      <c r="AA80" s="114"/>
      <c r="AB80" s="114"/>
      <c r="AC80" s="114"/>
      <c r="AD80" s="114"/>
      <c r="AE80" s="114"/>
      <c r="AF80" s="114"/>
      <c r="AG80" s="114"/>
      <c r="AH80" s="114"/>
      <c r="AI80" s="110"/>
      <c r="AJ80" s="114"/>
      <c r="AK80" s="114"/>
      <c r="AL80" s="114"/>
      <c r="AM80" s="114"/>
      <c r="AN80" s="114"/>
      <c r="AO80" s="114"/>
      <c r="AP80" s="114"/>
      <c r="AQ80" s="110"/>
      <c r="AR80" s="110"/>
      <c r="AS80" s="110"/>
      <c r="AT80" s="110"/>
      <c r="AU80" s="110"/>
      <c r="AV80" s="110"/>
      <c r="AW80" s="110"/>
      <c r="AX80" s="114"/>
      <c r="AY80" s="114"/>
      <c r="AZ80" s="110"/>
      <c r="BA80" s="110"/>
    </row>
    <row r="81" spans="1:53" ht="14.25" customHeight="1" x14ac:dyDescent="0.25">
      <c r="A81" s="110"/>
      <c r="B81" s="110"/>
      <c r="C81" s="110"/>
      <c r="D81" s="110"/>
      <c r="E81" s="110"/>
      <c r="F81" s="110"/>
      <c r="G81" s="110"/>
      <c r="H81" s="110"/>
      <c r="I81" s="110"/>
      <c r="J81" s="114"/>
      <c r="K81" s="110"/>
      <c r="L81" s="114"/>
      <c r="M81" s="114"/>
      <c r="N81" s="110"/>
      <c r="O81" s="110"/>
      <c r="P81" s="114"/>
      <c r="Q81" s="114"/>
      <c r="R81" s="115"/>
      <c r="S81" s="114"/>
      <c r="T81" s="114"/>
      <c r="U81" s="114"/>
      <c r="V81" s="114"/>
      <c r="W81" s="114"/>
      <c r="X81" s="115"/>
      <c r="Y81" s="114"/>
      <c r="Z81" s="114"/>
      <c r="AA81" s="114"/>
      <c r="AB81" s="114"/>
      <c r="AC81" s="114"/>
      <c r="AD81" s="114"/>
      <c r="AE81" s="114"/>
      <c r="AF81" s="114"/>
      <c r="AG81" s="114"/>
      <c r="AH81" s="114"/>
      <c r="AI81" s="110"/>
      <c r="AJ81" s="114"/>
      <c r="AK81" s="114"/>
      <c r="AL81" s="114"/>
      <c r="AM81" s="114"/>
      <c r="AN81" s="114"/>
      <c r="AO81" s="114"/>
      <c r="AP81" s="114"/>
      <c r="AQ81" s="110"/>
      <c r="AR81" s="110"/>
      <c r="AS81" s="110"/>
      <c r="AT81" s="110"/>
      <c r="AU81" s="110"/>
      <c r="AV81" s="110"/>
      <c r="AW81" s="110"/>
      <c r="AX81" s="114"/>
      <c r="AY81" s="114"/>
      <c r="AZ81" s="110"/>
      <c r="BA81" s="110"/>
    </row>
    <row r="82" spans="1:53" ht="14.25" customHeight="1" x14ac:dyDescent="0.25">
      <c r="A82" s="110"/>
      <c r="B82" s="110"/>
      <c r="C82" s="110"/>
      <c r="D82" s="110"/>
      <c r="E82" s="110"/>
      <c r="F82" s="110"/>
      <c r="G82" s="110"/>
      <c r="H82" s="110"/>
      <c r="I82" s="110"/>
      <c r="J82" s="114"/>
      <c r="K82" s="110"/>
      <c r="L82" s="114"/>
      <c r="M82" s="114"/>
      <c r="N82" s="110"/>
      <c r="O82" s="110"/>
      <c r="P82" s="114"/>
      <c r="Q82" s="114"/>
      <c r="R82" s="115"/>
      <c r="S82" s="114"/>
      <c r="T82" s="114"/>
      <c r="U82" s="114"/>
      <c r="V82" s="114"/>
      <c r="W82" s="114"/>
      <c r="X82" s="115"/>
      <c r="Y82" s="114"/>
      <c r="Z82" s="114"/>
      <c r="AA82" s="114"/>
      <c r="AB82" s="114"/>
      <c r="AC82" s="114"/>
      <c r="AD82" s="114"/>
      <c r="AE82" s="114"/>
      <c r="AF82" s="114"/>
      <c r="AG82" s="114"/>
      <c r="AH82" s="114"/>
      <c r="AI82" s="110"/>
      <c r="AJ82" s="114"/>
      <c r="AK82" s="114"/>
      <c r="AL82" s="114"/>
      <c r="AM82" s="114"/>
      <c r="AN82" s="114"/>
      <c r="AO82" s="114"/>
      <c r="AP82" s="114"/>
      <c r="AQ82" s="110"/>
      <c r="AR82" s="110"/>
      <c r="AS82" s="110"/>
      <c r="AT82" s="110"/>
      <c r="AU82" s="110"/>
      <c r="AV82" s="110"/>
      <c r="AW82" s="110"/>
      <c r="AX82" s="114"/>
      <c r="AY82" s="114"/>
      <c r="AZ82" s="110"/>
      <c r="BA82" s="110"/>
    </row>
    <row r="83" spans="1:53" ht="14.25" customHeight="1" x14ac:dyDescent="0.25">
      <c r="A83" s="110"/>
      <c r="B83" s="110"/>
      <c r="C83" s="110"/>
      <c r="D83" s="110"/>
      <c r="E83" s="110"/>
      <c r="F83" s="110"/>
      <c r="G83" s="110"/>
      <c r="H83" s="110"/>
      <c r="I83" s="110"/>
      <c r="J83" s="114"/>
      <c r="K83" s="110"/>
      <c r="L83" s="114"/>
      <c r="M83" s="114"/>
      <c r="N83" s="110"/>
      <c r="O83" s="110"/>
      <c r="P83" s="114"/>
      <c r="Q83" s="114"/>
      <c r="R83" s="115"/>
      <c r="S83" s="114"/>
      <c r="T83" s="114"/>
      <c r="U83" s="114"/>
      <c r="V83" s="114"/>
      <c r="W83" s="114"/>
      <c r="X83" s="115"/>
      <c r="Y83" s="114"/>
      <c r="Z83" s="114"/>
      <c r="AA83" s="114"/>
      <c r="AB83" s="114"/>
      <c r="AC83" s="114"/>
      <c r="AD83" s="114"/>
      <c r="AE83" s="114"/>
      <c r="AF83" s="114"/>
      <c r="AG83" s="114"/>
      <c r="AH83" s="114"/>
      <c r="AI83" s="110"/>
      <c r="AJ83" s="114"/>
      <c r="AK83" s="114"/>
      <c r="AL83" s="114"/>
      <c r="AM83" s="114"/>
      <c r="AN83" s="114"/>
      <c r="AO83" s="114"/>
      <c r="AP83" s="114"/>
      <c r="AQ83" s="110"/>
      <c r="AR83" s="110"/>
      <c r="AS83" s="110"/>
      <c r="AT83" s="110"/>
      <c r="AU83" s="110"/>
      <c r="AV83" s="110"/>
      <c r="AW83" s="110"/>
      <c r="AX83" s="114"/>
      <c r="AY83" s="114"/>
      <c r="AZ83" s="110"/>
      <c r="BA83" s="110"/>
    </row>
    <row r="84" spans="1:53" ht="14.25" customHeight="1" x14ac:dyDescent="0.25">
      <c r="A84" s="110"/>
      <c r="B84" s="110"/>
      <c r="C84" s="110"/>
      <c r="D84" s="110"/>
      <c r="E84" s="110"/>
      <c r="F84" s="110"/>
      <c r="G84" s="110"/>
      <c r="H84" s="110"/>
      <c r="I84" s="110"/>
      <c r="J84" s="114"/>
      <c r="K84" s="110"/>
      <c r="L84" s="114"/>
      <c r="M84" s="114"/>
      <c r="N84" s="110"/>
      <c r="O84" s="110"/>
      <c r="P84" s="114"/>
      <c r="Q84" s="114"/>
      <c r="R84" s="115"/>
      <c r="S84" s="114"/>
      <c r="T84" s="114"/>
      <c r="U84" s="114"/>
      <c r="V84" s="114"/>
      <c r="W84" s="114"/>
      <c r="X84" s="115"/>
      <c r="Y84" s="114"/>
      <c r="Z84" s="114"/>
      <c r="AA84" s="114"/>
      <c r="AB84" s="114"/>
      <c r="AC84" s="114"/>
      <c r="AD84" s="114"/>
      <c r="AE84" s="114"/>
      <c r="AF84" s="114"/>
      <c r="AG84" s="114"/>
      <c r="AH84" s="114"/>
      <c r="AI84" s="110"/>
      <c r="AJ84" s="114"/>
      <c r="AK84" s="114"/>
      <c r="AL84" s="114"/>
      <c r="AM84" s="114"/>
      <c r="AN84" s="114"/>
      <c r="AO84" s="114"/>
      <c r="AP84" s="114"/>
      <c r="AQ84" s="110"/>
      <c r="AR84" s="110"/>
      <c r="AS84" s="110"/>
      <c r="AT84" s="110"/>
      <c r="AU84" s="110"/>
      <c r="AV84" s="110"/>
      <c r="AW84" s="110"/>
      <c r="AX84" s="114"/>
      <c r="AY84" s="114"/>
      <c r="AZ84" s="110"/>
      <c r="BA84" s="110"/>
    </row>
    <row r="85" spans="1:53" ht="14.25" customHeight="1" x14ac:dyDescent="0.25">
      <c r="A85" s="110"/>
      <c r="B85" s="110"/>
      <c r="C85" s="110"/>
      <c r="D85" s="110"/>
      <c r="E85" s="110"/>
      <c r="F85" s="110"/>
      <c r="G85" s="110"/>
      <c r="H85" s="110"/>
      <c r="I85" s="110"/>
      <c r="J85" s="114"/>
      <c r="K85" s="110"/>
      <c r="L85" s="114"/>
      <c r="M85" s="114"/>
      <c r="N85" s="110"/>
      <c r="O85" s="110"/>
      <c r="P85" s="114"/>
      <c r="Q85" s="114"/>
      <c r="R85" s="115"/>
      <c r="S85" s="114"/>
      <c r="T85" s="114"/>
      <c r="U85" s="114"/>
      <c r="V85" s="114"/>
      <c r="W85" s="114"/>
      <c r="X85" s="115"/>
      <c r="Y85" s="114"/>
      <c r="Z85" s="114"/>
      <c r="AA85" s="114"/>
      <c r="AB85" s="114"/>
      <c r="AC85" s="114"/>
      <c r="AD85" s="114"/>
      <c r="AE85" s="114"/>
      <c r="AF85" s="114"/>
      <c r="AG85" s="114"/>
      <c r="AH85" s="114"/>
      <c r="AI85" s="110"/>
      <c r="AJ85" s="114"/>
      <c r="AK85" s="114"/>
      <c r="AL85" s="114"/>
      <c r="AM85" s="114"/>
      <c r="AN85" s="114"/>
      <c r="AO85" s="114"/>
      <c r="AP85" s="114"/>
      <c r="AQ85" s="110"/>
      <c r="AR85" s="110"/>
      <c r="AS85" s="110"/>
      <c r="AT85" s="110"/>
      <c r="AU85" s="110"/>
      <c r="AV85" s="110"/>
      <c r="AW85" s="110"/>
      <c r="AX85" s="114"/>
      <c r="AY85" s="114"/>
      <c r="AZ85" s="110"/>
      <c r="BA85" s="110"/>
    </row>
    <row r="86" spans="1:53" ht="14.25" customHeight="1" x14ac:dyDescent="0.25">
      <c r="A86" s="110"/>
      <c r="B86" s="110"/>
      <c r="C86" s="110"/>
      <c r="D86" s="110"/>
      <c r="E86" s="110"/>
      <c r="F86" s="110"/>
      <c r="G86" s="110"/>
      <c r="H86" s="110"/>
      <c r="I86" s="110"/>
      <c r="J86" s="114"/>
      <c r="K86" s="110"/>
      <c r="L86" s="114"/>
      <c r="M86" s="114"/>
      <c r="N86" s="110"/>
      <c r="O86" s="110"/>
      <c r="P86" s="114"/>
      <c r="Q86" s="114"/>
      <c r="R86" s="115"/>
      <c r="S86" s="114"/>
      <c r="T86" s="114"/>
      <c r="U86" s="114"/>
      <c r="V86" s="114"/>
      <c r="W86" s="114"/>
      <c r="X86" s="115"/>
      <c r="Y86" s="114"/>
      <c r="Z86" s="114"/>
      <c r="AA86" s="114"/>
      <c r="AB86" s="114"/>
      <c r="AC86" s="114"/>
      <c r="AD86" s="114"/>
      <c r="AE86" s="114"/>
      <c r="AF86" s="114"/>
      <c r="AG86" s="114"/>
      <c r="AH86" s="114"/>
      <c r="AI86" s="110"/>
      <c r="AJ86" s="114"/>
      <c r="AK86" s="114"/>
      <c r="AL86" s="114"/>
      <c r="AM86" s="114"/>
      <c r="AN86" s="114"/>
      <c r="AO86" s="114"/>
      <c r="AP86" s="114"/>
      <c r="AQ86" s="110"/>
      <c r="AR86" s="110"/>
      <c r="AS86" s="110"/>
      <c r="AT86" s="110"/>
      <c r="AU86" s="110"/>
      <c r="AV86" s="110"/>
      <c r="AW86" s="110"/>
      <c r="AX86" s="114"/>
      <c r="AY86" s="114"/>
      <c r="AZ86" s="110"/>
      <c r="BA86" s="110"/>
    </row>
    <row r="87" spans="1:53" ht="14.25" customHeight="1" x14ac:dyDescent="0.25">
      <c r="A87" s="110"/>
      <c r="B87" s="110"/>
      <c r="C87" s="110"/>
      <c r="D87" s="110"/>
      <c r="E87" s="110"/>
      <c r="F87" s="110"/>
      <c r="G87" s="110"/>
      <c r="H87" s="110"/>
      <c r="I87" s="110"/>
      <c r="J87" s="114"/>
      <c r="K87" s="110"/>
      <c r="L87" s="114"/>
      <c r="M87" s="114"/>
      <c r="N87" s="110"/>
      <c r="O87" s="110"/>
      <c r="P87" s="114"/>
      <c r="Q87" s="114"/>
      <c r="R87" s="115"/>
      <c r="S87" s="114"/>
      <c r="T87" s="114"/>
      <c r="U87" s="114"/>
      <c r="V87" s="114"/>
      <c r="W87" s="114"/>
      <c r="X87" s="115"/>
      <c r="Y87" s="114"/>
      <c r="Z87" s="114"/>
      <c r="AA87" s="114"/>
      <c r="AB87" s="114"/>
      <c r="AC87" s="114"/>
      <c r="AD87" s="114"/>
      <c r="AE87" s="114"/>
      <c r="AF87" s="114"/>
      <c r="AG87" s="114"/>
      <c r="AH87" s="114"/>
      <c r="AI87" s="110"/>
      <c r="AJ87" s="114"/>
      <c r="AK87" s="114"/>
      <c r="AL87" s="114"/>
      <c r="AM87" s="114"/>
      <c r="AN87" s="114"/>
      <c r="AO87" s="114"/>
      <c r="AP87" s="114"/>
      <c r="AQ87" s="110"/>
      <c r="AR87" s="110"/>
      <c r="AS87" s="110"/>
      <c r="AT87" s="110"/>
      <c r="AU87" s="110"/>
      <c r="AV87" s="110"/>
      <c r="AW87" s="110"/>
      <c r="AX87" s="114"/>
      <c r="AY87" s="114"/>
      <c r="AZ87" s="110"/>
      <c r="BA87" s="110"/>
    </row>
    <row r="88" spans="1:53" ht="14.25" customHeight="1" x14ac:dyDescent="0.25">
      <c r="A88" s="110"/>
      <c r="B88" s="110"/>
      <c r="C88" s="110"/>
      <c r="D88" s="110"/>
      <c r="E88" s="110"/>
      <c r="F88" s="110"/>
      <c r="G88" s="110"/>
      <c r="H88" s="110"/>
      <c r="I88" s="110"/>
      <c r="J88" s="114"/>
      <c r="K88" s="110"/>
      <c r="L88" s="114"/>
      <c r="M88" s="114"/>
      <c r="N88" s="110"/>
      <c r="O88" s="110"/>
      <c r="P88" s="114"/>
      <c r="Q88" s="114"/>
      <c r="R88" s="110"/>
      <c r="S88" s="110"/>
      <c r="T88" s="110"/>
      <c r="U88" s="110"/>
      <c r="V88" s="110"/>
      <c r="W88" s="110"/>
      <c r="X88" s="115"/>
      <c r="Y88" s="114"/>
      <c r="Z88" s="114"/>
      <c r="AA88" s="114"/>
      <c r="AB88" s="114"/>
      <c r="AC88" s="114"/>
      <c r="AD88" s="110"/>
      <c r="AE88" s="110"/>
      <c r="AF88" s="110"/>
      <c r="AG88" s="110"/>
      <c r="AH88" s="110"/>
      <c r="AI88" s="110"/>
      <c r="AJ88" s="110"/>
      <c r="AK88" s="110"/>
      <c r="AL88" s="114"/>
      <c r="AM88" s="114"/>
      <c r="AN88" s="114"/>
      <c r="AO88" s="114"/>
      <c r="AP88" s="114"/>
      <c r="AQ88" s="110"/>
      <c r="AR88" s="110"/>
      <c r="AS88" s="110"/>
      <c r="AT88" s="110"/>
      <c r="AU88" s="110"/>
      <c r="AV88" s="110"/>
      <c r="AW88" s="110"/>
      <c r="AX88" s="114"/>
      <c r="AY88" s="114"/>
      <c r="AZ88" s="110"/>
      <c r="BA88" s="110"/>
    </row>
    <row r="89" spans="1:53" ht="14.25" customHeight="1" x14ac:dyDescent="0.25">
      <c r="A89" s="110"/>
      <c r="B89" s="110"/>
      <c r="C89" s="110"/>
      <c r="D89" s="110"/>
      <c r="E89" s="110"/>
      <c r="F89" s="110"/>
      <c r="G89" s="110"/>
      <c r="H89" s="110"/>
      <c r="I89" s="110"/>
      <c r="J89" s="114"/>
      <c r="K89" s="110"/>
      <c r="L89" s="114"/>
      <c r="M89" s="114"/>
      <c r="N89" s="110"/>
      <c r="O89" s="110"/>
      <c r="P89" s="114"/>
      <c r="Q89" s="114"/>
      <c r="R89" s="115"/>
      <c r="S89" s="114"/>
      <c r="T89" s="114"/>
      <c r="U89" s="114"/>
      <c r="V89" s="114"/>
      <c r="W89" s="114"/>
      <c r="X89" s="115"/>
      <c r="Y89" s="114"/>
      <c r="Z89" s="114"/>
      <c r="AA89" s="114"/>
      <c r="AB89" s="114"/>
      <c r="AC89" s="114"/>
      <c r="AD89" s="114"/>
      <c r="AE89" s="114"/>
      <c r="AF89" s="114"/>
      <c r="AG89" s="114"/>
      <c r="AH89" s="114"/>
      <c r="AI89" s="110"/>
      <c r="AJ89" s="114"/>
      <c r="AK89" s="114"/>
      <c r="AL89" s="114"/>
      <c r="AM89" s="114"/>
      <c r="AN89" s="114"/>
      <c r="AO89" s="114"/>
      <c r="AP89" s="114"/>
      <c r="AQ89" s="110"/>
      <c r="AR89" s="110"/>
      <c r="AS89" s="110"/>
      <c r="AT89" s="110"/>
      <c r="AU89" s="110"/>
      <c r="AV89" s="110"/>
      <c r="AW89" s="110"/>
      <c r="AX89" s="114"/>
      <c r="AY89" s="114"/>
      <c r="AZ89" s="110"/>
      <c r="BA89" s="110"/>
    </row>
    <row r="90" spans="1:53" ht="14.25" customHeight="1" x14ac:dyDescent="0.25">
      <c r="A90" s="110"/>
      <c r="B90" s="110"/>
      <c r="C90" s="110"/>
      <c r="D90" s="110"/>
      <c r="E90" s="110"/>
      <c r="F90" s="110"/>
      <c r="G90" s="110"/>
      <c r="H90" s="110"/>
      <c r="I90" s="110"/>
      <c r="J90" s="114"/>
      <c r="K90" s="110"/>
      <c r="L90" s="114"/>
      <c r="M90" s="114"/>
      <c r="N90" s="110"/>
      <c r="O90" s="110"/>
      <c r="P90" s="114"/>
      <c r="Q90" s="114"/>
      <c r="R90" s="115"/>
      <c r="S90" s="114"/>
      <c r="T90" s="114"/>
      <c r="U90" s="114"/>
      <c r="V90" s="114"/>
      <c r="W90" s="114"/>
      <c r="X90" s="115"/>
      <c r="Y90" s="114"/>
      <c r="Z90" s="114"/>
      <c r="AA90" s="114"/>
      <c r="AB90" s="114"/>
      <c r="AC90" s="114"/>
      <c r="AD90" s="114"/>
      <c r="AE90" s="114"/>
      <c r="AF90" s="114"/>
      <c r="AG90" s="114"/>
      <c r="AH90" s="114"/>
      <c r="AI90" s="110"/>
      <c r="AJ90" s="114"/>
      <c r="AK90" s="114"/>
      <c r="AL90" s="114"/>
      <c r="AM90" s="114"/>
      <c r="AN90" s="114"/>
      <c r="AO90" s="114"/>
      <c r="AP90" s="114"/>
      <c r="AQ90" s="110"/>
      <c r="AR90" s="110"/>
      <c r="AS90" s="110"/>
      <c r="AT90" s="110"/>
      <c r="AU90" s="110"/>
      <c r="AV90" s="110"/>
      <c r="AW90" s="110"/>
      <c r="AX90" s="114"/>
      <c r="AY90" s="114"/>
      <c r="AZ90" s="110"/>
      <c r="BA90" s="110"/>
    </row>
    <row r="91" spans="1:53" ht="14.25" customHeight="1" x14ac:dyDescent="0.25">
      <c r="A91" s="110"/>
      <c r="B91" s="110"/>
      <c r="C91" s="110"/>
      <c r="D91" s="110"/>
      <c r="E91" s="110"/>
      <c r="F91" s="110"/>
      <c r="G91" s="110"/>
      <c r="H91" s="110"/>
      <c r="I91" s="110"/>
      <c r="J91" s="114"/>
      <c r="K91" s="110"/>
      <c r="L91" s="114"/>
      <c r="M91" s="114"/>
      <c r="N91" s="110"/>
      <c r="O91" s="110"/>
      <c r="P91" s="114"/>
      <c r="Q91" s="114"/>
      <c r="R91" s="115"/>
      <c r="S91" s="114"/>
      <c r="T91" s="114"/>
      <c r="U91" s="114"/>
      <c r="V91" s="114"/>
      <c r="W91" s="114"/>
      <c r="X91" s="115"/>
      <c r="Y91" s="114"/>
      <c r="Z91" s="114"/>
      <c r="AA91" s="114"/>
      <c r="AB91" s="114"/>
      <c r="AC91" s="114"/>
      <c r="AD91" s="114"/>
      <c r="AE91" s="114"/>
      <c r="AF91" s="114"/>
      <c r="AG91" s="114"/>
      <c r="AH91" s="114"/>
      <c r="AI91" s="110"/>
      <c r="AJ91" s="114"/>
      <c r="AK91" s="114"/>
      <c r="AL91" s="114"/>
      <c r="AM91" s="114"/>
      <c r="AN91" s="114"/>
      <c r="AO91" s="114"/>
      <c r="AP91" s="114"/>
      <c r="AQ91" s="110"/>
      <c r="AR91" s="110"/>
      <c r="AS91" s="110"/>
      <c r="AT91" s="110"/>
      <c r="AU91" s="110"/>
      <c r="AV91" s="110"/>
      <c r="AW91" s="110"/>
      <c r="AX91" s="114"/>
      <c r="AY91" s="114"/>
      <c r="AZ91" s="110"/>
      <c r="BA91" s="110"/>
    </row>
    <row r="92" spans="1:53" ht="14.25" customHeight="1" x14ac:dyDescent="0.25">
      <c r="A92" s="110"/>
      <c r="B92" s="110"/>
      <c r="C92" s="110"/>
      <c r="D92" s="110"/>
      <c r="E92" s="110"/>
      <c r="F92" s="110"/>
      <c r="G92" s="110"/>
      <c r="H92" s="110"/>
      <c r="I92" s="110"/>
      <c r="J92" s="114"/>
      <c r="K92" s="110"/>
      <c r="L92" s="114"/>
      <c r="M92" s="114"/>
      <c r="N92" s="110"/>
      <c r="O92" s="110"/>
      <c r="P92" s="114"/>
      <c r="Q92" s="114"/>
      <c r="R92" s="115"/>
      <c r="S92" s="114"/>
      <c r="T92" s="114"/>
      <c r="U92" s="114"/>
      <c r="V92" s="114"/>
      <c r="W92" s="114"/>
      <c r="X92" s="115"/>
      <c r="Y92" s="114"/>
      <c r="Z92" s="114"/>
      <c r="AA92" s="114"/>
      <c r="AB92" s="114"/>
      <c r="AC92" s="114"/>
      <c r="AD92" s="114"/>
      <c r="AE92" s="114"/>
      <c r="AF92" s="114"/>
      <c r="AG92" s="114"/>
      <c r="AH92" s="114"/>
      <c r="AI92" s="110"/>
      <c r="AJ92" s="114"/>
      <c r="AK92" s="114"/>
      <c r="AL92" s="114"/>
      <c r="AM92" s="114"/>
      <c r="AN92" s="114"/>
      <c r="AO92" s="114"/>
      <c r="AP92" s="114"/>
      <c r="AQ92" s="110"/>
      <c r="AR92" s="110"/>
      <c r="AS92" s="110"/>
      <c r="AT92" s="110"/>
      <c r="AU92" s="110"/>
      <c r="AV92" s="110"/>
      <c r="AW92" s="110"/>
      <c r="AX92" s="114"/>
      <c r="AY92" s="114"/>
      <c r="AZ92" s="110"/>
      <c r="BA92" s="110"/>
    </row>
    <row r="93" spans="1:53" ht="14.25" customHeight="1" x14ac:dyDescent="0.25">
      <c r="A93" s="110"/>
      <c r="B93" s="110"/>
      <c r="C93" s="110"/>
      <c r="D93" s="110"/>
      <c r="E93" s="110"/>
      <c r="F93" s="110"/>
      <c r="G93" s="110"/>
      <c r="H93" s="110"/>
      <c r="I93" s="110"/>
      <c r="J93" s="114"/>
      <c r="K93" s="110"/>
      <c r="L93" s="114"/>
      <c r="M93" s="114"/>
      <c r="N93" s="110"/>
      <c r="O93" s="110"/>
      <c r="P93" s="114"/>
      <c r="Q93" s="114"/>
      <c r="R93" s="115"/>
      <c r="S93" s="114"/>
      <c r="T93" s="114"/>
      <c r="U93" s="114"/>
      <c r="V93" s="114"/>
      <c r="W93" s="114"/>
      <c r="X93" s="115"/>
      <c r="Y93" s="114"/>
      <c r="Z93" s="114"/>
      <c r="AA93" s="114"/>
      <c r="AB93" s="114"/>
      <c r="AC93" s="114"/>
      <c r="AD93" s="114"/>
      <c r="AE93" s="114"/>
      <c r="AF93" s="114"/>
      <c r="AG93" s="114"/>
      <c r="AH93" s="114"/>
      <c r="AI93" s="110"/>
      <c r="AJ93" s="114"/>
      <c r="AK93" s="114"/>
      <c r="AL93" s="114"/>
      <c r="AM93" s="114"/>
      <c r="AN93" s="114"/>
      <c r="AO93" s="114"/>
      <c r="AP93" s="114"/>
      <c r="AQ93" s="110"/>
      <c r="AR93" s="110"/>
      <c r="AS93" s="110"/>
      <c r="AT93" s="110"/>
      <c r="AU93" s="110"/>
      <c r="AV93" s="110"/>
      <c r="AW93" s="110"/>
      <c r="AX93" s="114"/>
      <c r="AY93" s="114"/>
      <c r="AZ93" s="110"/>
      <c r="BA93" s="110"/>
    </row>
    <row r="94" spans="1:53" ht="14.25" customHeight="1" x14ac:dyDescent="0.25">
      <c r="A94" s="110"/>
      <c r="B94" s="110"/>
      <c r="C94" s="110"/>
      <c r="D94" s="110"/>
      <c r="E94" s="110"/>
      <c r="F94" s="110"/>
      <c r="G94" s="110"/>
      <c r="H94" s="110"/>
      <c r="I94" s="110"/>
      <c r="J94" s="114"/>
      <c r="K94" s="110"/>
      <c r="L94" s="114"/>
      <c r="M94" s="114"/>
      <c r="N94" s="110"/>
      <c r="O94" s="110"/>
      <c r="P94" s="114"/>
      <c r="Q94" s="114"/>
      <c r="R94" s="115"/>
      <c r="S94" s="114"/>
      <c r="T94" s="114"/>
      <c r="U94" s="114"/>
      <c r="V94" s="114"/>
      <c r="W94" s="114"/>
      <c r="X94" s="115"/>
      <c r="Y94" s="114"/>
      <c r="Z94" s="114"/>
      <c r="AA94" s="114"/>
      <c r="AB94" s="114"/>
      <c r="AC94" s="114"/>
      <c r="AD94" s="114"/>
      <c r="AE94" s="114"/>
      <c r="AF94" s="114"/>
      <c r="AG94" s="114"/>
      <c r="AH94" s="114"/>
      <c r="AI94" s="110"/>
      <c r="AJ94" s="114"/>
      <c r="AK94" s="114"/>
      <c r="AL94" s="114"/>
      <c r="AM94" s="114"/>
      <c r="AN94" s="114"/>
      <c r="AO94" s="114"/>
      <c r="AP94" s="114"/>
      <c r="AQ94" s="110"/>
      <c r="AR94" s="110"/>
      <c r="AS94" s="110"/>
      <c r="AT94" s="110"/>
      <c r="AU94" s="110"/>
      <c r="AV94" s="110"/>
      <c r="AW94" s="110"/>
      <c r="AX94" s="114"/>
      <c r="AY94" s="114"/>
      <c r="AZ94" s="110"/>
      <c r="BA94" s="110"/>
    </row>
    <row r="95" spans="1:53" ht="14.25" customHeight="1" x14ac:dyDescent="0.25">
      <c r="A95" s="110"/>
      <c r="B95" s="110"/>
      <c r="C95" s="110"/>
      <c r="D95" s="110"/>
      <c r="E95" s="110"/>
      <c r="F95" s="110"/>
      <c r="G95" s="110"/>
      <c r="H95" s="110"/>
      <c r="I95" s="110"/>
      <c r="J95" s="114"/>
      <c r="K95" s="110"/>
      <c r="L95" s="114"/>
      <c r="M95" s="114"/>
      <c r="N95" s="110"/>
      <c r="O95" s="110"/>
      <c r="P95" s="114"/>
      <c r="Q95" s="114"/>
      <c r="R95" s="115"/>
      <c r="S95" s="114"/>
      <c r="T95" s="114"/>
      <c r="U95" s="114"/>
      <c r="V95" s="114"/>
      <c r="W95" s="114"/>
      <c r="X95" s="115"/>
      <c r="Y95" s="114"/>
      <c r="Z95" s="114"/>
      <c r="AA95" s="114"/>
      <c r="AB95" s="114"/>
      <c r="AC95" s="114"/>
      <c r="AD95" s="114"/>
      <c r="AE95" s="114"/>
      <c r="AF95" s="114"/>
      <c r="AG95" s="114"/>
      <c r="AH95" s="114"/>
      <c r="AI95" s="110"/>
      <c r="AJ95" s="114"/>
      <c r="AK95" s="114"/>
      <c r="AL95" s="114"/>
      <c r="AM95" s="114"/>
      <c r="AN95" s="114"/>
      <c r="AO95" s="114"/>
      <c r="AP95" s="114"/>
      <c r="AQ95" s="110"/>
      <c r="AR95" s="110"/>
      <c r="AS95" s="110"/>
      <c r="AT95" s="110"/>
      <c r="AU95" s="110"/>
      <c r="AV95" s="110"/>
      <c r="AW95" s="110"/>
      <c r="AX95" s="114"/>
      <c r="AY95" s="114"/>
      <c r="AZ95" s="110"/>
      <c r="BA95" s="110"/>
    </row>
    <row r="96" spans="1:53" ht="14.25" customHeight="1" x14ac:dyDescent="0.25">
      <c r="A96" s="110"/>
      <c r="B96" s="110"/>
      <c r="C96" s="110"/>
      <c r="D96" s="110"/>
      <c r="E96" s="110"/>
      <c r="F96" s="110"/>
      <c r="G96" s="110"/>
      <c r="H96" s="110"/>
      <c r="I96" s="110"/>
      <c r="J96" s="114"/>
      <c r="K96" s="110"/>
      <c r="L96" s="114"/>
      <c r="M96" s="114"/>
      <c r="N96" s="110"/>
      <c r="O96" s="110"/>
      <c r="P96" s="114"/>
      <c r="Q96" s="114"/>
      <c r="R96" s="115"/>
      <c r="S96" s="114"/>
      <c r="T96" s="114"/>
      <c r="U96" s="114"/>
      <c r="V96" s="114"/>
      <c r="W96" s="114"/>
      <c r="X96" s="115"/>
      <c r="Y96" s="114"/>
      <c r="Z96" s="114"/>
      <c r="AA96" s="114"/>
      <c r="AB96" s="114"/>
      <c r="AC96" s="114"/>
      <c r="AD96" s="114"/>
      <c r="AE96" s="114"/>
      <c r="AF96" s="114"/>
      <c r="AG96" s="114"/>
      <c r="AH96" s="114"/>
      <c r="AI96" s="110"/>
      <c r="AJ96" s="114"/>
      <c r="AK96" s="114"/>
      <c r="AL96" s="114"/>
      <c r="AM96" s="114"/>
      <c r="AN96" s="114"/>
      <c r="AO96" s="114"/>
      <c r="AP96" s="114"/>
      <c r="AQ96" s="110"/>
      <c r="AR96" s="110"/>
      <c r="AS96" s="110"/>
      <c r="AT96" s="110"/>
      <c r="AU96" s="110"/>
      <c r="AV96" s="110"/>
      <c r="AW96" s="110"/>
      <c r="AX96" s="114"/>
      <c r="AY96" s="114"/>
      <c r="AZ96" s="110"/>
      <c r="BA96" s="110"/>
    </row>
    <row r="97" spans="1:53" ht="14.25" customHeight="1" x14ac:dyDescent="0.25">
      <c r="A97" s="110"/>
      <c r="B97" s="110"/>
      <c r="C97" s="110"/>
      <c r="D97" s="110"/>
      <c r="E97" s="110"/>
      <c r="F97" s="110"/>
      <c r="G97" s="110"/>
      <c r="H97" s="110"/>
      <c r="I97" s="110"/>
      <c r="J97" s="114"/>
      <c r="K97" s="110"/>
      <c r="L97" s="114"/>
      <c r="M97" s="114"/>
      <c r="N97" s="110"/>
      <c r="O97" s="110"/>
      <c r="P97" s="114"/>
      <c r="Q97" s="114"/>
      <c r="R97" s="110"/>
      <c r="S97" s="110"/>
      <c r="T97" s="110"/>
      <c r="U97" s="110"/>
      <c r="V97" s="110"/>
      <c r="W97" s="110"/>
      <c r="X97" s="115"/>
      <c r="Y97" s="114"/>
      <c r="Z97" s="114"/>
      <c r="AA97" s="114"/>
      <c r="AB97" s="114"/>
      <c r="AC97" s="114"/>
      <c r="AD97" s="110"/>
      <c r="AE97" s="110"/>
      <c r="AF97" s="110"/>
      <c r="AG97" s="110"/>
      <c r="AH97" s="110"/>
      <c r="AI97" s="110"/>
      <c r="AJ97" s="110"/>
      <c r="AK97" s="110"/>
      <c r="AL97" s="114"/>
      <c r="AM97" s="114"/>
      <c r="AN97" s="114"/>
      <c r="AO97" s="114"/>
      <c r="AP97" s="114"/>
      <c r="AQ97" s="110"/>
      <c r="AR97" s="110"/>
      <c r="AS97" s="110"/>
      <c r="AT97" s="110"/>
      <c r="AU97" s="110"/>
      <c r="AV97" s="110"/>
      <c r="AW97" s="110"/>
      <c r="AX97" s="114"/>
      <c r="AY97" s="114"/>
      <c r="AZ97" s="110"/>
      <c r="BA97" s="110"/>
    </row>
    <row r="98" spans="1:53" ht="14.25" customHeight="1" x14ac:dyDescent="0.25">
      <c r="A98" s="110"/>
      <c r="B98" s="110"/>
      <c r="C98" s="110"/>
      <c r="D98" s="110"/>
      <c r="E98" s="110"/>
      <c r="F98" s="110"/>
      <c r="G98" s="110"/>
      <c r="H98" s="110"/>
      <c r="I98" s="110"/>
      <c r="J98" s="114"/>
      <c r="K98" s="110"/>
      <c r="L98" s="114"/>
      <c r="M98" s="114"/>
      <c r="N98" s="110"/>
      <c r="O98" s="110"/>
      <c r="P98" s="114"/>
      <c r="Q98" s="114"/>
      <c r="R98" s="115"/>
      <c r="S98" s="114"/>
      <c r="T98" s="114"/>
      <c r="U98" s="114"/>
      <c r="V98" s="114"/>
      <c r="W98" s="114"/>
      <c r="X98" s="115"/>
      <c r="Y98" s="114"/>
      <c r="Z98" s="114"/>
      <c r="AA98" s="114"/>
      <c r="AB98" s="114"/>
      <c r="AC98" s="114"/>
      <c r="AD98" s="114"/>
      <c r="AE98" s="114"/>
      <c r="AF98" s="114"/>
      <c r="AG98" s="114"/>
      <c r="AH98" s="114"/>
      <c r="AI98" s="110"/>
      <c r="AJ98" s="114"/>
      <c r="AK98" s="114"/>
      <c r="AL98" s="114"/>
      <c r="AM98" s="114"/>
      <c r="AN98" s="114"/>
      <c r="AO98" s="114"/>
      <c r="AP98" s="114"/>
      <c r="AQ98" s="110"/>
      <c r="AR98" s="110"/>
      <c r="AS98" s="110"/>
      <c r="AT98" s="110"/>
      <c r="AU98" s="110"/>
      <c r="AV98" s="110"/>
      <c r="AW98" s="110"/>
      <c r="AX98" s="114"/>
      <c r="AY98" s="114"/>
      <c r="AZ98" s="110"/>
      <c r="BA98" s="110"/>
    </row>
    <row r="99" spans="1:53" ht="14.25" customHeight="1" x14ac:dyDescent="0.25">
      <c r="A99" s="110"/>
      <c r="B99" s="110"/>
      <c r="C99" s="110"/>
      <c r="D99" s="110"/>
      <c r="E99" s="110"/>
      <c r="F99" s="110"/>
      <c r="G99" s="110"/>
      <c r="H99" s="110"/>
      <c r="I99" s="110"/>
      <c r="J99" s="114"/>
      <c r="K99" s="110"/>
      <c r="L99" s="114"/>
      <c r="M99" s="114"/>
      <c r="N99" s="110"/>
      <c r="O99" s="110"/>
      <c r="P99" s="114"/>
      <c r="Q99" s="114"/>
      <c r="R99" s="115"/>
      <c r="S99" s="114"/>
      <c r="T99" s="114"/>
      <c r="U99" s="114"/>
      <c r="V99" s="114"/>
      <c r="W99" s="114"/>
      <c r="X99" s="115"/>
      <c r="Y99" s="114"/>
      <c r="Z99" s="114"/>
      <c r="AA99" s="114"/>
      <c r="AB99" s="114"/>
      <c r="AC99" s="114"/>
      <c r="AD99" s="114"/>
      <c r="AE99" s="114"/>
      <c r="AF99" s="114"/>
      <c r="AG99" s="114"/>
      <c r="AH99" s="114"/>
      <c r="AI99" s="110"/>
      <c r="AJ99" s="114"/>
      <c r="AK99" s="114"/>
      <c r="AL99" s="114"/>
      <c r="AM99" s="114"/>
      <c r="AN99" s="114"/>
      <c r="AO99" s="114"/>
      <c r="AP99" s="114"/>
      <c r="AQ99" s="110"/>
      <c r="AR99" s="110"/>
      <c r="AS99" s="110"/>
      <c r="AT99" s="110"/>
      <c r="AU99" s="110"/>
      <c r="AV99" s="110"/>
      <c r="AW99" s="110"/>
      <c r="AX99" s="114"/>
      <c r="AY99" s="114"/>
      <c r="AZ99" s="110"/>
      <c r="BA99" s="110"/>
    </row>
    <row r="100" spans="1:53" ht="14.25" customHeight="1" x14ac:dyDescent="0.25">
      <c r="A100" s="110"/>
      <c r="B100" s="110"/>
      <c r="C100" s="110"/>
      <c r="D100" s="110"/>
      <c r="E100" s="110"/>
      <c r="F100" s="110"/>
      <c r="G100" s="110"/>
      <c r="H100" s="110"/>
      <c r="I100" s="110"/>
      <c r="J100" s="114"/>
      <c r="K100" s="110"/>
      <c r="L100" s="114"/>
      <c r="M100" s="114"/>
      <c r="N100" s="110"/>
      <c r="O100" s="110"/>
      <c r="P100" s="114"/>
      <c r="Q100" s="114"/>
      <c r="R100" s="115"/>
      <c r="S100" s="114"/>
      <c r="T100" s="114"/>
      <c r="U100" s="114"/>
      <c r="V100" s="114"/>
      <c r="W100" s="114"/>
      <c r="X100" s="115"/>
      <c r="Y100" s="114"/>
      <c r="Z100" s="114"/>
      <c r="AA100" s="114"/>
      <c r="AB100" s="114"/>
      <c r="AC100" s="114"/>
      <c r="AD100" s="114"/>
      <c r="AE100" s="114"/>
      <c r="AF100" s="114"/>
      <c r="AG100" s="114"/>
      <c r="AH100" s="114"/>
      <c r="AI100" s="110"/>
      <c r="AJ100" s="114"/>
      <c r="AK100" s="114"/>
      <c r="AL100" s="114"/>
      <c r="AM100" s="114"/>
      <c r="AN100" s="114"/>
      <c r="AO100" s="114"/>
      <c r="AP100" s="114"/>
      <c r="AQ100" s="110"/>
      <c r="AR100" s="110"/>
      <c r="AS100" s="110"/>
      <c r="AT100" s="110"/>
      <c r="AU100" s="110"/>
      <c r="AV100" s="110"/>
      <c r="AW100" s="110"/>
      <c r="AX100" s="114"/>
      <c r="AY100" s="114"/>
      <c r="AZ100" s="110"/>
      <c r="BA100" s="110"/>
    </row>
    <row r="101" spans="1:53" ht="14.25" customHeight="1" x14ac:dyDescent="0.25">
      <c r="A101" s="110"/>
      <c r="B101" s="110"/>
      <c r="C101" s="110"/>
      <c r="D101" s="110"/>
      <c r="E101" s="110"/>
      <c r="F101" s="110"/>
      <c r="G101" s="110"/>
      <c r="H101" s="110"/>
      <c r="I101" s="110"/>
      <c r="J101" s="114"/>
      <c r="K101" s="110"/>
      <c r="L101" s="114"/>
      <c r="M101" s="114"/>
      <c r="N101" s="110"/>
      <c r="O101" s="110"/>
      <c r="P101" s="114"/>
      <c r="Q101" s="114"/>
      <c r="R101" s="115"/>
      <c r="S101" s="114"/>
      <c r="T101" s="114"/>
      <c r="U101" s="114"/>
      <c r="V101" s="114"/>
      <c r="W101" s="114"/>
      <c r="X101" s="115"/>
      <c r="Y101" s="114"/>
      <c r="Z101" s="114"/>
      <c r="AA101" s="114"/>
      <c r="AB101" s="114"/>
      <c r="AC101" s="114"/>
      <c r="AD101" s="114"/>
      <c r="AE101" s="114"/>
      <c r="AF101" s="114"/>
      <c r="AG101" s="114"/>
      <c r="AH101" s="114"/>
      <c r="AI101" s="110"/>
      <c r="AJ101" s="114"/>
      <c r="AK101" s="114"/>
      <c r="AL101" s="114"/>
      <c r="AM101" s="114"/>
      <c r="AN101" s="114"/>
      <c r="AO101" s="114"/>
      <c r="AP101" s="114"/>
      <c r="AQ101" s="110"/>
      <c r="AR101" s="110"/>
      <c r="AS101" s="110"/>
      <c r="AT101" s="110"/>
      <c r="AU101" s="110"/>
      <c r="AV101" s="110"/>
      <c r="AW101" s="110"/>
      <c r="AX101" s="114"/>
      <c r="AY101" s="114"/>
      <c r="AZ101" s="110"/>
      <c r="BA101" s="110"/>
    </row>
    <row r="102" spans="1:53" ht="14.25" customHeight="1" x14ac:dyDescent="0.25">
      <c r="A102" s="110"/>
      <c r="B102" s="110"/>
      <c r="C102" s="110"/>
      <c r="D102" s="110"/>
      <c r="E102" s="110"/>
      <c r="F102" s="110"/>
      <c r="G102" s="110"/>
      <c r="H102" s="110"/>
      <c r="I102" s="110"/>
      <c r="J102" s="114"/>
      <c r="K102" s="110"/>
      <c r="L102" s="114"/>
      <c r="M102" s="114"/>
      <c r="N102" s="110"/>
      <c r="O102" s="110"/>
      <c r="P102" s="114"/>
      <c r="Q102" s="114"/>
      <c r="R102" s="115"/>
      <c r="S102" s="114"/>
      <c r="T102" s="114"/>
      <c r="U102" s="114"/>
      <c r="V102" s="114"/>
      <c r="W102" s="114"/>
      <c r="X102" s="115"/>
      <c r="Y102" s="114"/>
      <c r="Z102" s="114"/>
      <c r="AA102" s="114"/>
      <c r="AB102" s="114"/>
      <c r="AC102" s="114"/>
      <c r="AD102" s="114"/>
      <c r="AE102" s="114"/>
      <c r="AF102" s="114"/>
      <c r="AG102" s="114"/>
      <c r="AH102" s="114"/>
      <c r="AI102" s="110"/>
      <c r="AJ102" s="114"/>
      <c r="AK102" s="114"/>
      <c r="AL102" s="114"/>
      <c r="AM102" s="114"/>
      <c r="AN102" s="114"/>
      <c r="AO102" s="114"/>
      <c r="AP102" s="114"/>
      <c r="AQ102" s="110"/>
      <c r="AR102" s="110"/>
      <c r="AS102" s="110"/>
      <c r="AT102" s="110"/>
      <c r="AU102" s="110"/>
      <c r="AV102" s="110"/>
      <c r="AW102" s="110"/>
      <c r="AX102" s="114"/>
      <c r="AY102" s="114"/>
      <c r="AZ102" s="110"/>
      <c r="BA102" s="110"/>
    </row>
    <row r="103" spans="1:53" ht="14.25" customHeight="1" x14ac:dyDescent="0.25">
      <c r="A103" s="110"/>
      <c r="B103" s="110"/>
      <c r="C103" s="110"/>
      <c r="D103" s="110"/>
      <c r="E103" s="110"/>
      <c r="F103" s="110"/>
      <c r="G103" s="110"/>
      <c r="H103" s="110"/>
      <c r="I103" s="110"/>
      <c r="J103" s="114"/>
      <c r="K103" s="110"/>
      <c r="L103" s="114"/>
      <c r="M103" s="114"/>
      <c r="N103" s="110"/>
      <c r="O103" s="110"/>
      <c r="P103" s="114"/>
      <c r="Q103" s="114"/>
      <c r="R103" s="115"/>
      <c r="S103" s="114"/>
      <c r="T103" s="114"/>
      <c r="U103" s="114"/>
      <c r="V103" s="114"/>
      <c r="W103" s="114"/>
      <c r="X103" s="115"/>
      <c r="Y103" s="114"/>
      <c r="Z103" s="114"/>
      <c r="AA103" s="114"/>
      <c r="AB103" s="114"/>
      <c r="AC103" s="114"/>
      <c r="AD103" s="114"/>
      <c r="AE103" s="114"/>
      <c r="AF103" s="114"/>
      <c r="AG103" s="114"/>
      <c r="AH103" s="114"/>
      <c r="AI103" s="110"/>
      <c r="AJ103" s="114"/>
      <c r="AK103" s="114"/>
      <c r="AL103" s="114"/>
      <c r="AM103" s="114"/>
      <c r="AN103" s="114"/>
      <c r="AO103" s="114"/>
      <c r="AP103" s="114"/>
      <c r="AQ103" s="110"/>
      <c r="AR103" s="110"/>
      <c r="AS103" s="110"/>
      <c r="AT103" s="110"/>
      <c r="AU103" s="110"/>
      <c r="AV103" s="110"/>
      <c r="AW103" s="110"/>
      <c r="AX103" s="114"/>
      <c r="AY103" s="114"/>
      <c r="AZ103" s="110"/>
      <c r="BA103" s="110"/>
    </row>
    <row r="104" spans="1:53" ht="14.25" customHeight="1" x14ac:dyDescent="0.25">
      <c r="A104" s="110"/>
      <c r="B104" s="110"/>
      <c r="C104" s="110"/>
      <c r="D104" s="110"/>
      <c r="E104" s="110"/>
      <c r="F104" s="110"/>
      <c r="G104" s="110"/>
      <c r="H104" s="110"/>
      <c r="I104" s="110"/>
      <c r="J104" s="114"/>
      <c r="K104" s="110"/>
      <c r="L104" s="114"/>
      <c r="M104" s="114"/>
      <c r="N104" s="110"/>
      <c r="O104" s="110"/>
      <c r="P104" s="114"/>
      <c r="Q104" s="114"/>
      <c r="R104" s="115"/>
      <c r="S104" s="114"/>
      <c r="T104" s="114"/>
      <c r="U104" s="114"/>
      <c r="V104" s="114"/>
      <c r="W104" s="114"/>
      <c r="X104" s="115"/>
      <c r="Y104" s="114"/>
      <c r="Z104" s="114"/>
      <c r="AA104" s="114"/>
      <c r="AB104" s="114"/>
      <c r="AC104" s="114"/>
      <c r="AD104" s="114"/>
      <c r="AE104" s="114"/>
      <c r="AF104" s="114"/>
      <c r="AG104" s="114"/>
      <c r="AH104" s="114"/>
      <c r="AI104" s="110"/>
      <c r="AJ104" s="114"/>
      <c r="AK104" s="114"/>
      <c r="AL104" s="114"/>
      <c r="AM104" s="114"/>
      <c r="AN104" s="114"/>
      <c r="AO104" s="114"/>
      <c r="AP104" s="114"/>
      <c r="AQ104" s="110"/>
      <c r="AR104" s="110"/>
      <c r="AS104" s="110"/>
      <c r="AT104" s="110"/>
      <c r="AU104" s="110"/>
      <c r="AV104" s="110"/>
      <c r="AW104" s="110"/>
      <c r="AX104" s="114"/>
      <c r="AY104" s="114"/>
      <c r="AZ104" s="110"/>
      <c r="BA104" s="110"/>
    </row>
    <row r="105" spans="1:53" ht="14.25" customHeight="1" x14ac:dyDescent="0.25">
      <c r="A105" s="110"/>
      <c r="B105" s="110"/>
      <c r="C105" s="110"/>
      <c r="D105" s="110"/>
      <c r="E105" s="110"/>
      <c r="F105" s="110"/>
      <c r="G105" s="110"/>
      <c r="H105" s="110"/>
      <c r="I105" s="110"/>
      <c r="J105" s="114"/>
      <c r="K105" s="110"/>
      <c r="L105" s="114"/>
      <c r="M105" s="114"/>
      <c r="N105" s="110"/>
      <c r="O105" s="110"/>
      <c r="P105" s="114"/>
      <c r="Q105" s="114"/>
      <c r="R105" s="115"/>
      <c r="S105" s="114"/>
      <c r="T105" s="114"/>
      <c r="U105" s="114"/>
      <c r="V105" s="114"/>
      <c r="W105" s="114"/>
      <c r="X105" s="115"/>
      <c r="Y105" s="114"/>
      <c r="Z105" s="114"/>
      <c r="AA105" s="114"/>
      <c r="AB105" s="114"/>
      <c r="AC105" s="114"/>
      <c r="AD105" s="114"/>
      <c r="AE105" s="114"/>
      <c r="AF105" s="114"/>
      <c r="AG105" s="114"/>
      <c r="AH105" s="114"/>
      <c r="AI105" s="110"/>
      <c r="AJ105" s="114"/>
      <c r="AK105" s="114"/>
      <c r="AL105" s="114"/>
      <c r="AM105" s="114"/>
      <c r="AN105" s="114"/>
      <c r="AO105" s="114"/>
      <c r="AP105" s="114"/>
      <c r="AQ105" s="110"/>
      <c r="AR105" s="110"/>
      <c r="AS105" s="110"/>
      <c r="AT105" s="110"/>
      <c r="AU105" s="110"/>
      <c r="AV105" s="110"/>
      <c r="AW105" s="110"/>
      <c r="AX105" s="114"/>
      <c r="AY105" s="114"/>
      <c r="AZ105" s="110"/>
      <c r="BA105" s="110"/>
    </row>
    <row r="106" spans="1:53" ht="14.25" customHeight="1" x14ac:dyDescent="0.25">
      <c r="A106" s="110"/>
      <c r="B106" s="110"/>
      <c r="C106" s="110"/>
      <c r="D106" s="110"/>
      <c r="E106" s="110"/>
      <c r="F106" s="110"/>
      <c r="G106" s="110"/>
      <c r="H106" s="110"/>
      <c r="I106" s="110"/>
      <c r="J106" s="114"/>
      <c r="K106" s="110"/>
      <c r="L106" s="114"/>
      <c r="M106" s="114"/>
      <c r="N106" s="110"/>
      <c r="O106" s="110"/>
      <c r="P106" s="114"/>
      <c r="Q106" s="114"/>
      <c r="R106" s="115"/>
      <c r="S106" s="114"/>
      <c r="T106" s="114"/>
      <c r="U106" s="114"/>
      <c r="V106" s="114"/>
      <c r="W106" s="114"/>
      <c r="X106" s="115"/>
      <c r="Y106" s="114"/>
      <c r="Z106" s="114"/>
      <c r="AA106" s="114"/>
      <c r="AB106" s="114"/>
      <c r="AC106" s="114"/>
      <c r="AD106" s="114"/>
      <c r="AE106" s="114"/>
      <c r="AF106" s="114"/>
      <c r="AG106" s="114"/>
      <c r="AH106" s="114"/>
      <c r="AI106" s="110"/>
      <c r="AJ106" s="114"/>
      <c r="AK106" s="114"/>
      <c r="AL106" s="114"/>
      <c r="AM106" s="114"/>
      <c r="AN106" s="114"/>
      <c r="AO106" s="114"/>
      <c r="AP106" s="114"/>
      <c r="AQ106" s="110"/>
      <c r="AR106" s="110"/>
      <c r="AS106" s="110"/>
      <c r="AT106" s="110"/>
      <c r="AU106" s="110"/>
      <c r="AV106" s="110"/>
      <c r="AW106" s="110"/>
      <c r="AX106" s="114"/>
      <c r="AY106" s="114"/>
      <c r="AZ106" s="110"/>
      <c r="BA106" s="110"/>
    </row>
    <row r="107" spans="1:53" ht="14.25" customHeight="1" x14ac:dyDescent="0.25">
      <c r="A107" s="110"/>
      <c r="B107" s="110"/>
      <c r="C107" s="110"/>
      <c r="D107" s="110"/>
      <c r="E107" s="110"/>
      <c r="F107" s="110"/>
      <c r="G107" s="110"/>
      <c r="H107" s="110"/>
      <c r="I107" s="110"/>
      <c r="J107" s="114"/>
      <c r="K107" s="110"/>
      <c r="L107" s="114"/>
      <c r="M107" s="114"/>
      <c r="N107" s="110"/>
      <c r="O107" s="110"/>
      <c r="P107" s="114"/>
      <c r="Q107" s="114"/>
      <c r="R107" s="115"/>
      <c r="S107" s="114"/>
      <c r="T107" s="114"/>
      <c r="U107" s="114"/>
      <c r="V107" s="114"/>
      <c r="W107" s="114"/>
      <c r="X107" s="115"/>
      <c r="Y107" s="114"/>
      <c r="Z107" s="114"/>
      <c r="AA107" s="114"/>
      <c r="AB107" s="114"/>
      <c r="AC107" s="114"/>
      <c r="AD107" s="114"/>
      <c r="AE107" s="114"/>
      <c r="AF107" s="114"/>
      <c r="AG107" s="114"/>
      <c r="AH107" s="114"/>
      <c r="AI107" s="110"/>
      <c r="AJ107" s="114"/>
      <c r="AK107" s="114"/>
      <c r="AL107" s="114"/>
      <c r="AM107" s="114"/>
      <c r="AN107" s="114"/>
      <c r="AO107" s="114"/>
      <c r="AP107" s="114"/>
      <c r="AQ107" s="110"/>
      <c r="AR107" s="110"/>
      <c r="AS107" s="110"/>
      <c r="AT107" s="110"/>
      <c r="AU107" s="110"/>
      <c r="AV107" s="110"/>
      <c r="AW107" s="110"/>
      <c r="AX107" s="114"/>
      <c r="AY107" s="114"/>
      <c r="AZ107" s="110"/>
      <c r="BA107" s="110"/>
    </row>
    <row r="108" spans="1:53" ht="14.25" customHeight="1" x14ac:dyDescent="0.25">
      <c r="A108" s="110"/>
      <c r="B108" s="110"/>
      <c r="C108" s="110"/>
      <c r="D108" s="110"/>
      <c r="E108" s="110"/>
      <c r="F108" s="110"/>
      <c r="G108" s="110"/>
      <c r="H108" s="110"/>
      <c r="I108" s="110"/>
      <c r="J108" s="114"/>
      <c r="K108" s="110"/>
      <c r="L108" s="114"/>
      <c r="M108" s="114"/>
      <c r="N108" s="110"/>
      <c r="O108" s="110"/>
      <c r="P108" s="114"/>
      <c r="Q108" s="114"/>
      <c r="R108" s="115"/>
      <c r="S108" s="114"/>
      <c r="T108" s="114"/>
      <c r="U108" s="114"/>
      <c r="V108" s="114"/>
      <c r="W108" s="114"/>
      <c r="X108" s="115"/>
      <c r="Y108" s="114"/>
      <c r="Z108" s="114"/>
      <c r="AA108" s="114"/>
      <c r="AB108" s="114"/>
      <c r="AC108" s="114"/>
      <c r="AD108" s="114"/>
      <c r="AE108" s="114"/>
      <c r="AF108" s="114"/>
      <c r="AG108" s="114"/>
      <c r="AH108" s="114"/>
      <c r="AI108" s="110"/>
      <c r="AJ108" s="114"/>
      <c r="AK108" s="114"/>
      <c r="AL108" s="114"/>
      <c r="AM108" s="114"/>
      <c r="AN108" s="114"/>
      <c r="AO108" s="114"/>
      <c r="AP108" s="114"/>
      <c r="AQ108" s="110"/>
      <c r="AR108" s="110"/>
      <c r="AS108" s="110"/>
      <c r="AT108" s="110"/>
      <c r="AU108" s="110"/>
      <c r="AV108" s="110"/>
      <c r="AW108" s="110"/>
      <c r="AX108" s="114"/>
      <c r="AY108" s="114"/>
      <c r="AZ108" s="110"/>
      <c r="BA108" s="110"/>
    </row>
    <row r="109" spans="1:53" ht="14.25" customHeight="1" x14ac:dyDescent="0.25">
      <c r="A109" s="110"/>
      <c r="B109" s="110"/>
      <c r="C109" s="110"/>
      <c r="D109" s="110"/>
      <c r="E109" s="110"/>
      <c r="F109" s="110"/>
      <c r="G109" s="110"/>
      <c r="H109" s="110"/>
      <c r="I109" s="110"/>
      <c r="J109" s="114"/>
      <c r="K109" s="110"/>
      <c r="L109" s="114"/>
      <c r="M109" s="114"/>
      <c r="N109" s="110"/>
      <c r="O109" s="110"/>
      <c r="P109" s="114"/>
      <c r="Q109" s="114"/>
      <c r="R109" s="115"/>
      <c r="S109" s="114"/>
      <c r="T109" s="114"/>
      <c r="U109" s="114"/>
      <c r="V109" s="114"/>
      <c r="W109" s="114"/>
      <c r="X109" s="115"/>
      <c r="Y109" s="114"/>
      <c r="Z109" s="114"/>
      <c r="AA109" s="114"/>
      <c r="AB109" s="114"/>
      <c r="AC109" s="114"/>
      <c r="AD109" s="114"/>
      <c r="AE109" s="114"/>
      <c r="AF109" s="114"/>
      <c r="AG109" s="114"/>
      <c r="AH109" s="114"/>
      <c r="AI109" s="110"/>
      <c r="AJ109" s="114"/>
      <c r="AK109" s="114"/>
      <c r="AL109" s="114"/>
      <c r="AM109" s="114"/>
      <c r="AN109" s="114"/>
      <c r="AO109" s="114"/>
      <c r="AP109" s="114"/>
      <c r="AQ109" s="110"/>
      <c r="AR109" s="110"/>
      <c r="AS109" s="110"/>
      <c r="AT109" s="110"/>
      <c r="AU109" s="110"/>
      <c r="AV109" s="110"/>
      <c r="AW109" s="110"/>
      <c r="AX109" s="114"/>
      <c r="AY109" s="114"/>
      <c r="AZ109" s="110"/>
      <c r="BA109" s="110"/>
    </row>
    <row r="110" spans="1:53" ht="14.25" customHeight="1" x14ac:dyDescent="0.25">
      <c r="A110" s="110"/>
      <c r="B110" s="110"/>
      <c r="C110" s="110"/>
      <c r="D110" s="110"/>
      <c r="E110" s="110"/>
      <c r="F110" s="110"/>
      <c r="G110" s="110"/>
      <c r="H110" s="110"/>
      <c r="I110" s="110"/>
      <c r="J110" s="114"/>
      <c r="K110" s="110"/>
      <c r="L110" s="114"/>
      <c r="M110" s="114"/>
      <c r="N110" s="110"/>
      <c r="O110" s="110"/>
      <c r="P110" s="114"/>
      <c r="Q110" s="114"/>
      <c r="R110" s="115"/>
      <c r="S110" s="114"/>
      <c r="T110" s="114"/>
      <c r="U110" s="114"/>
      <c r="V110" s="114"/>
      <c r="W110" s="114"/>
      <c r="X110" s="115"/>
      <c r="Y110" s="114"/>
      <c r="Z110" s="114"/>
      <c r="AA110" s="114"/>
      <c r="AB110" s="114"/>
      <c r="AC110" s="114"/>
      <c r="AD110" s="114"/>
      <c r="AE110" s="114"/>
      <c r="AF110" s="114"/>
      <c r="AG110" s="114"/>
      <c r="AH110" s="114"/>
      <c r="AI110" s="110"/>
      <c r="AJ110" s="114"/>
      <c r="AK110" s="114"/>
      <c r="AL110" s="114"/>
      <c r="AM110" s="114"/>
      <c r="AN110" s="114"/>
      <c r="AO110" s="114"/>
      <c r="AP110" s="114"/>
      <c r="AQ110" s="110"/>
      <c r="AR110" s="110"/>
      <c r="AS110" s="110"/>
      <c r="AT110" s="110"/>
      <c r="AU110" s="110"/>
      <c r="AV110" s="110"/>
      <c r="AW110" s="110"/>
      <c r="AX110" s="114"/>
      <c r="AY110" s="114"/>
      <c r="AZ110" s="110"/>
      <c r="BA110" s="110"/>
    </row>
    <row r="111" spans="1:53" ht="14.25" customHeight="1" x14ac:dyDescent="0.25">
      <c r="A111" s="110"/>
      <c r="B111" s="110"/>
      <c r="C111" s="110"/>
      <c r="D111" s="110"/>
      <c r="E111" s="110"/>
      <c r="F111" s="110"/>
      <c r="G111" s="110"/>
      <c r="H111" s="110"/>
      <c r="I111" s="110"/>
      <c r="J111" s="114"/>
      <c r="K111" s="110"/>
      <c r="L111" s="114"/>
      <c r="M111" s="114"/>
      <c r="N111" s="110"/>
      <c r="O111" s="110"/>
      <c r="P111" s="114"/>
      <c r="Q111" s="114"/>
      <c r="R111" s="110"/>
      <c r="S111" s="110"/>
      <c r="T111" s="110"/>
      <c r="U111" s="110"/>
      <c r="V111" s="110"/>
      <c r="W111" s="110"/>
      <c r="X111" s="115"/>
      <c r="Y111" s="114"/>
      <c r="Z111" s="114"/>
      <c r="AA111" s="114"/>
      <c r="AB111" s="114"/>
      <c r="AC111" s="114"/>
      <c r="AD111" s="110"/>
      <c r="AE111" s="110"/>
      <c r="AF111" s="110"/>
      <c r="AG111" s="110"/>
      <c r="AH111" s="110"/>
      <c r="AI111" s="110"/>
      <c r="AJ111" s="110"/>
      <c r="AK111" s="110"/>
      <c r="AL111" s="114"/>
      <c r="AM111" s="114"/>
      <c r="AN111" s="114"/>
      <c r="AO111" s="114"/>
      <c r="AP111" s="114"/>
      <c r="AQ111" s="110"/>
      <c r="AR111" s="110"/>
      <c r="AS111" s="110"/>
      <c r="AT111" s="110"/>
      <c r="AU111" s="110"/>
      <c r="AV111" s="110"/>
      <c r="AW111" s="110"/>
      <c r="AX111" s="114"/>
      <c r="AY111" s="114"/>
      <c r="AZ111" s="110"/>
      <c r="BA111" s="110"/>
    </row>
    <row r="112" spans="1:53" ht="14.25" customHeight="1" x14ac:dyDescent="0.25">
      <c r="A112" s="110"/>
      <c r="B112" s="110"/>
      <c r="C112" s="110"/>
      <c r="D112" s="110"/>
      <c r="E112" s="110"/>
      <c r="F112" s="110"/>
      <c r="G112" s="110"/>
      <c r="H112" s="110"/>
      <c r="I112" s="110"/>
      <c r="J112" s="114"/>
      <c r="K112" s="110"/>
      <c r="L112" s="114"/>
      <c r="M112" s="114"/>
      <c r="N112" s="110"/>
      <c r="O112" s="110"/>
      <c r="P112" s="114"/>
      <c r="Q112" s="114"/>
      <c r="R112" s="115"/>
      <c r="S112" s="114"/>
      <c r="T112" s="114"/>
      <c r="U112" s="114"/>
      <c r="V112" s="114"/>
      <c r="W112" s="114"/>
      <c r="X112" s="115"/>
      <c r="Y112" s="114"/>
      <c r="Z112" s="114"/>
      <c r="AA112" s="114"/>
      <c r="AB112" s="114"/>
      <c r="AC112" s="114"/>
      <c r="AD112" s="114"/>
      <c r="AE112" s="114"/>
      <c r="AF112" s="114"/>
      <c r="AG112" s="114"/>
      <c r="AH112" s="114"/>
      <c r="AI112" s="110"/>
      <c r="AJ112" s="114"/>
      <c r="AK112" s="114"/>
      <c r="AL112" s="114"/>
      <c r="AM112" s="114"/>
      <c r="AN112" s="114"/>
      <c r="AO112" s="114"/>
      <c r="AP112" s="114"/>
      <c r="AQ112" s="110"/>
      <c r="AR112" s="110"/>
      <c r="AS112" s="110"/>
      <c r="AT112" s="110"/>
      <c r="AU112" s="110"/>
      <c r="AV112" s="110"/>
      <c r="AW112" s="110"/>
      <c r="AX112" s="114"/>
      <c r="AY112" s="114"/>
      <c r="AZ112" s="110"/>
      <c r="BA112" s="110"/>
    </row>
    <row r="113" spans="1:53" ht="14.25" customHeight="1" x14ac:dyDescent="0.25">
      <c r="A113" s="110"/>
      <c r="B113" s="110"/>
      <c r="C113" s="110"/>
      <c r="D113" s="110"/>
      <c r="E113" s="110"/>
      <c r="F113" s="110"/>
      <c r="G113" s="110"/>
      <c r="H113" s="110"/>
      <c r="I113" s="110"/>
      <c r="J113" s="114"/>
      <c r="K113" s="110"/>
      <c r="L113" s="114"/>
      <c r="M113" s="114"/>
      <c r="N113" s="110"/>
      <c r="O113" s="110"/>
      <c r="P113" s="114"/>
      <c r="Q113" s="114"/>
      <c r="R113" s="115"/>
      <c r="S113" s="114"/>
      <c r="T113" s="114"/>
      <c r="U113" s="114"/>
      <c r="V113" s="114"/>
      <c r="W113" s="114"/>
      <c r="X113" s="115"/>
      <c r="Y113" s="114"/>
      <c r="Z113" s="114"/>
      <c r="AA113" s="114"/>
      <c r="AB113" s="114"/>
      <c r="AC113" s="114"/>
      <c r="AD113" s="114"/>
      <c r="AE113" s="114"/>
      <c r="AF113" s="114"/>
      <c r="AG113" s="114"/>
      <c r="AH113" s="114"/>
      <c r="AI113" s="110"/>
      <c r="AJ113" s="114"/>
      <c r="AK113" s="114"/>
      <c r="AL113" s="114"/>
      <c r="AM113" s="114"/>
      <c r="AN113" s="114"/>
      <c r="AO113" s="114"/>
      <c r="AP113" s="114"/>
      <c r="AQ113" s="110"/>
      <c r="AR113" s="110"/>
      <c r="AS113" s="110"/>
      <c r="AT113" s="110"/>
      <c r="AU113" s="110"/>
      <c r="AV113" s="110"/>
      <c r="AW113" s="110"/>
      <c r="AX113" s="114"/>
      <c r="AY113" s="114"/>
      <c r="AZ113" s="110"/>
      <c r="BA113" s="110"/>
    </row>
    <row r="114" spans="1:53" ht="14.25" customHeight="1" x14ac:dyDescent="0.25">
      <c r="A114" s="110"/>
      <c r="B114" s="110"/>
      <c r="C114" s="110"/>
      <c r="D114" s="110"/>
      <c r="E114" s="110"/>
      <c r="F114" s="110"/>
      <c r="G114" s="110"/>
      <c r="H114" s="110"/>
      <c r="I114" s="110"/>
      <c r="J114" s="114"/>
      <c r="K114" s="110"/>
      <c r="L114" s="114"/>
      <c r="M114" s="114"/>
      <c r="N114" s="110"/>
      <c r="O114" s="110"/>
      <c r="P114" s="114"/>
      <c r="Q114" s="114"/>
      <c r="R114" s="115"/>
      <c r="S114" s="114"/>
      <c r="T114" s="114"/>
      <c r="U114" s="114"/>
      <c r="V114" s="114"/>
      <c r="W114" s="114"/>
      <c r="X114" s="115"/>
      <c r="Y114" s="114"/>
      <c r="Z114" s="114"/>
      <c r="AA114" s="114"/>
      <c r="AB114" s="114"/>
      <c r="AC114" s="114"/>
      <c r="AD114" s="114"/>
      <c r="AE114" s="114"/>
      <c r="AF114" s="114"/>
      <c r="AG114" s="114"/>
      <c r="AH114" s="114"/>
      <c r="AI114" s="110"/>
      <c r="AJ114" s="114"/>
      <c r="AK114" s="114"/>
      <c r="AL114" s="114"/>
      <c r="AM114" s="114"/>
      <c r="AN114" s="114"/>
      <c r="AO114" s="114"/>
      <c r="AP114" s="114"/>
      <c r="AQ114" s="110"/>
      <c r="AR114" s="110"/>
      <c r="AS114" s="110"/>
      <c r="AT114" s="110"/>
      <c r="AU114" s="110"/>
      <c r="AV114" s="110"/>
      <c r="AW114" s="110"/>
      <c r="AX114" s="114"/>
      <c r="AY114" s="114"/>
      <c r="AZ114" s="110"/>
      <c r="BA114" s="110"/>
    </row>
    <row r="115" spans="1:53" ht="14.25" customHeight="1" x14ac:dyDescent="0.25">
      <c r="A115" s="110"/>
      <c r="B115" s="110"/>
      <c r="C115" s="110"/>
      <c r="D115" s="110"/>
      <c r="E115" s="110"/>
      <c r="F115" s="110"/>
      <c r="G115" s="110"/>
      <c r="H115" s="110"/>
      <c r="I115" s="110"/>
      <c r="J115" s="114"/>
      <c r="K115" s="110"/>
      <c r="L115" s="114"/>
      <c r="M115" s="114"/>
      <c r="N115" s="110"/>
      <c r="O115" s="110"/>
      <c r="P115" s="114"/>
      <c r="Q115" s="114"/>
      <c r="R115" s="115"/>
      <c r="S115" s="114"/>
      <c r="T115" s="114"/>
      <c r="U115" s="114"/>
      <c r="V115" s="114"/>
      <c r="W115" s="114"/>
      <c r="X115" s="115"/>
      <c r="Y115" s="114"/>
      <c r="Z115" s="114"/>
      <c r="AA115" s="114"/>
      <c r="AB115" s="114"/>
      <c r="AC115" s="114"/>
      <c r="AD115" s="114"/>
      <c r="AE115" s="114"/>
      <c r="AF115" s="114"/>
      <c r="AG115" s="114"/>
      <c r="AH115" s="114"/>
      <c r="AI115" s="110"/>
      <c r="AJ115" s="114"/>
      <c r="AK115" s="114"/>
      <c r="AL115" s="114"/>
      <c r="AM115" s="114"/>
      <c r="AN115" s="114"/>
      <c r="AO115" s="114"/>
      <c r="AP115" s="114"/>
      <c r="AQ115" s="110"/>
      <c r="AR115" s="110"/>
      <c r="AS115" s="110"/>
      <c r="AT115" s="110"/>
      <c r="AU115" s="110"/>
      <c r="AV115" s="110"/>
      <c r="AW115" s="110"/>
      <c r="AX115" s="114"/>
      <c r="AY115" s="114"/>
      <c r="AZ115" s="110"/>
      <c r="BA115" s="110"/>
    </row>
    <row r="116" spans="1:53" ht="14.25" customHeight="1" x14ac:dyDescent="0.25">
      <c r="A116" s="110"/>
      <c r="B116" s="110"/>
      <c r="C116" s="110"/>
      <c r="D116" s="110"/>
      <c r="E116" s="110"/>
      <c r="F116" s="110"/>
      <c r="G116" s="110"/>
      <c r="H116" s="110"/>
      <c r="I116" s="110"/>
      <c r="J116" s="114"/>
      <c r="K116" s="110"/>
      <c r="L116" s="114"/>
      <c r="M116" s="114"/>
      <c r="N116" s="110"/>
      <c r="O116" s="110"/>
      <c r="P116" s="114"/>
      <c r="Q116" s="114"/>
      <c r="R116" s="115"/>
      <c r="S116" s="114"/>
      <c r="T116" s="114"/>
      <c r="U116" s="114"/>
      <c r="V116" s="114"/>
      <c r="W116" s="114"/>
      <c r="X116" s="115"/>
      <c r="Y116" s="114"/>
      <c r="Z116" s="114"/>
      <c r="AA116" s="114"/>
      <c r="AB116" s="114"/>
      <c r="AC116" s="114"/>
      <c r="AD116" s="114"/>
      <c r="AE116" s="114"/>
      <c r="AF116" s="114"/>
      <c r="AG116" s="114"/>
      <c r="AH116" s="114"/>
      <c r="AI116" s="110"/>
      <c r="AJ116" s="114"/>
      <c r="AK116" s="114"/>
      <c r="AL116" s="114"/>
      <c r="AM116" s="114"/>
      <c r="AN116" s="114"/>
      <c r="AO116" s="114"/>
      <c r="AP116" s="114"/>
      <c r="AQ116" s="110"/>
      <c r="AR116" s="110"/>
      <c r="AS116" s="110"/>
      <c r="AT116" s="110"/>
      <c r="AU116" s="110"/>
      <c r="AV116" s="110"/>
      <c r="AW116" s="110"/>
      <c r="AX116" s="114"/>
      <c r="AY116" s="114"/>
      <c r="AZ116" s="110"/>
      <c r="BA116" s="110"/>
    </row>
    <row r="117" spans="1:53" ht="14.25" customHeight="1" x14ac:dyDescent="0.25">
      <c r="A117" s="110"/>
      <c r="B117" s="110"/>
      <c r="C117" s="110"/>
      <c r="D117" s="110"/>
      <c r="E117" s="110"/>
      <c r="F117" s="110"/>
      <c r="G117" s="110"/>
      <c r="H117" s="110"/>
      <c r="I117" s="110"/>
      <c r="J117" s="114"/>
      <c r="K117" s="110"/>
      <c r="L117" s="114"/>
      <c r="M117" s="114"/>
      <c r="N117" s="110"/>
      <c r="O117" s="110"/>
      <c r="P117" s="114"/>
      <c r="Q117" s="114"/>
      <c r="R117" s="115"/>
      <c r="S117" s="114"/>
      <c r="T117" s="114"/>
      <c r="U117" s="114"/>
      <c r="V117" s="114"/>
      <c r="W117" s="114"/>
      <c r="X117" s="115"/>
      <c r="Y117" s="114"/>
      <c r="Z117" s="114"/>
      <c r="AA117" s="114"/>
      <c r="AB117" s="114"/>
      <c r="AC117" s="114"/>
      <c r="AD117" s="114"/>
      <c r="AE117" s="114"/>
      <c r="AF117" s="114"/>
      <c r="AG117" s="114"/>
      <c r="AH117" s="114"/>
      <c r="AI117" s="110"/>
      <c r="AJ117" s="114"/>
      <c r="AK117" s="114"/>
      <c r="AL117" s="114"/>
      <c r="AM117" s="114"/>
      <c r="AN117" s="114"/>
      <c r="AO117" s="114"/>
      <c r="AP117" s="114"/>
      <c r="AQ117" s="110"/>
      <c r="AR117" s="110"/>
      <c r="AS117" s="110"/>
      <c r="AT117" s="110"/>
      <c r="AU117" s="110"/>
      <c r="AV117" s="110"/>
      <c r="AW117" s="110"/>
      <c r="AX117" s="114"/>
      <c r="AY117" s="114"/>
      <c r="AZ117" s="110"/>
      <c r="BA117" s="110"/>
    </row>
    <row r="118" spans="1:53" ht="14.25" customHeight="1" x14ac:dyDescent="0.25">
      <c r="A118" s="110"/>
      <c r="B118" s="110"/>
      <c r="C118" s="110"/>
      <c r="D118" s="110"/>
      <c r="E118" s="110"/>
      <c r="F118" s="110"/>
      <c r="G118" s="110"/>
      <c r="H118" s="110"/>
      <c r="I118" s="110"/>
      <c r="J118" s="114"/>
      <c r="K118" s="110"/>
      <c r="L118" s="114"/>
      <c r="M118" s="114"/>
      <c r="N118" s="110"/>
      <c r="O118" s="110"/>
      <c r="P118" s="114"/>
      <c r="Q118" s="114"/>
      <c r="R118" s="115"/>
      <c r="S118" s="114"/>
      <c r="T118" s="114"/>
      <c r="U118" s="114"/>
      <c r="V118" s="114"/>
      <c r="W118" s="114"/>
      <c r="X118" s="115"/>
      <c r="Y118" s="114"/>
      <c r="Z118" s="114"/>
      <c r="AA118" s="114"/>
      <c r="AB118" s="114"/>
      <c r="AC118" s="114"/>
      <c r="AD118" s="114"/>
      <c r="AE118" s="114"/>
      <c r="AF118" s="114"/>
      <c r="AG118" s="114"/>
      <c r="AH118" s="114"/>
      <c r="AI118" s="110"/>
      <c r="AJ118" s="114"/>
      <c r="AK118" s="114"/>
      <c r="AL118" s="114"/>
      <c r="AM118" s="114"/>
      <c r="AN118" s="114"/>
      <c r="AO118" s="114"/>
      <c r="AP118" s="114"/>
      <c r="AQ118" s="110"/>
      <c r="AR118" s="110"/>
      <c r="AS118" s="110"/>
      <c r="AT118" s="110"/>
      <c r="AU118" s="110"/>
      <c r="AV118" s="110"/>
      <c r="AW118" s="110"/>
      <c r="AX118" s="114"/>
      <c r="AY118" s="114"/>
      <c r="AZ118" s="110"/>
      <c r="BA118" s="110"/>
    </row>
    <row r="119" spans="1:53" ht="14.25" customHeight="1" x14ac:dyDescent="0.25">
      <c r="A119" s="110"/>
      <c r="B119" s="110"/>
      <c r="C119" s="110"/>
      <c r="D119" s="110"/>
      <c r="E119" s="110"/>
      <c r="F119" s="110"/>
      <c r="G119" s="110"/>
      <c r="H119" s="110"/>
      <c r="I119" s="110"/>
      <c r="J119" s="114"/>
      <c r="K119" s="110"/>
      <c r="L119" s="114"/>
      <c r="M119" s="114"/>
      <c r="N119" s="110"/>
      <c r="O119" s="110"/>
      <c r="P119" s="114"/>
      <c r="Q119" s="114"/>
      <c r="R119" s="115"/>
      <c r="S119" s="114"/>
      <c r="T119" s="114"/>
      <c r="U119" s="114"/>
      <c r="V119" s="114"/>
      <c r="W119" s="114"/>
      <c r="X119" s="115"/>
      <c r="Y119" s="114"/>
      <c r="Z119" s="114"/>
      <c r="AA119" s="114"/>
      <c r="AB119" s="114"/>
      <c r="AC119" s="114"/>
      <c r="AD119" s="114"/>
      <c r="AE119" s="114"/>
      <c r="AF119" s="114"/>
      <c r="AG119" s="114"/>
      <c r="AH119" s="114"/>
      <c r="AI119" s="110"/>
      <c r="AJ119" s="114"/>
      <c r="AK119" s="114"/>
      <c r="AL119" s="114"/>
      <c r="AM119" s="114"/>
      <c r="AN119" s="114"/>
      <c r="AO119" s="114"/>
      <c r="AP119" s="114"/>
      <c r="AQ119" s="110"/>
      <c r="AR119" s="110"/>
      <c r="AS119" s="110"/>
      <c r="AT119" s="110"/>
      <c r="AU119" s="110"/>
      <c r="AV119" s="110"/>
      <c r="AW119" s="110"/>
      <c r="AX119" s="114"/>
      <c r="AY119" s="114"/>
      <c r="AZ119" s="110"/>
      <c r="BA119" s="110"/>
    </row>
    <row r="120" spans="1:53" ht="14.25" customHeight="1" x14ac:dyDescent="0.25">
      <c r="A120" s="110"/>
      <c r="B120" s="110"/>
      <c r="C120" s="110"/>
      <c r="D120" s="110"/>
      <c r="E120" s="110"/>
      <c r="F120" s="110"/>
      <c r="G120" s="110"/>
      <c r="H120" s="110"/>
      <c r="I120" s="110"/>
      <c r="J120" s="114"/>
      <c r="K120" s="110"/>
      <c r="L120" s="114"/>
      <c r="M120" s="114"/>
      <c r="N120" s="110"/>
      <c r="O120" s="110"/>
      <c r="P120" s="114"/>
      <c r="Q120" s="114"/>
      <c r="R120" s="115"/>
      <c r="S120" s="114"/>
      <c r="T120" s="114"/>
      <c r="U120" s="114"/>
      <c r="V120" s="114"/>
      <c r="W120" s="114"/>
      <c r="X120" s="115"/>
      <c r="Y120" s="114"/>
      <c r="Z120" s="114"/>
      <c r="AA120" s="114"/>
      <c r="AB120" s="114"/>
      <c r="AC120" s="114"/>
      <c r="AD120" s="114"/>
      <c r="AE120" s="114"/>
      <c r="AF120" s="114"/>
      <c r="AG120" s="114"/>
      <c r="AH120" s="114"/>
      <c r="AI120" s="110"/>
      <c r="AJ120" s="114"/>
      <c r="AK120" s="114"/>
      <c r="AL120" s="114"/>
      <c r="AM120" s="114"/>
      <c r="AN120" s="114"/>
      <c r="AO120" s="114"/>
      <c r="AP120" s="114"/>
      <c r="AQ120" s="110"/>
      <c r="AR120" s="110"/>
      <c r="AS120" s="110"/>
      <c r="AT120" s="110"/>
      <c r="AU120" s="110"/>
      <c r="AV120" s="110"/>
      <c r="AW120" s="110"/>
      <c r="AX120" s="114"/>
      <c r="AY120" s="114"/>
      <c r="AZ120" s="110"/>
      <c r="BA120" s="110"/>
    </row>
    <row r="121" spans="1:53" ht="14.25" customHeight="1" x14ac:dyDescent="0.25">
      <c r="A121" s="110"/>
      <c r="B121" s="110"/>
      <c r="C121" s="110"/>
      <c r="D121" s="110"/>
      <c r="E121" s="110"/>
      <c r="F121" s="110"/>
      <c r="G121" s="110"/>
      <c r="H121" s="110"/>
      <c r="I121" s="110"/>
      <c r="J121" s="114"/>
      <c r="K121" s="110"/>
      <c r="L121" s="114"/>
      <c r="M121" s="114"/>
      <c r="N121" s="110"/>
      <c r="O121" s="110"/>
      <c r="P121" s="114"/>
      <c r="Q121" s="114"/>
      <c r="R121" s="115"/>
      <c r="S121" s="114"/>
      <c r="T121" s="114"/>
      <c r="U121" s="114"/>
      <c r="V121" s="114"/>
      <c r="W121" s="114"/>
      <c r="X121" s="115"/>
      <c r="Y121" s="114"/>
      <c r="Z121" s="114"/>
      <c r="AA121" s="114"/>
      <c r="AB121" s="114"/>
      <c r="AC121" s="114"/>
      <c r="AD121" s="114"/>
      <c r="AE121" s="114"/>
      <c r="AF121" s="114"/>
      <c r="AG121" s="114"/>
      <c r="AH121" s="114"/>
      <c r="AI121" s="110"/>
      <c r="AJ121" s="114"/>
      <c r="AK121" s="114"/>
      <c r="AL121" s="114"/>
      <c r="AM121" s="114"/>
      <c r="AN121" s="114"/>
      <c r="AO121" s="114"/>
      <c r="AP121" s="114"/>
      <c r="AQ121" s="110"/>
      <c r="AR121" s="110"/>
      <c r="AS121" s="110"/>
      <c r="AT121" s="110"/>
      <c r="AU121" s="110"/>
      <c r="AV121" s="110"/>
      <c r="AW121" s="110"/>
      <c r="AX121" s="114"/>
      <c r="AY121" s="114"/>
      <c r="AZ121" s="110"/>
      <c r="BA121" s="110"/>
    </row>
    <row r="122" spans="1:53" ht="14.25" customHeight="1" x14ac:dyDescent="0.25">
      <c r="A122" s="110"/>
      <c r="B122" s="110"/>
      <c r="C122" s="110"/>
      <c r="D122" s="110"/>
      <c r="E122" s="110"/>
      <c r="F122" s="110"/>
      <c r="G122" s="110"/>
      <c r="H122" s="110"/>
      <c r="I122" s="110"/>
      <c r="J122" s="114"/>
      <c r="K122" s="110"/>
      <c r="L122" s="114"/>
      <c r="M122" s="114"/>
      <c r="N122" s="110"/>
      <c r="O122" s="110"/>
      <c r="P122" s="114"/>
      <c r="Q122" s="114"/>
      <c r="R122" s="115"/>
      <c r="S122" s="114"/>
      <c r="T122" s="114"/>
      <c r="U122" s="114"/>
      <c r="V122" s="114"/>
      <c r="W122" s="114"/>
      <c r="X122" s="115"/>
      <c r="Y122" s="114"/>
      <c r="Z122" s="114"/>
      <c r="AA122" s="114"/>
      <c r="AB122" s="114"/>
      <c r="AC122" s="114"/>
      <c r="AD122" s="114"/>
      <c r="AE122" s="114"/>
      <c r="AF122" s="114"/>
      <c r="AG122" s="114"/>
      <c r="AH122" s="114"/>
      <c r="AI122" s="110"/>
      <c r="AJ122" s="114"/>
      <c r="AK122" s="114"/>
      <c r="AL122" s="114"/>
      <c r="AM122" s="114"/>
      <c r="AN122" s="114"/>
      <c r="AO122" s="114"/>
      <c r="AP122" s="114"/>
      <c r="AQ122" s="110"/>
      <c r="AR122" s="110"/>
      <c r="AS122" s="110"/>
      <c r="AT122" s="110"/>
      <c r="AU122" s="110"/>
      <c r="AV122" s="110"/>
      <c r="AW122" s="110"/>
      <c r="AX122" s="114"/>
      <c r="AY122" s="114"/>
      <c r="AZ122" s="110"/>
      <c r="BA122" s="110"/>
    </row>
    <row r="123" spans="1:53" ht="14.25" customHeight="1" x14ac:dyDescent="0.25">
      <c r="A123" s="110"/>
      <c r="B123" s="110"/>
      <c r="C123" s="110"/>
      <c r="D123" s="110"/>
      <c r="E123" s="110"/>
      <c r="F123" s="110"/>
      <c r="G123" s="110"/>
      <c r="H123" s="110"/>
      <c r="I123" s="110"/>
      <c r="J123" s="114"/>
      <c r="K123" s="110"/>
      <c r="L123" s="114"/>
      <c r="M123" s="114"/>
      <c r="N123" s="110"/>
      <c r="O123" s="110"/>
      <c r="P123" s="114"/>
      <c r="Q123" s="114"/>
      <c r="R123" s="115"/>
      <c r="S123" s="114"/>
      <c r="T123" s="114"/>
      <c r="U123" s="114"/>
      <c r="V123" s="114"/>
      <c r="W123" s="114"/>
      <c r="X123" s="115"/>
      <c r="Y123" s="114"/>
      <c r="Z123" s="114"/>
      <c r="AA123" s="114"/>
      <c r="AB123" s="114"/>
      <c r="AC123" s="114"/>
      <c r="AD123" s="114"/>
      <c r="AE123" s="114"/>
      <c r="AF123" s="114"/>
      <c r="AG123" s="114"/>
      <c r="AH123" s="114"/>
      <c r="AI123" s="110"/>
      <c r="AJ123" s="114"/>
      <c r="AK123" s="114"/>
      <c r="AL123" s="114"/>
      <c r="AM123" s="114"/>
      <c r="AN123" s="114"/>
      <c r="AO123" s="114"/>
      <c r="AP123" s="114"/>
      <c r="AQ123" s="110"/>
      <c r="AR123" s="110"/>
      <c r="AS123" s="110"/>
      <c r="AT123" s="110"/>
      <c r="AU123" s="110"/>
      <c r="AV123" s="110"/>
      <c r="AW123" s="110"/>
      <c r="AX123" s="114"/>
      <c r="AY123" s="114"/>
      <c r="AZ123" s="110"/>
      <c r="BA123" s="110"/>
    </row>
    <row r="124" spans="1:53" ht="14.25" customHeight="1" x14ac:dyDescent="0.25">
      <c r="A124" s="110"/>
      <c r="B124" s="110"/>
      <c r="C124" s="110"/>
      <c r="D124" s="110"/>
      <c r="E124" s="110"/>
      <c r="F124" s="110"/>
      <c r="G124" s="110"/>
      <c r="H124" s="110"/>
      <c r="I124" s="110"/>
      <c r="J124" s="114"/>
      <c r="K124" s="110"/>
      <c r="L124" s="114"/>
      <c r="M124" s="114"/>
      <c r="N124" s="110"/>
      <c r="O124" s="110"/>
      <c r="P124" s="114"/>
      <c r="Q124" s="114"/>
      <c r="R124" s="115"/>
      <c r="S124" s="114"/>
      <c r="T124" s="114"/>
      <c r="U124" s="114"/>
      <c r="V124" s="114"/>
      <c r="W124" s="114"/>
      <c r="X124" s="115"/>
      <c r="Y124" s="114"/>
      <c r="Z124" s="114"/>
      <c r="AA124" s="114"/>
      <c r="AB124" s="114"/>
      <c r="AC124" s="114"/>
      <c r="AD124" s="114"/>
      <c r="AE124" s="114"/>
      <c r="AF124" s="114"/>
      <c r="AG124" s="114"/>
      <c r="AH124" s="114"/>
      <c r="AI124" s="110"/>
      <c r="AJ124" s="114"/>
      <c r="AK124" s="114"/>
      <c r="AL124" s="114"/>
      <c r="AM124" s="114"/>
      <c r="AN124" s="114"/>
      <c r="AO124" s="114"/>
      <c r="AP124" s="114"/>
      <c r="AQ124" s="110"/>
      <c r="AR124" s="110"/>
      <c r="AS124" s="110"/>
      <c r="AT124" s="110"/>
      <c r="AU124" s="110"/>
      <c r="AV124" s="110"/>
      <c r="AW124" s="110"/>
      <c r="AX124" s="114"/>
      <c r="AY124" s="114"/>
      <c r="AZ124" s="110"/>
      <c r="BA124" s="110"/>
    </row>
    <row r="125" spans="1:53" ht="14.25" customHeight="1" x14ac:dyDescent="0.25">
      <c r="A125" s="110"/>
      <c r="B125" s="110"/>
      <c r="C125" s="110"/>
      <c r="D125" s="110"/>
      <c r="E125" s="110"/>
      <c r="F125" s="110"/>
      <c r="G125" s="110"/>
      <c r="H125" s="110"/>
      <c r="I125" s="110"/>
      <c r="J125" s="114"/>
      <c r="K125" s="110"/>
      <c r="L125" s="114"/>
      <c r="M125" s="114"/>
      <c r="N125" s="110"/>
      <c r="O125" s="110"/>
      <c r="P125" s="114"/>
      <c r="Q125" s="114"/>
      <c r="R125" s="115"/>
      <c r="S125" s="114"/>
      <c r="T125" s="114"/>
      <c r="U125" s="114"/>
      <c r="V125" s="114"/>
      <c r="W125" s="114"/>
      <c r="X125" s="115"/>
      <c r="Y125" s="114"/>
      <c r="Z125" s="114"/>
      <c r="AA125" s="114"/>
      <c r="AB125" s="114"/>
      <c r="AC125" s="114"/>
      <c r="AD125" s="114"/>
      <c r="AE125" s="114"/>
      <c r="AF125" s="114"/>
      <c r="AG125" s="114"/>
      <c r="AH125" s="114"/>
      <c r="AI125" s="110"/>
      <c r="AJ125" s="114"/>
      <c r="AK125" s="114"/>
      <c r="AL125" s="114"/>
      <c r="AM125" s="114"/>
      <c r="AN125" s="114"/>
      <c r="AO125" s="114"/>
      <c r="AP125" s="114"/>
      <c r="AQ125" s="110"/>
      <c r="AR125" s="110"/>
      <c r="AS125" s="110"/>
      <c r="AT125" s="110"/>
      <c r="AU125" s="110"/>
      <c r="AV125" s="110"/>
      <c r="AW125" s="110"/>
      <c r="AX125" s="114"/>
      <c r="AY125" s="114"/>
      <c r="AZ125" s="110"/>
      <c r="BA125" s="110"/>
    </row>
    <row r="126" spans="1:53" ht="14.25" customHeight="1" x14ac:dyDescent="0.25">
      <c r="A126" s="110"/>
      <c r="B126" s="110"/>
      <c r="C126" s="110"/>
      <c r="D126" s="110"/>
      <c r="E126" s="110"/>
      <c r="F126" s="110"/>
      <c r="G126" s="110"/>
      <c r="H126" s="110"/>
      <c r="I126" s="110"/>
      <c r="J126" s="114"/>
      <c r="K126" s="110"/>
      <c r="L126" s="114"/>
      <c r="M126" s="114"/>
      <c r="N126" s="110"/>
      <c r="O126" s="110"/>
      <c r="P126" s="114"/>
      <c r="Q126" s="110"/>
      <c r="R126" s="115"/>
      <c r="S126" s="114"/>
      <c r="T126" s="114"/>
      <c r="U126" s="114"/>
      <c r="V126" s="114"/>
      <c r="W126" s="114"/>
      <c r="X126" s="110"/>
      <c r="Y126" s="110"/>
      <c r="Z126" s="110"/>
      <c r="AA126" s="110"/>
      <c r="AB126" s="110"/>
      <c r="AC126" s="110"/>
      <c r="AD126" s="110"/>
      <c r="AE126" s="110"/>
      <c r="AF126" s="110"/>
      <c r="AG126" s="110"/>
      <c r="AH126" s="110"/>
      <c r="AI126" s="110"/>
      <c r="AJ126" s="110"/>
      <c r="AK126" s="110"/>
      <c r="AL126" s="114"/>
      <c r="AM126" s="114"/>
      <c r="AN126" s="114"/>
      <c r="AO126" s="114"/>
      <c r="AP126" s="114"/>
      <c r="AQ126" s="110"/>
      <c r="AR126" s="110"/>
      <c r="AS126" s="110"/>
      <c r="AT126" s="110"/>
      <c r="AU126" s="110"/>
      <c r="AV126" s="110"/>
      <c r="AW126" s="110"/>
      <c r="AX126" s="114"/>
      <c r="AY126" s="114"/>
      <c r="AZ126" s="110"/>
      <c r="BA126" s="110"/>
    </row>
    <row r="127" spans="1:53" ht="14.25" customHeight="1" x14ac:dyDescent="0.25">
      <c r="A127" s="110"/>
      <c r="B127" s="110"/>
      <c r="C127" s="110"/>
      <c r="D127" s="110"/>
      <c r="E127" s="110"/>
      <c r="F127" s="110"/>
      <c r="G127" s="110"/>
      <c r="H127" s="110"/>
      <c r="I127" s="110"/>
      <c r="J127" s="114"/>
      <c r="K127" s="110"/>
      <c r="L127" s="114"/>
      <c r="M127" s="114"/>
      <c r="N127" s="110"/>
      <c r="O127" s="110"/>
      <c r="P127" s="114"/>
      <c r="Q127" s="114"/>
      <c r="R127" s="115"/>
      <c r="S127" s="114"/>
      <c r="T127" s="114"/>
      <c r="U127" s="114"/>
      <c r="V127" s="114"/>
      <c r="W127" s="114"/>
      <c r="X127" s="115"/>
      <c r="Y127" s="114"/>
      <c r="Z127" s="114"/>
      <c r="AA127" s="114"/>
      <c r="AB127" s="114"/>
      <c r="AC127" s="114"/>
      <c r="AD127" s="114"/>
      <c r="AE127" s="114"/>
      <c r="AF127" s="114"/>
      <c r="AG127" s="114"/>
      <c r="AH127" s="114"/>
      <c r="AI127" s="110"/>
      <c r="AJ127" s="114"/>
      <c r="AK127" s="114"/>
      <c r="AL127" s="114"/>
      <c r="AM127" s="114"/>
      <c r="AN127" s="114"/>
      <c r="AO127" s="114"/>
      <c r="AP127" s="114"/>
      <c r="AQ127" s="110"/>
      <c r="AR127" s="110"/>
      <c r="AS127" s="110"/>
      <c r="AT127" s="110"/>
      <c r="AU127" s="110"/>
      <c r="AV127" s="110"/>
      <c r="AW127" s="110"/>
      <c r="AX127" s="114"/>
      <c r="AY127" s="114"/>
      <c r="AZ127" s="110"/>
      <c r="BA127" s="110"/>
    </row>
    <row r="128" spans="1:53" ht="14.25" customHeight="1" x14ac:dyDescent="0.25">
      <c r="A128" s="110"/>
      <c r="B128" s="110"/>
      <c r="C128" s="110"/>
      <c r="D128" s="110"/>
      <c r="E128" s="110"/>
      <c r="F128" s="110"/>
      <c r="G128" s="110"/>
      <c r="H128" s="110"/>
      <c r="I128" s="110"/>
      <c r="J128" s="114"/>
      <c r="K128" s="110"/>
      <c r="L128" s="114"/>
      <c r="M128" s="114"/>
      <c r="N128" s="110"/>
      <c r="O128" s="110"/>
      <c r="P128" s="114"/>
      <c r="Q128" s="114"/>
      <c r="R128" s="115"/>
      <c r="S128" s="114"/>
      <c r="T128" s="114"/>
      <c r="U128" s="114"/>
      <c r="V128" s="114"/>
      <c r="W128" s="114"/>
      <c r="X128" s="115"/>
      <c r="Y128" s="114"/>
      <c r="Z128" s="114"/>
      <c r="AA128" s="114"/>
      <c r="AB128" s="114"/>
      <c r="AC128" s="114"/>
      <c r="AD128" s="114"/>
      <c r="AE128" s="114"/>
      <c r="AF128" s="114"/>
      <c r="AG128" s="114"/>
      <c r="AH128" s="114"/>
      <c r="AI128" s="110"/>
      <c r="AJ128" s="114"/>
      <c r="AK128" s="114"/>
      <c r="AL128" s="114"/>
      <c r="AM128" s="114"/>
      <c r="AN128" s="114"/>
      <c r="AO128" s="114"/>
      <c r="AP128" s="114"/>
      <c r="AQ128" s="110"/>
      <c r="AR128" s="110"/>
      <c r="AS128" s="110"/>
      <c r="AT128" s="110"/>
      <c r="AU128" s="110"/>
      <c r="AV128" s="110"/>
      <c r="AW128" s="110"/>
      <c r="AX128" s="114"/>
      <c r="AY128" s="114"/>
      <c r="AZ128" s="110"/>
      <c r="BA128" s="110"/>
    </row>
    <row r="129" spans="1:53" ht="14.25" customHeight="1" x14ac:dyDescent="0.25">
      <c r="A129" s="110"/>
      <c r="B129" s="110"/>
      <c r="C129" s="110"/>
      <c r="D129" s="110"/>
      <c r="E129" s="110"/>
      <c r="F129" s="110"/>
      <c r="G129" s="110"/>
      <c r="H129" s="110"/>
      <c r="I129" s="110"/>
      <c r="J129" s="114"/>
      <c r="K129" s="110"/>
      <c r="L129" s="114"/>
      <c r="M129" s="114"/>
      <c r="N129" s="110"/>
      <c r="O129" s="110"/>
      <c r="P129" s="114"/>
      <c r="Q129" s="114"/>
      <c r="R129" s="115"/>
      <c r="S129" s="114"/>
      <c r="T129" s="114"/>
      <c r="U129" s="114"/>
      <c r="V129" s="114"/>
      <c r="W129" s="114"/>
      <c r="X129" s="115"/>
      <c r="Y129" s="114"/>
      <c r="Z129" s="114"/>
      <c r="AA129" s="114"/>
      <c r="AB129" s="114"/>
      <c r="AC129" s="114"/>
      <c r="AD129" s="114"/>
      <c r="AE129" s="114"/>
      <c r="AF129" s="114"/>
      <c r="AG129" s="114"/>
      <c r="AH129" s="114"/>
      <c r="AI129" s="110"/>
      <c r="AJ129" s="114"/>
      <c r="AK129" s="114"/>
      <c r="AL129" s="114"/>
      <c r="AM129" s="114"/>
      <c r="AN129" s="114"/>
      <c r="AO129" s="114"/>
      <c r="AP129" s="114"/>
      <c r="AQ129" s="110"/>
      <c r="AR129" s="110"/>
      <c r="AS129" s="110"/>
      <c r="AT129" s="110"/>
      <c r="AU129" s="110"/>
      <c r="AV129" s="110"/>
      <c r="AW129" s="110"/>
      <c r="AX129" s="114"/>
      <c r="AY129" s="114"/>
      <c r="AZ129" s="110"/>
      <c r="BA129" s="110"/>
    </row>
    <row r="130" spans="1:53" ht="14.25" customHeight="1" x14ac:dyDescent="0.25">
      <c r="A130" s="110"/>
      <c r="B130" s="110"/>
      <c r="C130" s="110"/>
      <c r="D130" s="110"/>
      <c r="E130" s="110"/>
      <c r="F130" s="110"/>
      <c r="G130" s="110"/>
      <c r="H130" s="110"/>
      <c r="I130" s="110"/>
      <c r="J130" s="114"/>
      <c r="K130" s="110"/>
      <c r="L130" s="114"/>
      <c r="M130" s="114"/>
      <c r="N130" s="110"/>
      <c r="O130" s="110"/>
      <c r="P130" s="114"/>
      <c r="Q130" s="114"/>
      <c r="R130" s="115"/>
      <c r="S130" s="114"/>
      <c r="T130" s="114"/>
      <c r="U130" s="114"/>
      <c r="V130" s="114"/>
      <c r="W130" s="114"/>
      <c r="X130" s="115"/>
      <c r="Y130" s="114"/>
      <c r="Z130" s="114"/>
      <c r="AA130" s="114"/>
      <c r="AB130" s="114"/>
      <c r="AC130" s="114"/>
      <c r="AD130" s="114"/>
      <c r="AE130" s="114"/>
      <c r="AF130" s="114"/>
      <c r="AG130" s="114"/>
      <c r="AH130" s="114"/>
      <c r="AI130" s="110"/>
      <c r="AJ130" s="114"/>
      <c r="AK130" s="114"/>
      <c r="AL130" s="114"/>
      <c r="AM130" s="114"/>
      <c r="AN130" s="114"/>
      <c r="AO130" s="114"/>
      <c r="AP130" s="114"/>
      <c r="AQ130" s="110"/>
      <c r="AR130" s="110"/>
      <c r="AS130" s="110"/>
      <c r="AT130" s="110"/>
      <c r="AU130" s="110"/>
      <c r="AV130" s="110"/>
      <c r="AW130" s="110"/>
      <c r="AX130" s="114"/>
      <c r="AY130" s="114"/>
      <c r="AZ130" s="110"/>
      <c r="BA130" s="110"/>
    </row>
    <row r="131" spans="1:53" ht="14.25" customHeight="1" x14ac:dyDescent="0.25">
      <c r="A131" s="110"/>
      <c r="B131" s="110"/>
      <c r="C131" s="110"/>
      <c r="D131" s="110"/>
      <c r="E131" s="110"/>
      <c r="F131" s="110"/>
      <c r="G131" s="110"/>
      <c r="H131" s="110"/>
      <c r="I131" s="110"/>
      <c r="J131" s="114"/>
      <c r="K131" s="110"/>
      <c r="L131" s="114"/>
      <c r="M131" s="114"/>
      <c r="N131" s="110"/>
      <c r="O131" s="110"/>
      <c r="P131" s="114"/>
      <c r="Q131" s="114"/>
      <c r="R131" s="110"/>
      <c r="S131" s="110"/>
      <c r="T131" s="110"/>
      <c r="U131" s="110"/>
      <c r="V131" s="110"/>
      <c r="W131" s="110"/>
      <c r="X131" s="115"/>
      <c r="Y131" s="114"/>
      <c r="Z131" s="114"/>
      <c r="AA131" s="114"/>
      <c r="AB131" s="114"/>
      <c r="AC131" s="114"/>
      <c r="AD131" s="110"/>
      <c r="AE131" s="110"/>
      <c r="AF131" s="110"/>
      <c r="AG131" s="110"/>
      <c r="AH131" s="110"/>
      <c r="AI131" s="110"/>
      <c r="AJ131" s="110"/>
      <c r="AK131" s="110"/>
      <c r="AL131" s="114"/>
      <c r="AM131" s="114"/>
      <c r="AN131" s="114"/>
      <c r="AO131" s="114"/>
      <c r="AP131" s="114"/>
      <c r="AQ131" s="110"/>
      <c r="AR131" s="110"/>
      <c r="AS131" s="110"/>
      <c r="AT131" s="110"/>
      <c r="AU131" s="110"/>
      <c r="AV131" s="110"/>
      <c r="AW131" s="110"/>
      <c r="AX131" s="114"/>
      <c r="AY131" s="114"/>
      <c r="AZ131" s="110"/>
      <c r="BA131" s="110"/>
    </row>
    <row r="132" spans="1:53" ht="14.25" customHeight="1" x14ac:dyDescent="0.25">
      <c r="A132" s="110"/>
      <c r="B132" s="110"/>
      <c r="C132" s="110"/>
      <c r="D132" s="110"/>
      <c r="E132" s="110"/>
      <c r="F132" s="110"/>
      <c r="G132" s="110"/>
      <c r="H132" s="110"/>
      <c r="I132" s="110"/>
      <c r="J132" s="114"/>
      <c r="K132" s="110"/>
      <c r="L132" s="114"/>
      <c r="M132" s="114"/>
      <c r="N132" s="110"/>
      <c r="O132" s="110"/>
      <c r="P132" s="114"/>
      <c r="Q132" s="114"/>
      <c r="R132" s="115"/>
      <c r="S132" s="114"/>
      <c r="T132" s="114"/>
      <c r="U132" s="114"/>
      <c r="V132" s="114"/>
      <c r="W132" s="114"/>
      <c r="X132" s="115"/>
      <c r="Y132" s="114"/>
      <c r="Z132" s="114"/>
      <c r="AA132" s="114"/>
      <c r="AB132" s="114"/>
      <c r="AC132" s="114"/>
      <c r="AD132" s="114"/>
      <c r="AE132" s="114"/>
      <c r="AF132" s="114"/>
      <c r="AG132" s="114"/>
      <c r="AH132" s="114"/>
      <c r="AI132" s="110"/>
      <c r="AJ132" s="114"/>
      <c r="AK132" s="114"/>
      <c r="AL132" s="114"/>
      <c r="AM132" s="114"/>
      <c r="AN132" s="114"/>
      <c r="AO132" s="114"/>
      <c r="AP132" s="114"/>
      <c r="AQ132" s="110"/>
      <c r="AR132" s="110"/>
      <c r="AS132" s="110"/>
      <c r="AT132" s="110"/>
      <c r="AU132" s="110"/>
      <c r="AV132" s="110"/>
      <c r="AW132" s="110"/>
      <c r="AX132" s="114"/>
      <c r="AY132" s="114"/>
      <c r="AZ132" s="110"/>
      <c r="BA132" s="110"/>
    </row>
    <row r="133" spans="1:53" ht="14.25" customHeight="1" x14ac:dyDescent="0.25">
      <c r="A133" s="110"/>
      <c r="B133" s="110"/>
      <c r="C133" s="110"/>
      <c r="D133" s="110"/>
      <c r="E133" s="110"/>
      <c r="F133" s="110"/>
      <c r="G133" s="110"/>
      <c r="H133" s="110"/>
      <c r="I133" s="110"/>
      <c r="J133" s="114"/>
      <c r="K133" s="110"/>
      <c r="L133" s="114"/>
      <c r="M133" s="114"/>
      <c r="N133" s="110"/>
      <c r="O133" s="110"/>
      <c r="P133" s="114"/>
      <c r="Q133" s="114"/>
      <c r="R133" s="115"/>
      <c r="S133" s="114"/>
      <c r="T133" s="114"/>
      <c r="U133" s="114"/>
      <c r="V133" s="114"/>
      <c r="W133" s="114"/>
      <c r="X133" s="115"/>
      <c r="Y133" s="114"/>
      <c r="Z133" s="114"/>
      <c r="AA133" s="114"/>
      <c r="AB133" s="114"/>
      <c r="AC133" s="114"/>
      <c r="AD133" s="114"/>
      <c r="AE133" s="114"/>
      <c r="AF133" s="114"/>
      <c r="AG133" s="114"/>
      <c r="AH133" s="114"/>
      <c r="AI133" s="110"/>
      <c r="AJ133" s="114"/>
      <c r="AK133" s="114"/>
      <c r="AL133" s="114"/>
      <c r="AM133" s="114"/>
      <c r="AN133" s="114"/>
      <c r="AO133" s="114"/>
      <c r="AP133" s="114"/>
      <c r="AQ133" s="110"/>
      <c r="AR133" s="110"/>
      <c r="AS133" s="110"/>
      <c r="AT133" s="110"/>
      <c r="AU133" s="110"/>
      <c r="AV133" s="110"/>
      <c r="AW133" s="110"/>
      <c r="AX133" s="114"/>
      <c r="AY133" s="114"/>
      <c r="AZ133" s="110"/>
      <c r="BA133" s="110"/>
    </row>
    <row r="134" spans="1:53" ht="14.25" customHeight="1" x14ac:dyDescent="0.25">
      <c r="A134" s="110"/>
      <c r="B134" s="110"/>
      <c r="C134" s="110"/>
      <c r="D134" s="110"/>
      <c r="E134" s="110"/>
      <c r="F134" s="110"/>
      <c r="G134" s="110"/>
      <c r="H134" s="110"/>
      <c r="I134" s="110"/>
      <c r="J134" s="114"/>
      <c r="K134" s="110"/>
      <c r="L134" s="114"/>
      <c r="M134" s="114"/>
      <c r="N134" s="110"/>
      <c r="O134" s="110"/>
      <c r="P134" s="114"/>
      <c r="Q134" s="114"/>
      <c r="R134" s="115"/>
      <c r="S134" s="114"/>
      <c r="T134" s="114"/>
      <c r="U134" s="114"/>
      <c r="V134" s="114"/>
      <c r="W134" s="114"/>
      <c r="X134" s="115"/>
      <c r="Y134" s="114"/>
      <c r="Z134" s="114"/>
      <c r="AA134" s="114"/>
      <c r="AB134" s="114"/>
      <c r="AC134" s="114"/>
      <c r="AD134" s="114"/>
      <c r="AE134" s="114"/>
      <c r="AF134" s="114"/>
      <c r="AG134" s="114"/>
      <c r="AH134" s="114"/>
      <c r="AI134" s="110"/>
      <c r="AJ134" s="114"/>
      <c r="AK134" s="114"/>
      <c r="AL134" s="114"/>
      <c r="AM134" s="114"/>
      <c r="AN134" s="114"/>
      <c r="AO134" s="114"/>
      <c r="AP134" s="114"/>
      <c r="AQ134" s="110"/>
      <c r="AR134" s="110"/>
      <c r="AS134" s="110"/>
      <c r="AT134" s="110"/>
      <c r="AU134" s="110"/>
      <c r="AV134" s="110"/>
      <c r="AW134" s="110"/>
      <c r="AX134" s="114"/>
      <c r="AY134" s="114"/>
      <c r="AZ134" s="110"/>
      <c r="BA134" s="110"/>
    </row>
    <row r="135" spans="1:53" ht="14.25" customHeight="1" x14ac:dyDescent="0.25">
      <c r="A135" s="110"/>
      <c r="B135" s="110"/>
      <c r="C135" s="110"/>
      <c r="D135" s="110"/>
      <c r="E135" s="110"/>
      <c r="F135" s="110"/>
      <c r="G135" s="110"/>
      <c r="H135" s="110"/>
      <c r="I135" s="110"/>
      <c r="J135" s="114"/>
      <c r="K135" s="110"/>
      <c r="L135" s="114"/>
      <c r="M135" s="114"/>
      <c r="N135" s="110"/>
      <c r="O135" s="110"/>
      <c r="P135" s="114"/>
      <c r="Q135" s="114"/>
      <c r="R135" s="115"/>
      <c r="S135" s="114"/>
      <c r="T135" s="114"/>
      <c r="U135" s="114"/>
      <c r="V135" s="114"/>
      <c r="W135" s="114"/>
      <c r="X135" s="115"/>
      <c r="Y135" s="114"/>
      <c r="Z135" s="114"/>
      <c r="AA135" s="114"/>
      <c r="AB135" s="114"/>
      <c r="AC135" s="114"/>
      <c r="AD135" s="114"/>
      <c r="AE135" s="114"/>
      <c r="AF135" s="114"/>
      <c r="AG135" s="114"/>
      <c r="AH135" s="114"/>
      <c r="AI135" s="110"/>
      <c r="AJ135" s="114"/>
      <c r="AK135" s="114"/>
      <c r="AL135" s="114"/>
      <c r="AM135" s="114"/>
      <c r="AN135" s="114"/>
      <c r="AO135" s="114"/>
      <c r="AP135" s="114"/>
      <c r="AQ135" s="110"/>
      <c r="AR135" s="110"/>
      <c r="AS135" s="110"/>
      <c r="AT135" s="110"/>
      <c r="AU135" s="110"/>
      <c r="AV135" s="110"/>
      <c r="AW135" s="110"/>
      <c r="AX135" s="114"/>
      <c r="AY135" s="114"/>
      <c r="AZ135" s="110"/>
      <c r="BA135" s="110"/>
    </row>
    <row r="136" spans="1:53" ht="14.25" customHeight="1" x14ac:dyDescent="0.25">
      <c r="A136" s="110"/>
      <c r="B136" s="110"/>
      <c r="C136" s="110"/>
      <c r="D136" s="110"/>
      <c r="E136" s="110"/>
      <c r="F136" s="110"/>
      <c r="G136" s="110"/>
      <c r="H136" s="110"/>
      <c r="I136" s="110"/>
      <c r="J136" s="114"/>
      <c r="K136" s="110"/>
      <c r="L136" s="114"/>
      <c r="M136" s="114"/>
      <c r="N136" s="110"/>
      <c r="O136" s="110"/>
      <c r="P136" s="114"/>
      <c r="Q136" s="114"/>
      <c r="R136" s="115"/>
      <c r="S136" s="114"/>
      <c r="T136" s="114"/>
      <c r="U136" s="114"/>
      <c r="V136" s="114"/>
      <c r="W136" s="114"/>
      <c r="X136" s="115"/>
      <c r="Y136" s="114"/>
      <c r="Z136" s="114"/>
      <c r="AA136" s="114"/>
      <c r="AB136" s="114"/>
      <c r="AC136" s="114"/>
      <c r="AD136" s="114"/>
      <c r="AE136" s="114"/>
      <c r="AF136" s="114"/>
      <c r="AG136" s="114"/>
      <c r="AH136" s="114"/>
      <c r="AI136" s="110"/>
      <c r="AJ136" s="114"/>
      <c r="AK136" s="114"/>
      <c r="AL136" s="114"/>
      <c r="AM136" s="114"/>
      <c r="AN136" s="114"/>
      <c r="AO136" s="114"/>
      <c r="AP136" s="114"/>
      <c r="AQ136" s="110"/>
      <c r="AR136" s="110"/>
      <c r="AS136" s="110"/>
      <c r="AT136" s="110"/>
      <c r="AU136" s="110"/>
      <c r="AV136" s="110"/>
      <c r="AW136" s="110"/>
      <c r="AX136" s="114"/>
      <c r="AY136" s="114"/>
      <c r="AZ136" s="110"/>
      <c r="BA136" s="110"/>
    </row>
    <row r="137" spans="1:53" ht="14.25" customHeight="1" x14ac:dyDescent="0.25">
      <c r="A137" s="110"/>
      <c r="B137" s="110"/>
      <c r="C137" s="110"/>
      <c r="D137" s="110"/>
      <c r="E137" s="110"/>
      <c r="F137" s="110"/>
      <c r="G137" s="110"/>
      <c r="H137" s="110"/>
      <c r="I137" s="110"/>
      <c r="J137" s="114"/>
      <c r="K137" s="110"/>
      <c r="L137" s="114"/>
      <c r="M137" s="114"/>
      <c r="N137" s="110"/>
      <c r="O137" s="110"/>
      <c r="P137" s="114"/>
      <c r="Q137" s="114"/>
      <c r="R137" s="115"/>
      <c r="S137" s="114"/>
      <c r="T137" s="114"/>
      <c r="U137" s="114"/>
      <c r="V137" s="114"/>
      <c r="W137" s="114"/>
      <c r="X137" s="115"/>
      <c r="Y137" s="114"/>
      <c r="Z137" s="114"/>
      <c r="AA137" s="114"/>
      <c r="AB137" s="114"/>
      <c r="AC137" s="114"/>
      <c r="AD137" s="114"/>
      <c r="AE137" s="114"/>
      <c r="AF137" s="114"/>
      <c r="AG137" s="114"/>
      <c r="AH137" s="114"/>
      <c r="AI137" s="110"/>
      <c r="AJ137" s="114"/>
      <c r="AK137" s="114"/>
      <c r="AL137" s="114"/>
      <c r="AM137" s="114"/>
      <c r="AN137" s="114"/>
      <c r="AO137" s="114"/>
      <c r="AP137" s="114"/>
      <c r="AQ137" s="110"/>
      <c r="AR137" s="110"/>
      <c r="AS137" s="110"/>
      <c r="AT137" s="110"/>
      <c r="AU137" s="110"/>
      <c r="AV137" s="110"/>
      <c r="AW137" s="110"/>
      <c r="AX137" s="114"/>
      <c r="AY137" s="114"/>
      <c r="AZ137" s="110"/>
      <c r="BA137" s="110"/>
    </row>
    <row r="138" spans="1:53" ht="14.25" customHeight="1" x14ac:dyDescent="0.25">
      <c r="A138" s="110"/>
      <c r="B138" s="110"/>
      <c r="C138" s="110"/>
      <c r="D138" s="110"/>
      <c r="E138" s="110"/>
      <c r="F138" s="110"/>
      <c r="G138" s="110"/>
      <c r="H138" s="110"/>
      <c r="I138" s="110"/>
      <c r="J138" s="114"/>
      <c r="K138" s="110"/>
      <c r="L138" s="114"/>
      <c r="M138" s="114"/>
      <c r="N138" s="110"/>
      <c r="O138" s="110"/>
      <c r="P138" s="114"/>
      <c r="Q138" s="114"/>
      <c r="R138" s="115"/>
      <c r="S138" s="114"/>
      <c r="T138" s="114"/>
      <c r="U138" s="114"/>
      <c r="V138" s="114"/>
      <c r="W138" s="114"/>
      <c r="X138" s="115"/>
      <c r="Y138" s="114"/>
      <c r="Z138" s="114"/>
      <c r="AA138" s="114"/>
      <c r="AB138" s="114"/>
      <c r="AC138" s="114"/>
      <c r="AD138" s="114"/>
      <c r="AE138" s="114"/>
      <c r="AF138" s="114"/>
      <c r="AG138" s="114"/>
      <c r="AH138" s="114"/>
      <c r="AI138" s="110"/>
      <c r="AJ138" s="114"/>
      <c r="AK138" s="114"/>
      <c r="AL138" s="114"/>
      <c r="AM138" s="114"/>
      <c r="AN138" s="114"/>
      <c r="AO138" s="114"/>
      <c r="AP138" s="114"/>
      <c r="AQ138" s="110"/>
      <c r="AR138" s="110"/>
      <c r="AS138" s="110"/>
      <c r="AT138" s="110"/>
      <c r="AU138" s="110"/>
      <c r="AV138" s="110"/>
      <c r="AW138" s="110"/>
      <c r="AX138" s="114"/>
      <c r="AY138" s="114"/>
      <c r="AZ138" s="110"/>
      <c r="BA138" s="110"/>
    </row>
    <row r="139" spans="1:53" ht="14.25" customHeight="1" x14ac:dyDescent="0.25">
      <c r="A139" s="110"/>
      <c r="B139" s="110"/>
      <c r="C139" s="110"/>
      <c r="D139" s="110"/>
      <c r="E139" s="110"/>
      <c r="F139" s="110"/>
      <c r="G139" s="110"/>
      <c r="H139" s="110"/>
      <c r="I139" s="110"/>
      <c r="J139" s="114"/>
      <c r="K139" s="110"/>
      <c r="L139" s="114"/>
      <c r="M139" s="114"/>
      <c r="N139" s="110"/>
      <c r="O139" s="110"/>
      <c r="P139" s="114"/>
      <c r="Q139" s="114"/>
      <c r="R139" s="115"/>
      <c r="S139" s="114"/>
      <c r="T139" s="114"/>
      <c r="U139" s="114"/>
      <c r="V139" s="114"/>
      <c r="W139" s="114"/>
      <c r="X139" s="115"/>
      <c r="Y139" s="114"/>
      <c r="Z139" s="114"/>
      <c r="AA139" s="114"/>
      <c r="AB139" s="114"/>
      <c r="AC139" s="114"/>
      <c r="AD139" s="114"/>
      <c r="AE139" s="114"/>
      <c r="AF139" s="114"/>
      <c r="AG139" s="114"/>
      <c r="AH139" s="114"/>
      <c r="AI139" s="110"/>
      <c r="AJ139" s="114"/>
      <c r="AK139" s="114"/>
      <c r="AL139" s="114"/>
      <c r="AM139" s="114"/>
      <c r="AN139" s="114"/>
      <c r="AO139" s="114"/>
      <c r="AP139" s="114"/>
      <c r="AQ139" s="110"/>
      <c r="AR139" s="110"/>
      <c r="AS139" s="110"/>
      <c r="AT139" s="110"/>
      <c r="AU139" s="110"/>
      <c r="AV139" s="110"/>
      <c r="AW139" s="110"/>
      <c r="AX139" s="114"/>
      <c r="AY139" s="114"/>
      <c r="AZ139" s="110"/>
      <c r="BA139" s="110"/>
    </row>
    <row r="140" spans="1:53" ht="14.25" customHeight="1" x14ac:dyDescent="0.25">
      <c r="A140" s="110"/>
      <c r="B140" s="110"/>
      <c r="C140" s="110"/>
      <c r="D140" s="110"/>
      <c r="E140" s="110"/>
      <c r="F140" s="110"/>
      <c r="G140" s="110"/>
      <c r="H140" s="110"/>
      <c r="I140" s="110"/>
      <c r="J140" s="114"/>
      <c r="K140" s="110"/>
      <c r="L140" s="114"/>
      <c r="M140" s="114"/>
      <c r="N140" s="110"/>
      <c r="O140" s="110"/>
      <c r="P140" s="114"/>
      <c r="Q140" s="114"/>
      <c r="R140" s="115"/>
      <c r="S140" s="114"/>
      <c r="T140" s="114"/>
      <c r="U140" s="114"/>
      <c r="V140" s="114"/>
      <c r="W140" s="114"/>
      <c r="X140" s="115"/>
      <c r="Y140" s="114"/>
      <c r="Z140" s="114"/>
      <c r="AA140" s="114"/>
      <c r="AB140" s="114"/>
      <c r="AC140" s="114"/>
      <c r="AD140" s="114"/>
      <c r="AE140" s="114"/>
      <c r="AF140" s="114"/>
      <c r="AG140" s="114"/>
      <c r="AH140" s="114"/>
      <c r="AI140" s="110"/>
      <c r="AJ140" s="114"/>
      <c r="AK140" s="114"/>
      <c r="AL140" s="114"/>
      <c r="AM140" s="114"/>
      <c r="AN140" s="114"/>
      <c r="AO140" s="114"/>
      <c r="AP140" s="114"/>
      <c r="AQ140" s="110"/>
      <c r="AR140" s="110"/>
      <c r="AS140" s="110"/>
      <c r="AT140" s="110"/>
      <c r="AU140" s="110"/>
      <c r="AV140" s="110"/>
      <c r="AW140" s="110"/>
      <c r="AX140" s="114"/>
      <c r="AY140" s="114"/>
      <c r="AZ140" s="110"/>
      <c r="BA140" s="110"/>
    </row>
    <row r="141" spans="1:53" ht="14.25" customHeight="1" x14ac:dyDescent="0.25">
      <c r="A141" s="110"/>
      <c r="B141" s="110"/>
      <c r="C141" s="110"/>
      <c r="D141" s="110"/>
      <c r="E141" s="110"/>
      <c r="F141" s="110"/>
      <c r="G141" s="110"/>
      <c r="H141" s="110"/>
      <c r="I141" s="110"/>
      <c r="J141" s="114"/>
      <c r="K141" s="110"/>
      <c r="L141" s="114"/>
      <c r="M141" s="114"/>
      <c r="N141" s="110"/>
      <c r="O141" s="110"/>
      <c r="P141" s="114"/>
      <c r="Q141" s="110"/>
      <c r="R141" s="115"/>
      <c r="S141" s="114"/>
      <c r="T141" s="114"/>
      <c r="U141" s="114"/>
      <c r="V141" s="114"/>
      <c r="W141" s="114"/>
      <c r="X141" s="110"/>
      <c r="Y141" s="110"/>
      <c r="Z141" s="110"/>
      <c r="AA141" s="110"/>
      <c r="AB141" s="110"/>
      <c r="AC141" s="110"/>
      <c r="AD141" s="110"/>
      <c r="AE141" s="110"/>
      <c r="AF141" s="110"/>
      <c r="AG141" s="110"/>
      <c r="AH141" s="110"/>
      <c r="AI141" s="110"/>
      <c r="AJ141" s="110"/>
      <c r="AK141" s="110"/>
      <c r="AL141" s="114"/>
      <c r="AM141" s="114"/>
      <c r="AN141" s="114"/>
      <c r="AO141" s="114"/>
      <c r="AP141" s="114"/>
      <c r="AQ141" s="110"/>
      <c r="AR141" s="110"/>
      <c r="AS141" s="110"/>
      <c r="AT141" s="110"/>
      <c r="AU141" s="110"/>
      <c r="AV141" s="110"/>
      <c r="AW141" s="110"/>
      <c r="AX141" s="114"/>
      <c r="AY141" s="114"/>
      <c r="AZ141" s="110"/>
      <c r="BA141" s="110"/>
    </row>
    <row r="142" spans="1:53" ht="14.25" customHeight="1" x14ac:dyDescent="0.25">
      <c r="A142" s="110"/>
      <c r="B142" s="110"/>
      <c r="C142" s="110"/>
      <c r="D142" s="110"/>
      <c r="E142" s="110"/>
      <c r="F142" s="110"/>
      <c r="G142" s="110"/>
      <c r="H142" s="110"/>
      <c r="I142" s="110"/>
      <c r="J142" s="114"/>
      <c r="K142" s="110"/>
      <c r="L142" s="114"/>
      <c r="M142" s="114"/>
      <c r="N142" s="110"/>
      <c r="O142" s="110"/>
      <c r="P142" s="114"/>
      <c r="Q142" s="110"/>
      <c r="R142" s="115"/>
      <c r="S142" s="114"/>
      <c r="T142" s="114"/>
      <c r="U142" s="114"/>
      <c r="V142" s="114"/>
      <c r="W142" s="114"/>
      <c r="X142" s="110"/>
      <c r="Y142" s="110"/>
      <c r="Z142" s="110"/>
      <c r="AA142" s="110"/>
      <c r="AB142" s="110"/>
      <c r="AC142" s="110"/>
      <c r="AD142" s="110"/>
      <c r="AE142" s="110"/>
      <c r="AF142" s="110"/>
      <c r="AG142" s="110"/>
      <c r="AH142" s="110"/>
      <c r="AI142" s="110"/>
      <c r="AJ142" s="110"/>
      <c r="AK142" s="110"/>
      <c r="AL142" s="114"/>
      <c r="AM142" s="114"/>
      <c r="AN142" s="114"/>
      <c r="AO142" s="114"/>
      <c r="AP142" s="114"/>
      <c r="AQ142" s="110"/>
      <c r="AR142" s="110"/>
      <c r="AS142" s="110"/>
      <c r="AT142" s="110"/>
      <c r="AU142" s="110"/>
      <c r="AV142" s="110"/>
      <c r="AW142" s="110"/>
      <c r="AX142" s="114"/>
      <c r="AY142" s="114"/>
      <c r="AZ142" s="110"/>
      <c r="BA142" s="110"/>
    </row>
    <row r="143" spans="1:53" ht="14.25" customHeight="1" x14ac:dyDescent="0.25">
      <c r="A143" s="110"/>
      <c r="B143" s="110"/>
      <c r="C143" s="110"/>
      <c r="D143" s="110"/>
      <c r="E143" s="110"/>
      <c r="F143" s="110"/>
      <c r="G143" s="110"/>
      <c r="H143" s="110"/>
      <c r="I143" s="110"/>
      <c r="J143" s="114"/>
      <c r="K143" s="110"/>
      <c r="L143" s="114"/>
      <c r="M143" s="114"/>
      <c r="N143" s="110"/>
      <c r="O143" s="110"/>
      <c r="P143" s="114"/>
      <c r="Q143" s="114"/>
      <c r="R143" s="115"/>
      <c r="S143" s="114"/>
      <c r="T143" s="114"/>
      <c r="U143" s="114"/>
      <c r="V143" s="114"/>
      <c r="W143" s="114"/>
      <c r="X143" s="115"/>
      <c r="Y143" s="114"/>
      <c r="Z143" s="114"/>
      <c r="AA143" s="114"/>
      <c r="AB143" s="114"/>
      <c r="AC143" s="114"/>
      <c r="AD143" s="114"/>
      <c r="AE143" s="114"/>
      <c r="AF143" s="114"/>
      <c r="AG143" s="114"/>
      <c r="AH143" s="114"/>
      <c r="AI143" s="110"/>
      <c r="AJ143" s="114"/>
      <c r="AK143" s="114"/>
      <c r="AL143" s="114"/>
      <c r="AM143" s="114"/>
      <c r="AN143" s="114"/>
      <c r="AO143" s="114"/>
      <c r="AP143" s="114"/>
      <c r="AQ143" s="110"/>
      <c r="AR143" s="110"/>
      <c r="AS143" s="110"/>
      <c r="AT143" s="110"/>
      <c r="AU143" s="110"/>
      <c r="AV143" s="110"/>
      <c r="AW143" s="110"/>
      <c r="AX143" s="114"/>
      <c r="AY143" s="114"/>
      <c r="AZ143" s="110"/>
      <c r="BA143" s="110"/>
    </row>
    <row r="144" spans="1:53" ht="14.25" customHeight="1" x14ac:dyDescent="0.25">
      <c r="A144" s="110"/>
      <c r="B144" s="110"/>
      <c r="C144" s="110"/>
      <c r="D144" s="110"/>
      <c r="E144" s="110"/>
      <c r="F144" s="110"/>
      <c r="G144" s="110"/>
      <c r="H144" s="110"/>
      <c r="I144" s="110"/>
      <c r="J144" s="114"/>
      <c r="K144" s="110"/>
      <c r="L144" s="114"/>
      <c r="M144" s="114"/>
      <c r="N144" s="110"/>
      <c r="O144" s="110"/>
      <c r="P144" s="114"/>
      <c r="Q144" s="114"/>
      <c r="R144" s="115"/>
      <c r="S144" s="114"/>
      <c r="T144" s="114"/>
      <c r="U144" s="114"/>
      <c r="V144" s="114"/>
      <c r="W144" s="114"/>
      <c r="X144" s="115"/>
      <c r="Y144" s="114"/>
      <c r="Z144" s="114"/>
      <c r="AA144" s="114"/>
      <c r="AB144" s="114"/>
      <c r="AC144" s="114"/>
      <c r="AD144" s="114"/>
      <c r="AE144" s="114"/>
      <c r="AF144" s="114"/>
      <c r="AG144" s="114"/>
      <c r="AH144" s="114"/>
      <c r="AI144" s="110"/>
      <c r="AJ144" s="114"/>
      <c r="AK144" s="114"/>
      <c r="AL144" s="114"/>
      <c r="AM144" s="114"/>
      <c r="AN144" s="114"/>
      <c r="AO144" s="114"/>
      <c r="AP144" s="114"/>
      <c r="AQ144" s="110"/>
      <c r="AR144" s="110"/>
      <c r="AS144" s="110"/>
      <c r="AT144" s="110"/>
      <c r="AU144" s="110"/>
      <c r="AV144" s="110"/>
      <c r="AW144" s="110"/>
      <c r="AX144" s="114"/>
      <c r="AY144" s="114"/>
      <c r="AZ144" s="110"/>
      <c r="BA144" s="110"/>
    </row>
    <row r="145" spans="1:53" ht="14.25" customHeight="1" x14ac:dyDescent="0.25">
      <c r="A145" s="110"/>
      <c r="B145" s="110"/>
      <c r="C145" s="110"/>
      <c r="D145" s="110"/>
      <c r="E145" s="110"/>
      <c r="F145" s="110"/>
      <c r="G145" s="110"/>
      <c r="H145" s="110"/>
      <c r="I145" s="110"/>
      <c r="J145" s="114"/>
      <c r="K145" s="110"/>
      <c r="L145" s="114"/>
      <c r="M145" s="114"/>
      <c r="N145" s="110"/>
      <c r="O145" s="110"/>
      <c r="P145" s="114"/>
      <c r="Q145" s="114"/>
      <c r="R145" s="110"/>
      <c r="S145" s="110"/>
      <c r="T145" s="110"/>
      <c r="U145" s="110"/>
      <c r="V145" s="110"/>
      <c r="W145" s="110"/>
      <c r="X145" s="115"/>
      <c r="Y145" s="114"/>
      <c r="Z145" s="114"/>
      <c r="AA145" s="114"/>
      <c r="AB145" s="114"/>
      <c r="AC145" s="114"/>
      <c r="AD145" s="110"/>
      <c r="AE145" s="110"/>
      <c r="AF145" s="110"/>
      <c r="AG145" s="110"/>
      <c r="AH145" s="110"/>
      <c r="AI145" s="110"/>
      <c r="AJ145" s="110"/>
      <c r="AK145" s="110"/>
      <c r="AL145" s="114"/>
      <c r="AM145" s="114"/>
      <c r="AN145" s="114"/>
      <c r="AO145" s="114"/>
      <c r="AP145" s="114"/>
      <c r="AQ145" s="110"/>
      <c r="AR145" s="110"/>
      <c r="AS145" s="110"/>
      <c r="AT145" s="110"/>
      <c r="AU145" s="110"/>
      <c r="AV145" s="110"/>
      <c r="AW145" s="110"/>
      <c r="AX145" s="114"/>
      <c r="AY145" s="114"/>
      <c r="AZ145" s="110"/>
      <c r="BA145" s="110"/>
    </row>
    <row r="146" spans="1:53" ht="14.25" customHeight="1" x14ac:dyDescent="0.25">
      <c r="A146" s="110"/>
      <c r="B146" s="110"/>
      <c r="C146" s="110"/>
      <c r="D146" s="110"/>
      <c r="E146" s="110"/>
      <c r="F146" s="110"/>
      <c r="G146" s="110"/>
      <c r="H146" s="110"/>
      <c r="I146" s="110"/>
      <c r="J146" s="114"/>
      <c r="K146" s="110"/>
      <c r="L146" s="114"/>
      <c r="M146" s="114"/>
      <c r="N146" s="110"/>
      <c r="O146" s="110"/>
      <c r="P146" s="114"/>
      <c r="Q146" s="114"/>
      <c r="R146" s="115"/>
      <c r="S146" s="114"/>
      <c r="T146" s="114"/>
      <c r="U146" s="114"/>
      <c r="V146" s="114"/>
      <c r="W146" s="114"/>
      <c r="X146" s="115"/>
      <c r="Y146" s="114"/>
      <c r="Z146" s="114"/>
      <c r="AA146" s="114"/>
      <c r="AB146" s="114"/>
      <c r="AC146" s="114"/>
      <c r="AD146" s="114"/>
      <c r="AE146" s="114"/>
      <c r="AF146" s="114"/>
      <c r="AG146" s="114"/>
      <c r="AH146" s="114"/>
      <c r="AI146" s="110"/>
      <c r="AJ146" s="114"/>
      <c r="AK146" s="114"/>
      <c r="AL146" s="114"/>
      <c r="AM146" s="114"/>
      <c r="AN146" s="114"/>
      <c r="AO146" s="114"/>
      <c r="AP146" s="114"/>
      <c r="AQ146" s="110"/>
      <c r="AR146" s="110"/>
      <c r="AS146" s="110"/>
      <c r="AT146" s="110"/>
      <c r="AU146" s="110"/>
      <c r="AV146" s="110"/>
      <c r="AW146" s="110"/>
      <c r="AX146" s="114"/>
      <c r="AY146" s="114"/>
      <c r="AZ146" s="110"/>
      <c r="BA146" s="110"/>
    </row>
    <row r="147" spans="1:53" ht="14.25" customHeight="1" x14ac:dyDescent="0.25">
      <c r="A147" s="110"/>
      <c r="B147" s="110"/>
      <c r="C147" s="110"/>
      <c r="D147" s="110"/>
      <c r="E147" s="110"/>
      <c r="F147" s="110"/>
      <c r="G147" s="110"/>
      <c r="H147" s="110"/>
      <c r="I147" s="110"/>
      <c r="J147" s="114"/>
      <c r="K147" s="110"/>
      <c r="L147" s="114"/>
      <c r="M147" s="114"/>
      <c r="N147" s="110"/>
      <c r="O147" s="110"/>
      <c r="P147" s="114"/>
      <c r="Q147" s="114"/>
      <c r="R147" s="115"/>
      <c r="S147" s="114"/>
      <c r="T147" s="114"/>
      <c r="U147" s="114"/>
      <c r="V147" s="114"/>
      <c r="W147" s="114"/>
      <c r="X147" s="115"/>
      <c r="Y147" s="114"/>
      <c r="Z147" s="114"/>
      <c r="AA147" s="114"/>
      <c r="AB147" s="114"/>
      <c r="AC147" s="114"/>
      <c r="AD147" s="114"/>
      <c r="AE147" s="114"/>
      <c r="AF147" s="114"/>
      <c r="AG147" s="114"/>
      <c r="AH147" s="114"/>
      <c r="AI147" s="110"/>
      <c r="AJ147" s="114"/>
      <c r="AK147" s="114"/>
      <c r="AL147" s="114"/>
      <c r="AM147" s="114"/>
      <c r="AN147" s="114"/>
      <c r="AO147" s="114"/>
      <c r="AP147" s="114"/>
      <c r="AQ147" s="110"/>
      <c r="AR147" s="110"/>
      <c r="AS147" s="110"/>
      <c r="AT147" s="110"/>
      <c r="AU147" s="110"/>
      <c r="AV147" s="110"/>
      <c r="AW147" s="110"/>
      <c r="AX147" s="114"/>
      <c r="AY147" s="114"/>
      <c r="AZ147" s="110"/>
      <c r="BA147" s="110"/>
    </row>
    <row r="148" spans="1:53" ht="14.25" customHeight="1" x14ac:dyDescent="0.25">
      <c r="A148" s="110"/>
      <c r="B148" s="110"/>
      <c r="C148" s="110"/>
      <c r="D148" s="110"/>
      <c r="E148" s="110"/>
      <c r="F148" s="110"/>
      <c r="G148" s="110"/>
      <c r="H148" s="110"/>
      <c r="I148" s="110"/>
      <c r="J148" s="114"/>
      <c r="K148" s="110"/>
      <c r="L148" s="114"/>
      <c r="M148" s="114"/>
      <c r="N148" s="110"/>
      <c r="O148" s="110"/>
      <c r="P148" s="114"/>
      <c r="Q148" s="114"/>
      <c r="R148" s="115"/>
      <c r="S148" s="114"/>
      <c r="T148" s="114"/>
      <c r="U148" s="114"/>
      <c r="V148" s="114"/>
      <c r="W148" s="114"/>
      <c r="X148" s="115"/>
      <c r="Y148" s="114"/>
      <c r="Z148" s="114"/>
      <c r="AA148" s="114"/>
      <c r="AB148" s="114"/>
      <c r="AC148" s="114"/>
      <c r="AD148" s="114"/>
      <c r="AE148" s="114"/>
      <c r="AF148" s="114"/>
      <c r="AG148" s="114"/>
      <c r="AH148" s="114"/>
      <c r="AI148" s="110"/>
      <c r="AJ148" s="114"/>
      <c r="AK148" s="114"/>
      <c r="AL148" s="114"/>
      <c r="AM148" s="114"/>
      <c r="AN148" s="114"/>
      <c r="AO148" s="114"/>
      <c r="AP148" s="114"/>
      <c r="AQ148" s="110"/>
      <c r="AR148" s="110"/>
      <c r="AS148" s="110"/>
      <c r="AT148" s="110"/>
      <c r="AU148" s="110"/>
      <c r="AV148" s="110"/>
      <c r="AW148" s="110"/>
      <c r="AX148" s="114"/>
      <c r="AY148" s="114"/>
      <c r="AZ148" s="110"/>
      <c r="BA148" s="110"/>
    </row>
    <row r="149" spans="1:53" ht="14.25" customHeight="1" x14ac:dyDescent="0.25">
      <c r="A149" s="110"/>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10"/>
      <c r="AY149" s="110"/>
      <c r="AZ149" s="110"/>
      <c r="BA149" s="110"/>
    </row>
    <row r="150" spans="1:53" ht="14.25" customHeight="1" x14ac:dyDescent="0.25"/>
    <row r="151" spans="1:53" ht="14.25" customHeight="1" x14ac:dyDescent="0.25"/>
    <row r="152" spans="1:53" ht="14.25" customHeight="1" x14ac:dyDescent="0.25"/>
    <row r="153" spans="1:53" ht="14.25" customHeight="1" x14ac:dyDescent="0.25"/>
    <row r="154" spans="1:53" ht="14.25" customHeight="1" x14ac:dyDescent="0.25"/>
    <row r="155" spans="1:53" ht="14.25" customHeight="1" x14ac:dyDescent="0.25"/>
    <row r="156" spans="1:53" ht="14.25" customHeight="1" x14ac:dyDescent="0.25"/>
    <row r="157" spans="1:53" ht="14.25" customHeight="1" x14ac:dyDescent="0.25"/>
    <row r="158" spans="1:53" ht="14.25" customHeight="1" x14ac:dyDescent="0.25"/>
    <row r="159" spans="1:53" ht="14.25" customHeight="1" x14ac:dyDescent="0.25"/>
    <row r="160" spans="1:53"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sheetData>
  <phoneticPr fontId="5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E7747-BC39-4980-9980-08CFA9DD2271}">
  <sheetPr>
    <tabColor theme="9"/>
  </sheetPr>
  <dimension ref="A1:EM832"/>
  <sheetViews>
    <sheetView zoomScale="90" zoomScaleNormal="90" workbookViewId="0">
      <selection activeCell="A4" sqref="A4"/>
    </sheetView>
  </sheetViews>
  <sheetFormatPr defaultColWidth="13.25" defaultRowHeight="15.75" x14ac:dyDescent="0.25"/>
  <cols>
    <col min="1" max="143" width="14.875" customWidth="1"/>
  </cols>
  <sheetData>
    <row r="1" spans="1:143" ht="14.25" customHeight="1" x14ac:dyDescent="0.25">
      <c r="A1" s="110" t="s">
        <v>98</v>
      </c>
      <c r="B1" s="110" t="s">
        <v>99</v>
      </c>
      <c r="C1" s="110" t="s">
        <v>100</v>
      </c>
      <c r="D1" s="110" t="s">
        <v>101</v>
      </c>
      <c r="E1" s="110" t="s">
        <v>102</v>
      </c>
      <c r="F1" s="110" t="s">
        <v>103</v>
      </c>
      <c r="G1" s="110" t="s">
        <v>23</v>
      </c>
      <c r="H1" s="110" t="s">
        <v>104</v>
      </c>
      <c r="I1" s="110" t="s">
        <v>105</v>
      </c>
      <c r="J1" s="110" t="s">
        <v>106</v>
      </c>
      <c r="K1" s="110" t="s">
        <v>107</v>
      </c>
      <c r="L1" s="110" t="s">
        <v>108</v>
      </c>
      <c r="M1" s="110" t="s">
        <v>109</v>
      </c>
      <c r="N1" s="110" t="s">
        <v>110</v>
      </c>
      <c r="O1" s="110" t="s">
        <v>111</v>
      </c>
      <c r="P1" s="134" t="s">
        <v>112</v>
      </c>
      <c r="Q1" s="110" t="s">
        <v>113</v>
      </c>
      <c r="R1" s="110" t="s">
        <v>238</v>
      </c>
      <c r="S1" s="110" t="s">
        <v>115</v>
      </c>
      <c r="T1" s="110" t="s">
        <v>116</v>
      </c>
      <c r="U1" s="111" t="s">
        <v>117</v>
      </c>
      <c r="V1" s="110" t="s">
        <v>118</v>
      </c>
      <c r="W1" s="110" t="s">
        <v>119</v>
      </c>
      <c r="X1" s="110" t="s">
        <v>120</v>
      </c>
      <c r="Y1" s="110" t="s">
        <v>121</v>
      </c>
      <c r="Z1" s="110" t="s">
        <v>122</v>
      </c>
      <c r="AA1" s="111" t="s">
        <v>123</v>
      </c>
      <c r="AB1" s="110" t="s">
        <v>124</v>
      </c>
      <c r="AC1" s="110" t="s">
        <v>125</v>
      </c>
      <c r="AD1" s="110" t="s">
        <v>126</v>
      </c>
      <c r="AE1" s="110" t="s">
        <v>127</v>
      </c>
      <c r="AF1" s="110" t="s">
        <v>128</v>
      </c>
      <c r="AG1" s="110" t="s">
        <v>129</v>
      </c>
      <c r="AH1" s="110" t="s">
        <v>130</v>
      </c>
      <c r="AI1" s="111" t="s">
        <v>131</v>
      </c>
      <c r="AJ1" s="110" t="s">
        <v>132</v>
      </c>
      <c r="AK1" s="110" t="s">
        <v>133</v>
      </c>
      <c r="AL1" s="110" t="s">
        <v>134</v>
      </c>
      <c r="AM1" s="110" t="s">
        <v>135</v>
      </c>
      <c r="AN1" s="110" t="s">
        <v>136</v>
      </c>
      <c r="AO1" s="110" t="s">
        <v>137</v>
      </c>
      <c r="AP1" s="110" t="s">
        <v>138</v>
      </c>
      <c r="AQ1" s="110" t="s">
        <v>139</v>
      </c>
      <c r="AR1" s="110" t="s">
        <v>140</v>
      </c>
      <c r="AS1" s="110" t="s">
        <v>141</v>
      </c>
      <c r="AT1" s="110" t="s">
        <v>142</v>
      </c>
      <c r="AU1" s="110" t="s">
        <v>143</v>
      </c>
      <c r="AV1" s="110" t="s">
        <v>144</v>
      </c>
      <c r="AW1" s="110" t="s">
        <v>145</v>
      </c>
      <c r="AX1" s="110" t="s">
        <v>146</v>
      </c>
      <c r="AY1" s="110" t="s">
        <v>147</v>
      </c>
      <c r="AZ1" s="110"/>
      <c r="BA1" s="110"/>
      <c r="BB1" s="112" t="s">
        <v>148</v>
      </c>
      <c r="BC1" s="112" t="s">
        <v>149</v>
      </c>
      <c r="BD1" s="112" t="s">
        <v>150</v>
      </c>
      <c r="BE1" s="112" t="s">
        <v>151</v>
      </c>
      <c r="BF1" s="112" t="s">
        <v>152</v>
      </c>
      <c r="BG1" s="112" t="s">
        <v>153</v>
      </c>
      <c r="BH1" s="112" t="s">
        <v>154</v>
      </c>
      <c r="BI1" s="112" t="s">
        <v>155</v>
      </c>
      <c r="BJ1" s="112" t="s">
        <v>156</v>
      </c>
      <c r="BK1" s="112" t="s">
        <v>157</v>
      </c>
      <c r="BL1" s="112" t="s">
        <v>158</v>
      </c>
      <c r="BM1" s="112" t="s">
        <v>159</v>
      </c>
      <c r="BN1" s="112" t="s">
        <v>160</v>
      </c>
      <c r="BO1" s="112" t="s">
        <v>161</v>
      </c>
      <c r="BP1" s="112" t="s">
        <v>162</v>
      </c>
      <c r="BQ1" s="112" t="s">
        <v>163</v>
      </c>
      <c r="BR1" s="112" t="s">
        <v>164</v>
      </c>
      <c r="BS1" s="112" t="s">
        <v>165</v>
      </c>
      <c r="BT1" s="112" t="s">
        <v>166</v>
      </c>
      <c r="BU1" s="112" t="s">
        <v>167</v>
      </c>
      <c r="BV1" s="112" t="s">
        <v>168</v>
      </c>
      <c r="BW1" s="112" t="s">
        <v>169</v>
      </c>
      <c r="BX1" s="112" t="s">
        <v>170</v>
      </c>
      <c r="BY1" s="112" t="s">
        <v>171</v>
      </c>
      <c r="BZ1" s="112" t="s">
        <v>172</v>
      </c>
      <c r="CA1" s="112" t="s">
        <v>173</v>
      </c>
      <c r="CB1" s="112" t="s">
        <v>174</v>
      </c>
      <c r="CC1" s="112" t="s">
        <v>175</v>
      </c>
      <c r="CD1" s="112" t="s">
        <v>176</v>
      </c>
      <c r="CE1" s="112" t="s">
        <v>177</v>
      </c>
      <c r="CF1" s="112" t="s">
        <v>178</v>
      </c>
      <c r="CG1" s="112" t="s">
        <v>179</v>
      </c>
      <c r="CH1" s="112" t="s">
        <v>180</v>
      </c>
      <c r="CI1" s="112" t="s">
        <v>181</v>
      </c>
      <c r="CJ1" s="112" t="s">
        <v>182</v>
      </c>
      <c r="CK1" s="112" t="s">
        <v>183</v>
      </c>
      <c r="CL1" s="112" t="s">
        <v>184</v>
      </c>
      <c r="CM1" s="112" t="s">
        <v>185</v>
      </c>
      <c r="CN1" s="112" t="s">
        <v>186</v>
      </c>
      <c r="CO1" s="112" t="s">
        <v>187</v>
      </c>
      <c r="CP1" s="112" t="s">
        <v>188</v>
      </c>
      <c r="CQ1" s="112" t="s">
        <v>189</v>
      </c>
      <c r="CR1" s="112" t="s">
        <v>190</v>
      </c>
      <c r="CS1" s="112" t="s">
        <v>191</v>
      </c>
      <c r="CT1" s="112" t="s">
        <v>192</v>
      </c>
      <c r="CU1" s="112" t="s">
        <v>193</v>
      </c>
      <c r="CV1" s="112" t="s">
        <v>194</v>
      </c>
      <c r="CW1" s="112" t="s">
        <v>195</v>
      </c>
      <c r="CX1" s="112" t="s">
        <v>196</v>
      </c>
      <c r="CY1" s="112" t="s">
        <v>197</v>
      </c>
      <c r="CZ1" s="112" t="s">
        <v>198</v>
      </c>
      <c r="DA1" s="112" t="s">
        <v>199</v>
      </c>
      <c r="DB1" s="112" t="s">
        <v>200</v>
      </c>
      <c r="DC1" s="112" t="s">
        <v>201</v>
      </c>
      <c r="DD1" s="112" t="s">
        <v>202</v>
      </c>
      <c r="DE1" s="112" t="s">
        <v>203</v>
      </c>
      <c r="DF1" s="112" t="s">
        <v>204</v>
      </c>
      <c r="DG1" s="112" t="s">
        <v>205</v>
      </c>
      <c r="DH1" s="112" t="s">
        <v>206</v>
      </c>
      <c r="DI1" s="112" t="s">
        <v>207</v>
      </c>
      <c r="DJ1" s="112" t="s">
        <v>208</v>
      </c>
      <c r="DK1" s="112" t="s">
        <v>209</v>
      </c>
      <c r="DL1" s="112" t="s">
        <v>210</v>
      </c>
      <c r="DM1" s="112" t="s">
        <v>211</v>
      </c>
      <c r="DN1" s="112" t="s">
        <v>212</v>
      </c>
      <c r="DO1" s="112" t="s">
        <v>213</v>
      </c>
      <c r="DP1" s="112" t="s">
        <v>214</v>
      </c>
      <c r="DQ1" s="112" t="s">
        <v>215</v>
      </c>
      <c r="DR1" s="112" t="s">
        <v>216</v>
      </c>
      <c r="DS1" s="112" t="s">
        <v>217</v>
      </c>
      <c r="DT1" s="112" t="s">
        <v>218</v>
      </c>
      <c r="DU1" s="112" t="s">
        <v>219</v>
      </c>
      <c r="DV1" s="112" t="s">
        <v>220</v>
      </c>
      <c r="DW1" s="112" t="s">
        <v>221</v>
      </c>
      <c r="DX1" s="112" t="s">
        <v>222</v>
      </c>
      <c r="DY1" s="112" t="s">
        <v>223</v>
      </c>
      <c r="DZ1" s="112" t="s">
        <v>224</v>
      </c>
      <c r="EA1" s="112" t="s">
        <v>225</v>
      </c>
      <c r="EB1" s="112" t="s">
        <v>226</v>
      </c>
      <c r="EC1" s="112" t="s">
        <v>227</v>
      </c>
      <c r="ED1" s="112" t="s">
        <v>228</v>
      </c>
      <c r="EE1" s="112" t="s">
        <v>229</v>
      </c>
      <c r="EF1" s="112" t="s">
        <v>230</v>
      </c>
      <c r="EG1" s="112" t="s">
        <v>231</v>
      </c>
      <c r="EH1" s="112" t="s">
        <v>232</v>
      </c>
      <c r="EI1" s="112" t="s">
        <v>233</v>
      </c>
      <c r="EJ1" s="112" t="s">
        <v>234</v>
      </c>
      <c r="EK1" s="112" t="s">
        <v>235</v>
      </c>
      <c r="EL1" s="112" t="s">
        <v>236</v>
      </c>
      <c r="EM1" s="112" t="s">
        <v>237</v>
      </c>
    </row>
    <row r="2" spans="1:143" ht="14.25" customHeight="1" x14ac:dyDescent="0.25">
      <c r="A2" s="110"/>
      <c r="B2" s="110"/>
      <c r="C2" s="110"/>
      <c r="D2" s="110"/>
      <c r="E2" s="110"/>
      <c r="F2" s="110"/>
      <c r="G2" s="110"/>
      <c r="H2" s="110"/>
      <c r="I2" s="110"/>
      <c r="J2" s="114"/>
      <c r="K2" s="110"/>
      <c r="L2" s="114"/>
      <c r="M2" s="114"/>
      <c r="N2" s="110"/>
      <c r="O2" s="110"/>
      <c r="P2" s="114"/>
      <c r="Q2" s="114"/>
      <c r="R2" s="115"/>
      <c r="S2" s="114"/>
      <c r="T2" s="114"/>
      <c r="U2" s="114"/>
      <c r="V2" s="114"/>
      <c r="W2" s="114"/>
      <c r="X2" s="115"/>
      <c r="Y2" s="114"/>
      <c r="Z2" s="114"/>
      <c r="AA2" s="114"/>
      <c r="AB2" s="114"/>
      <c r="AC2" s="114"/>
      <c r="AD2" s="114"/>
      <c r="AE2" s="114"/>
      <c r="AF2" s="114"/>
      <c r="AG2" s="114"/>
      <c r="AH2" s="114"/>
      <c r="AI2" s="110"/>
      <c r="AJ2" s="114"/>
      <c r="AK2" s="114"/>
      <c r="AL2" s="114"/>
      <c r="AM2" s="114"/>
      <c r="AN2" s="114"/>
      <c r="AO2" s="114"/>
      <c r="AP2" s="114"/>
      <c r="AQ2" s="110"/>
      <c r="AR2" s="110"/>
      <c r="AS2" s="110"/>
      <c r="AT2" s="110"/>
      <c r="AU2" s="110"/>
      <c r="AV2" s="110"/>
      <c r="AW2" s="110"/>
      <c r="AX2" s="114"/>
      <c r="AY2" s="114"/>
      <c r="AZ2" s="110"/>
      <c r="BA2" s="110"/>
    </row>
    <row r="3" spans="1:143" ht="14.25" customHeight="1" x14ac:dyDescent="0.25">
      <c r="A3" s="110"/>
      <c r="B3" s="110"/>
      <c r="C3" s="110"/>
      <c r="D3" s="110"/>
      <c r="E3" s="110"/>
      <c r="F3" s="110"/>
      <c r="G3" s="110"/>
      <c r="H3" s="110"/>
      <c r="I3" s="110"/>
      <c r="J3" s="114"/>
      <c r="K3" s="110"/>
      <c r="L3" s="114"/>
      <c r="M3" s="114"/>
      <c r="N3" s="110"/>
      <c r="O3" s="110"/>
      <c r="P3" s="114"/>
      <c r="Q3" s="114"/>
      <c r="R3" s="115"/>
      <c r="S3" s="114"/>
      <c r="T3" s="114"/>
      <c r="U3" s="114"/>
      <c r="V3" s="114"/>
      <c r="W3" s="114"/>
      <c r="X3" s="115"/>
      <c r="Y3" s="114"/>
      <c r="Z3" s="114"/>
      <c r="AA3" s="114"/>
      <c r="AB3" s="114"/>
      <c r="AC3" s="114"/>
      <c r="AD3" s="114"/>
      <c r="AE3" s="114"/>
      <c r="AF3" s="114"/>
      <c r="AG3" s="114"/>
      <c r="AH3" s="114"/>
      <c r="AI3" s="110"/>
      <c r="AJ3" s="114"/>
      <c r="AK3" s="114"/>
      <c r="AL3" s="114"/>
      <c r="AM3" s="114"/>
      <c r="AN3" s="114"/>
      <c r="AO3" s="114"/>
      <c r="AP3" s="114"/>
      <c r="AQ3" s="110"/>
      <c r="AR3" s="110"/>
      <c r="AS3" s="110"/>
      <c r="AT3" s="110"/>
      <c r="AU3" s="110"/>
      <c r="AV3" s="110"/>
      <c r="AW3" s="110"/>
      <c r="AX3" s="114"/>
      <c r="AY3" s="114"/>
      <c r="AZ3" s="110"/>
      <c r="BA3" s="110"/>
    </row>
    <row r="4" spans="1:143" ht="14.25" customHeight="1" x14ac:dyDescent="0.25">
      <c r="A4" s="110"/>
      <c r="B4" s="110"/>
      <c r="C4" s="110"/>
      <c r="D4" s="110"/>
      <c r="E4" s="110"/>
      <c r="F4" s="110"/>
      <c r="G4" s="110"/>
      <c r="H4" s="110"/>
      <c r="I4" s="110"/>
      <c r="J4" s="114"/>
      <c r="K4" s="110"/>
      <c r="L4" s="114"/>
      <c r="M4" s="114"/>
      <c r="N4" s="110"/>
      <c r="O4" s="110"/>
      <c r="P4" s="114"/>
      <c r="Q4" s="114"/>
      <c r="R4" s="115"/>
      <c r="S4" s="114"/>
      <c r="T4" s="114"/>
      <c r="U4" s="114"/>
      <c r="V4" s="114"/>
      <c r="W4" s="114"/>
      <c r="X4" s="115"/>
      <c r="Y4" s="114"/>
      <c r="Z4" s="114"/>
      <c r="AA4" s="114"/>
      <c r="AB4" s="114"/>
      <c r="AC4" s="114"/>
      <c r="AD4" s="114"/>
      <c r="AE4" s="114"/>
      <c r="AF4" s="114"/>
      <c r="AG4" s="114"/>
      <c r="AH4" s="114"/>
      <c r="AI4" s="110"/>
      <c r="AJ4" s="114"/>
      <c r="AK4" s="114"/>
      <c r="AL4" s="114"/>
      <c r="AM4" s="114"/>
      <c r="AN4" s="114"/>
      <c r="AO4" s="114"/>
      <c r="AP4" s="114"/>
      <c r="AQ4" s="110"/>
      <c r="AR4" s="110"/>
      <c r="AS4" s="110"/>
      <c r="AT4" s="110"/>
      <c r="AU4" s="110"/>
      <c r="AV4" s="110"/>
      <c r="AW4" s="110"/>
      <c r="AX4" s="114"/>
      <c r="AY4" s="114"/>
      <c r="AZ4" s="110"/>
      <c r="BA4" s="110"/>
    </row>
    <row r="5" spans="1:143" ht="14.25" customHeight="1" x14ac:dyDescent="0.25">
      <c r="A5" s="110"/>
      <c r="B5" s="110"/>
      <c r="C5" s="110"/>
      <c r="D5" s="110"/>
      <c r="E5" s="110"/>
      <c r="F5" s="110"/>
      <c r="G5" s="110"/>
      <c r="H5" s="110"/>
      <c r="I5" s="110"/>
      <c r="J5" s="114"/>
      <c r="K5" s="110"/>
      <c r="L5" s="114"/>
      <c r="M5" s="114"/>
      <c r="N5" s="110"/>
      <c r="O5" s="110"/>
      <c r="P5" s="114"/>
      <c r="Q5" s="114"/>
      <c r="R5" s="115"/>
      <c r="S5" s="114"/>
      <c r="T5" s="114"/>
      <c r="U5" s="114"/>
      <c r="V5" s="114"/>
      <c r="W5" s="114"/>
      <c r="X5" s="115"/>
      <c r="Y5" s="114"/>
      <c r="Z5" s="114"/>
      <c r="AA5" s="114"/>
      <c r="AB5" s="114"/>
      <c r="AC5" s="114"/>
      <c r="AD5" s="114"/>
      <c r="AE5" s="114"/>
      <c r="AF5" s="114"/>
      <c r="AG5" s="114"/>
      <c r="AH5" s="114"/>
      <c r="AI5" s="110"/>
      <c r="AJ5" s="114"/>
      <c r="AK5" s="114"/>
      <c r="AL5" s="114"/>
      <c r="AM5" s="114"/>
      <c r="AN5" s="114"/>
      <c r="AO5" s="114"/>
      <c r="AP5" s="114"/>
      <c r="AQ5" s="110"/>
      <c r="AR5" s="110"/>
      <c r="AS5" s="110"/>
      <c r="AT5" s="110"/>
      <c r="AU5" s="110"/>
      <c r="AV5" s="110"/>
      <c r="AW5" s="110"/>
      <c r="AX5" s="114"/>
      <c r="AY5" s="114"/>
      <c r="AZ5" s="110"/>
      <c r="BA5" s="110"/>
    </row>
    <row r="6" spans="1:143" ht="14.25" customHeight="1" x14ac:dyDescent="0.25">
      <c r="A6" s="110"/>
      <c r="B6" s="110"/>
      <c r="C6" s="110"/>
      <c r="D6" s="110"/>
      <c r="E6" s="110"/>
      <c r="F6" s="110"/>
      <c r="G6" s="110"/>
      <c r="H6" s="110"/>
      <c r="I6" s="110"/>
      <c r="J6" s="114"/>
      <c r="K6" s="110"/>
      <c r="L6" s="114"/>
      <c r="M6" s="114"/>
      <c r="N6" s="110"/>
      <c r="O6" s="110"/>
      <c r="P6" s="114"/>
      <c r="Q6" s="114"/>
      <c r="R6" s="115"/>
      <c r="S6" s="114"/>
      <c r="T6" s="114"/>
      <c r="U6" s="114"/>
      <c r="V6" s="114"/>
      <c r="W6" s="114"/>
      <c r="X6" s="115"/>
      <c r="Y6" s="114"/>
      <c r="Z6" s="114"/>
      <c r="AA6" s="114"/>
      <c r="AB6" s="114"/>
      <c r="AC6" s="114"/>
      <c r="AD6" s="114"/>
      <c r="AE6" s="114"/>
      <c r="AF6" s="114"/>
      <c r="AG6" s="114"/>
      <c r="AH6" s="114"/>
      <c r="AI6" s="110"/>
      <c r="AJ6" s="114"/>
      <c r="AK6" s="114"/>
      <c r="AL6" s="114"/>
      <c r="AM6" s="114"/>
      <c r="AN6" s="114"/>
      <c r="AO6" s="114"/>
      <c r="AP6" s="114"/>
      <c r="AQ6" s="110"/>
      <c r="AR6" s="110"/>
      <c r="AS6" s="110"/>
      <c r="AT6" s="110"/>
      <c r="AU6" s="110"/>
      <c r="AV6" s="110"/>
      <c r="AW6" s="110"/>
      <c r="AX6" s="114"/>
      <c r="AY6" s="114"/>
      <c r="AZ6" s="110"/>
      <c r="BA6" s="110"/>
    </row>
    <row r="7" spans="1:143" ht="14.25" customHeight="1" x14ac:dyDescent="0.25">
      <c r="A7" s="110"/>
      <c r="B7" s="110"/>
      <c r="C7" s="110"/>
      <c r="D7" s="110"/>
      <c r="E7" s="110"/>
      <c r="F7" s="110"/>
      <c r="G7" s="110"/>
      <c r="H7" s="110"/>
      <c r="I7" s="110"/>
      <c r="J7" s="114"/>
      <c r="K7" s="110"/>
      <c r="L7" s="114"/>
      <c r="M7" s="114"/>
      <c r="N7" s="110"/>
      <c r="O7" s="110"/>
      <c r="P7" s="114"/>
      <c r="Q7" s="114"/>
      <c r="R7" s="115"/>
      <c r="S7" s="114"/>
      <c r="T7" s="114"/>
      <c r="U7" s="114"/>
      <c r="V7" s="114"/>
      <c r="W7" s="114"/>
      <c r="X7" s="115"/>
      <c r="Y7" s="114"/>
      <c r="Z7" s="114"/>
      <c r="AA7" s="114"/>
      <c r="AB7" s="114"/>
      <c r="AC7" s="114"/>
      <c r="AD7" s="114"/>
      <c r="AE7" s="114"/>
      <c r="AF7" s="114"/>
      <c r="AG7" s="114"/>
      <c r="AH7" s="114"/>
      <c r="AI7" s="110"/>
      <c r="AJ7" s="114"/>
      <c r="AK7" s="114"/>
      <c r="AL7" s="114"/>
      <c r="AM7" s="114"/>
      <c r="AN7" s="114"/>
      <c r="AO7" s="114"/>
      <c r="AP7" s="114"/>
      <c r="AQ7" s="110"/>
      <c r="AR7" s="110"/>
      <c r="AS7" s="110"/>
      <c r="AT7" s="110"/>
      <c r="AU7" s="110"/>
      <c r="AV7" s="110"/>
      <c r="AW7" s="110"/>
      <c r="AX7" s="114"/>
      <c r="AY7" s="114"/>
      <c r="AZ7" s="110"/>
      <c r="BA7" s="110"/>
    </row>
    <row r="8" spans="1:143" ht="14.25" customHeight="1" x14ac:dyDescent="0.25">
      <c r="A8" s="110"/>
      <c r="B8" s="110"/>
      <c r="C8" s="110"/>
      <c r="D8" s="110"/>
      <c r="E8" s="110"/>
      <c r="F8" s="110"/>
      <c r="G8" s="110"/>
      <c r="H8" s="110"/>
      <c r="I8" s="110"/>
      <c r="J8" s="114"/>
      <c r="K8" s="110"/>
      <c r="L8" s="114"/>
      <c r="M8" s="114"/>
      <c r="N8" s="110"/>
      <c r="O8" s="110"/>
      <c r="P8" s="114"/>
      <c r="Q8" s="114"/>
      <c r="R8" s="115"/>
      <c r="S8" s="114"/>
      <c r="T8" s="114"/>
      <c r="U8" s="114"/>
      <c r="V8" s="114"/>
      <c r="W8" s="114"/>
      <c r="X8" s="115"/>
      <c r="Y8" s="114"/>
      <c r="Z8" s="114"/>
      <c r="AA8" s="114"/>
      <c r="AB8" s="114"/>
      <c r="AC8" s="114"/>
      <c r="AD8" s="114"/>
      <c r="AE8" s="114"/>
      <c r="AF8" s="114"/>
      <c r="AG8" s="114"/>
      <c r="AH8" s="114"/>
      <c r="AI8" s="110"/>
      <c r="AJ8" s="114"/>
      <c r="AK8" s="114"/>
      <c r="AL8" s="114"/>
      <c r="AM8" s="114"/>
      <c r="AN8" s="114"/>
      <c r="AO8" s="114"/>
      <c r="AP8" s="114"/>
      <c r="AQ8" s="110"/>
      <c r="AR8" s="110"/>
      <c r="AS8" s="110"/>
      <c r="AT8" s="110"/>
      <c r="AU8" s="110"/>
      <c r="AV8" s="110"/>
      <c r="AW8" s="110"/>
      <c r="AX8" s="114"/>
      <c r="AY8" s="114"/>
      <c r="AZ8" s="110"/>
      <c r="BA8" s="110"/>
    </row>
    <row r="9" spans="1:143" ht="14.25" customHeight="1" x14ac:dyDescent="0.25">
      <c r="A9" s="110"/>
      <c r="B9" s="110"/>
      <c r="C9" s="110"/>
      <c r="D9" s="110"/>
      <c r="E9" s="110"/>
      <c r="F9" s="110"/>
      <c r="G9" s="110"/>
      <c r="H9" s="110"/>
      <c r="I9" s="110"/>
      <c r="J9" s="114"/>
      <c r="K9" s="110"/>
      <c r="L9" s="114"/>
      <c r="M9" s="114"/>
      <c r="N9" s="110"/>
      <c r="O9" s="110"/>
      <c r="P9" s="114"/>
      <c r="Q9" s="114"/>
      <c r="R9" s="115"/>
      <c r="S9" s="114"/>
      <c r="T9" s="114"/>
      <c r="U9" s="114"/>
      <c r="V9" s="114"/>
      <c r="W9" s="114"/>
      <c r="X9" s="115"/>
      <c r="Y9" s="114"/>
      <c r="Z9" s="114"/>
      <c r="AA9" s="114"/>
      <c r="AB9" s="114"/>
      <c r="AC9" s="114"/>
      <c r="AD9" s="114"/>
      <c r="AE9" s="114"/>
      <c r="AF9" s="114"/>
      <c r="AG9" s="114"/>
      <c r="AH9" s="114"/>
      <c r="AI9" s="110"/>
      <c r="AJ9" s="114"/>
      <c r="AK9" s="114"/>
      <c r="AL9" s="114"/>
      <c r="AM9" s="114"/>
      <c r="AN9" s="114"/>
      <c r="AO9" s="114"/>
      <c r="AP9" s="114"/>
      <c r="AQ9" s="110"/>
      <c r="AR9" s="110"/>
      <c r="AS9" s="110"/>
      <c r="AT9" s="110"/>
      <c r="AU9" s="110"/>
      <c r="AV9" s="110"/>
      <c r="AW9" s="110"/>
      <c r="AX9" s="114"/>
      <c r="AY9" s="114"/>
      <c r="AZ9" s="110"/>
      <c r="BA9" s="110"/>
    </row>
    <row r="10" spans="1:143" ht="14.25" customHeight="1" x14ac:dyDescent="0.25">
      <c r="A10" s="110"/>
      <c r="B10" s="110"/>
      <c r="C10" s="110"/>
      <c r="D10" s="110"/>
      <c r="E10" s="110"/>
      <c r="F10" s="110"/>
      <c r="G10" s="110"/>
      <c r="H10" s="110"/>
      <c r="I10" s="110"/>
      <c r="J10" s="114"/>
      <c r="K10" s="110"/>
      <c r="L10" s="114"/>
      <c r="M10" s="114"/>
      <c r="N10" s="110"/>
      <c r="O10" s="110"/>
      <c r="P10" s="114"/>
      <c r="Q10" s="114"/>
      <c r="R10" s="115"/>
      <c r="S10" s="114"/>
      <c r="T10" s="114"/>
      <c r="U10" s="114"/>
      <c r="V10" s="114"/>
      <c r="W10" s="114"/>
      <c r="X10" s="115"/>
      <c r="Y10" s="114"/>
      <c r="Z10" s="114"/>
      <c r="AA10" s="114"/>
      <c r="AB10" s="114"/>
      <c r="AC10" s="114"/>
      <c r="AD10" s="114"/>
      <c r="AE10" s="114"/>
      <c r="AF10" s="114"/>
      <c r="AG10" s="114"/>
      <c r="AH10" s="114"/>
      <c r="AI10" s="110"/>
      <c r="AJ10" s="114"/>
      <c r="AK10" s="114"/>
      <c r="AL10" s="114"/>
      <c r="AM10" s="114"/>
      <c r="AN10" s="114"/>
      <c r="AO10" s="114"/>
      <c r="AP10" s="114"/>
      <c r="AQ10" s="110"/>
      <c r="AR10" s="110"/>
      <c r="AS10" s="110"/>
      <c r="AT10" s="110"/>
      <c r="AU10" s="110"/>
      <c r="AV10" s="110"/>
      <c r="AW10" s="110"/>
      <c r="AX10" s="114"/>
      <c r="AY10" s="114"/>
      <c r="AZ10" s="110"/>
      <c r="BA10" s="110"/>
    </row>
    <row r="11" spans="1:143" ht="14.25" customHeight="1" x14ac:dyDescent="0.25">
      <c r="A11" s="110"/>
      <c r="B11" s="110"/>
      <c r="C11" s="110"/>
      <c r="D11" s="110"/>
      <c r="E11" s="110"/>
      <c r="F11" s="110"/>
      <c r="G11" s="110"/>
      <c r="H11" s="110"/>
      <c r="I11" s="110"/>
      <c r="J11" s="114"/>
      <c r="K11" s="110"/>
      <c r="L11" s="114"/>
      <c r="M11" s="114"/>
      <c r="N11" s="110"/>
      <c r="O11" s="110"/>
      <c r="P11" s="114"/>
      <c r="Q11" s="114"/>
      <c r="R11" s="115"/>
      <c r="S11" s="114"/>
      <c r="T11" s="114"/>
      <c r="U11" s="114"/>
      <c r="V11" s="114"/>
      <c r="W11" s="114"/>
      <c r="X11" s="115"/>
      <c r="Y11" s="114"/>
      <c r="Z11" s="114"/>
      <c r="AA11" s="114"/>
      <c r="AB11" s="114"/>
      <c r="AC11" s="114"/>
      <c r="AD11" s="114"/>
      <c r="AE11" s="114"/>
      <c r="AF11" s="114"/>
      <c r="AG11" s="114"/>
      <c r="AH11" s="114"/>
      <c r="AI11" s="110"/>
      <c r="AJ11" s="114"/>
      <c r="AK11" s="114"/>
      <c r="AL11" s="114"/>
      <c r="AM11" s="114"/>
      <c r="AN11" s="114"/>
      <c r="AO11" s="114"/>
      <c r="AP11" s="114"/>
      <c r="AQ11" s="110"/>
      <c r="AR11" s="110"/>
      <c r="AS11" s="110"/>
      <c r="AT11" s="110"/>
      <c r="AU11" s="110"/>
      <c r="AV11" s="110"/>
      <c r="AW11" s="110"/>
      <c r="AX11" s="114"/>
      <c r="AY11" s="114"/>
      <c r="AZ11" s="110"/>
      <c r="BA11" s="110"/>
    </row>
    <row r="12" spans="1:143" ht="14.25" customHeight="1" x14ac:dyDescent="0.25">
      <c r="A12" s="110"/>
      <c r="B12" s="110"/>
      <c r="C12" s="110"/>
      <c r="D12" s="110"/>
      <c r="E12" s="110"/>
      <c r="F12" s="110"/>
      <c r="G12" s="110"/>
      <c r="H12" s="110"/>
      <c r="I12" s="110"/>
      <c r="J12" s="114"/>
      <c r="K12" s="110"/>
      <c r="L12" s="114"/>
      <c r="M12" s="114"/>
      <c r="N12" s="110"/>
      <c r="O12" s="110"/>
      <c r="P12" s="114"/>
      <c r="Q12" s="114"/>
      <c r="R12" s="115"/>
      <c r="S12" s="114"/>
      <c r="T12" s="114"/>
      <c r="U12" s="114"/>
      <c r="V12" s="114"/>
      <c r="W12" s="114"/>
      <c r="X12" s="115"/>
      <c r="Y12" s="114"/>
      <c r="Z12" s="114"/>
      <c r="AA12" s="114"/>
      <c r="AB12" s="114"/>
      <c r="AC12" s="114"/>
      <c r="AD12" s="114"/>
      <c r="AE12" s="114"/>
      <c r="AF12" s="114"/>
      <c r="AG12" s="114"/>
      <c r="AH12" s="114"/>
      <c r="AI12" s="110"/>
      <c r="AJ12" s="114"/>
      <c r="AK12" s="114"/>
      <c r="AL12" s="114"/>
      <c r="AM12" s="114"/>
      <c r="AN12" s="114"/>
      <c r="AO12" s="114"/>
      <c r="AP12" s="114"/>
      <c r="AQ12" s="110"/>
      <c r="AR12" s="110"/>
      <c r="AS12" s="110"/>
      <c r="AT12" s="110"/>
      <c r="AU12" s="110"/>
      <c r="AV12" s="110"/>
      <c r="AW12" s="110"/>
      <c r="AX12" s="114"/>
      <c r="AY12" s="114"/>
      <c r="AZ12" s="110"/>
      <c r="BA12" s="110"/>
    </row>
    <row r="13" spans="1:143" ht="14.25" customHeight="1" x14ac:dyDescent="0.25">
      <c r="A13" s="110"/>
      <c r="B13" s="110"/>
      <c r="C13" s="110"/>
      <c r="D13" s="110"/>
      <c r="E13" s="110"/>
      <c r="F13" s="110"/>
      <c r="G13" s="110"/>
      <c r="H13" s="110"/>
      <c r="I13" s="110"/>
      <c r="J13" s="114"/>
      <c r="K13" s="110"/>
      <c r="L13" s="114"/>
      <c r="M13" s="114"/>
      <c r="N13" s="110"/>
      <c r="O13" s="110"/>
      <c r="P13" s="114"/>
      <c r="Q13" s="114"/>
      <c r="R13" s="115"/>
      <c r="S13" s="114"/>
      <c r="T13" s="114"/>
      <c r="U13" s="114"/>
      <c r="V13" s="114"/>
      <c r="W13" s="114"/>
      <c r="X13" s="115"/>
      <c r="Y13" s="114"/>
      <c r="Z13" s="114"/>
      <c r="AA13" s="114"/>
      <c r="AB13" s="114"/>
      <c r="AC13" s="114"/>
      <c r="AD13" s="114"/>
      <c r="AE13" s="114"/>
      <c r="AF13" s="114"/>
      <c r="AG13" s="114"/>
      <c r="AH13" s="114"/>
      <c r="AI13" s="110"/>
      <c r="AJ13" s="114"/>
      <c r="AK13" s="114"/>
      <c r="AL13" s="114"/>
      <c r="AM13" s="114"/>
      <c r="AN13" s="114"/>
      <c r="AO13" s="114"/>
      <c r="AP13" s="114"/>
      <c r="AQ13" s="110"/>
      <c r="AR13" s="110"/>
      <c r="AS13" s="110"/>
      <c r="AT13" s="110"/>
      <c r="AU13" s="110"/>
      <c r="AV13" s="110"/>
      <c r="AW13" s="110"/>
      <c r="AX13" s="114"/>
      <c r="AY13" s="114"/>
      <c r="AZ13" s="110"/>
      <c r="BA13" s="110"/>
    </row>
    <row r="14" spans="1:143" ht="14.25" customHeight="1" x14ac:dyDescent="0.25">
      <c r="A14" s="110"/>
      <c r="B14" s="110"/>
      <c r="C14" s="110"/>
      <c r="D14" s="110"/>
      <c r="E14" s="110"/>
      <c r="F14" s="110"/>
      <c r="G14" s="110"/>
      <c r="H14" s="110"/>
      <c r="I14" s="110"/>
      <c r="J14" s="114"/>
      <c r="K14" s="110"/>
      <c r="L14" s="114"/>
      <c r="M14" s="114"/>
      <c r="N14" s="110"/>
      <c r="O14" s="110"/>
      <c r="P14" s="114"/>
      <c r="Q14" s="114"/>
      <c r="R14" s="110"/>
      <c r="S14" s="110"/>
      <c r="T14" s="110"/>
      <c r="U14" s="110"/>
      <c r="V14" s="110"/>
      <c r="W14" s="110"/>
      <c r="X14" s="115"/>
      <c r="Y14" s="114"/>
      <c r="Z14" s="114"/>
      <c r="AA14" s="114"/>
      <c r="AB14" s="114"/>
      <c r="AC14" s="114"/>
      <c r="AD14" s="110"/>
      <c r="AE14" s="110"/>
      <c r="AF14" s="110"/>
      <c r="AG14" s="110"/>
      <c r="AH14" s="110"/>
      <c r="AI14" s="110"/>
      <c r="AJ14" s="110"/>
      <c r="AK14" s="110"/>
      <c r="AL14" s="114"/>
      <c r="AM14" s="114"/>
      <c r="AN14" s="114"/>
      <c r="AO14" s="114"/>
      <c r="AP14" s="114"/>
      <c r="AQ14" s="110"/>
      <c r="AR14" s="110"/>
      <c r="AS14" s="110"/>
      <c r="AT14" s="110"/>
      <c r="AU14" s="110"/>
      <c r="AV14" s="110"/>
      <c r="AW14" s="110"/>
      <c r="AX14" s="114"/>
      <c r="AY14" s="114"/>
      <c r="AZ14" s="110"/>
      <c r="BA14" s="110"/>
    </row>
    <row r="15" spans="1:143" ht="14.25" customHeight="1" x14ac:dyDescent="0.25">
      <c r="A15" s="110"/>
      <c r="B15" s="110"/>
      <c r="C15" s="110"/>
      <c r="D15" s="110"/>
      <c r="E15" s="110"/>
      <c r="F15" s="110"/>
      <c r="G15" s="110"/>
      <c r="H15" s="110"/>
      <c r="I15" s="110"/>
      <c r="J15" s="114"/>
      <c r="K15" s="110"/>
      <c r="L15" s="114"/>
      <c r="M15" s="114"/>
      <c r="N15" s="110"/>
      <c r="O15" s="110"/>
      <c r="P15" s="114"/>
      <c r="Q15" s="110"/>
      <c r="R15" s="115"/>
      <c r="S15" s="114"/>
      <c r="T15" s="114"/>
      <c r="U15" s="114"/>
      <c r="V15" s="114"/>
      <c r="W15" s="114"/>
      <c r="X15" s="110"/>
      <c r="Y15" s="110"/>
      <c r="Z15" s="110"/>
      <c r="AA15" s="110"/>
      <c r="AB15" s="110"/>
      <c r="AC15" s="110"/>
      <c r="AD15" s="110"/>
      <c r="AE15" s="110"/>
      <c r="AF15" s="110"/>
      <c r="AG15" s="110"/>
      <c r="AH15" s="110"/>
      <c r="AI15" s="110"/>
      <c r="AJ15" s="110"/>
      <c r="AK15" s="110"/>
      <c r="AL15" s="114"/>
      <c r="AM15" s="114"/>
      <c r="AN15" s="114"/>
      <c r="AO15" s="114"/>
      <c r="AP15" s="114"/>
      <c r="AQ15" s="110"/>
      <c r="AR15" s="110"/>
      <c r="AS15" s="110"/>
      <c r="AT15" s="110"/>
      <c r="AU15" s="110"/>
      <c r="AV15" s="110"/>
      <c r="AW15" s="110"/>
      <c r="AX15" s="114"/>
      <c r="AY15" s="114"/>
      <c r="AZ15" s="110"/>
      <c r="BA15" s="110"/>
    </row>
    <row r="16" spans="1:143" ht="14.25" customHeight="1" x14ac:dyDescent="0.25">
      <c r="A16" s="110"/>
      <c r="B16" s="110"/>
      <c r="C16" s="110"/>
      <c r="D16" s="110"/>
      <c r="E16" s="110"/>
      <c r="F16" s="110"/>
      <c r="G16" s="110"/>
      <c r="H16" s="110"/>
      <c r="I16" s="110"/>
      <c r="J16" s="114"/>
      <c r="K16" s="110"/>
      <c r="L16" s="114"/>
      <c r="M16" s="114"/>
      <c r="N16" s="110"/>
      <c r="O16" s="110"/>
      <c r="P16" s="114"/>
      <c r="Q16" s="114"/>
      <c r="R16" s="115"/>
      <c r="S16" s="114"/>
      <c r="T16" s="114"/>
      <c r="U16" s="114"/>
      <c r="V16" s="114"/>
      <c r="W16" s="114"/>
      <c r="X16" s="115"/>
      <c r="Y16" s="114"/>
      <c r="Z16" s="114"/>
      <c r="AA16" s="114"/>
      <c r="AB16" s="114"/>
      <c r="AC16" s="114"/>
      <c r="AD16" s="114"/>
      <c r="AE16" s="114"/>
      <c r="AF16" s="114"/>
      <c r="AG16" s="114"/>
      <c r="AH16" s="114"/>
      <c r="AI16" s="110"/>
      <c r="AJ16" s="114"/>
      <c r="AK16" s="114"/>
      <c r="AL16" s="114"/>
      <c r="AM16" s="114"/>
      <c r="AN16" s="114"/>
      <c r="AO16" s="114"/>
      <c r="AP16" s="114"/>
      <c r="AQ16" s="110"/>
      <c r="AR16" s="110"/>
      <c r="AS16" s="110"/>
      <c r="AT16" s="110"/>
      <c r="AU16" s="110"/>
      <c r="AV16" s="110"/>
      <c r="AW16" s="110"/>
      <c r="AX16" s="114"/>
      <c r="AY16" s="114"/>
      <c r="AZ16" s="110"/>
      <c r="BA16" s="110"/>
    </row>
    <row r="17" spans="1:53" ht="14.25" customHeight="1" x14ac:dyDescent="0.25">
      <c r="A17" s="110"/>
      <c r="B17" s="110"/>
      <c r="C17" s="110"/>
      <c r="D17" s="110"/>
      <c r="E17" s="110"/>
      <c r="F17" s="110"/>
      <c r="G17" s="110"/>
      <c r="H17" s="110"/>
      <c r="I17" s="110"/>
      <c r="J17" s="114"/>
      <c r="K17" s="110"/>
      <c r="L17" s="114"/>
      <c r="M17" s="114"/>
      <c r="N17" s="110"/>
      <c r="O17" s="110"/>
      <c r="P17" s="114"/>
      <c r="Q17" s="114"/>
      <c r="R17" s="115"/>
      <c r="S17" s="114"/>
      <c r="T17" s="114"/>
      <c r="U17" s="114"/>
      <c r="V17" s="114"/>
      <c r="W17" s="114"/>
      <c r="X17" s="115"/>
      <c r="Y17" s="114"/>
      <c r="Z17" s="114"/>
      <c r="AA17" s="114"/>
      <c r="AB17" s="114"/>
      <c r="AC17" s="114"/>
      <c r="AD17" s="114"/>
      <c r="AE17" s="114"/>
      <c r="AF17" s="114"/>
      <c r="AG17" s="114"/>
      <c r="AH17" s="114"/>
      <c r="AI17" s="110"/>
      <c r="AJ17" s="114"/>
      <c r="AK17" s="114"/>
      <c r="AL17" s="114"/>
      <c r="AM17" s="114"/>
      <c r="AN17" s="114"/>
      <c r="AO17" s="114"/>
      <c r="AP17" s="114"/>
      <c r="AQ17" s="110"/>
      <c r="AR17" s="110"/>
      <c r="AS17" s="110"/>
      <c r="AT17" s="110"/>
      <c r="AU17" s="110"/>
      <c r="AV17" s="110"/>
      <c r="AW17" s="110"/>
      <c r="AX17" s="114"/>
      <c r="AY17" s="114"/>
      <c r="AZ17" s="110"/>
      <c r="BA17" s="110"/>
    </row>
    <row r="18" spans="1:53" ht="14.25" customHeight="1" x14ac:dyDescent="0.25">
      <c r="A18" s="110"/>
      <c r="B18" s="110"/>
      <c r="C18" s="110"/>
      <c r="D18" s="110"/>
      <c r="E18" s="110"/>
      <c r="F18" s="110"/>
      <c r="G18" s="110"/>
      <c r="H18" s="110"/>
      <c r="I18" s="110"/>
      <c r="J18" s="114"/>
      <c r="K18" s="110"/>
      <c r="L18" s="114"/>
      <c r="M18" s="114"/>
      <c r="N18" s="110"/>
      <c r="O18" s="110"/>
      <c r="P18" s="114"/>
      <c r="Q18" s="114"/>
      <c r="R18" s="115"/>
      <c r="S18" s="114"/>
      <c r="T18" s="114"/>
      <c r="U18" s="114"/>
      <c r="V18" s="114"/>
      <c r="W18" s="114"/>
      <c r="X18" s="115"/>
      <c r="Y18" s="114"/>
      <c r="Z18" s="114"/>
      <c r="AA18" s="114"/>
      <c r="AB18" s="114"/>
      <c r="AC18" s="114"/>
      <c r="AD18" s="114"/>
      <c r="AE18" s="114"/>
      <c r="AF18" s="114"/>
      <c r="AG18" s="114"/>
      <c r="AH18" s="114"/>
      <c r="AI18" s="110"/>
      <c r="AJ18" s="114"/>
      <c r="AK18" s="114"/>
      <c r="AL18" s="114"/>
      <c r="AM18" s="114"/>
      <c r="AN18" s="114"/>
      <c r="AO18" s="114"/>
      <c r="AP18" s="114"/>
      <c r="AQ18" s="110"/>
      <c r="AR18" s="110"/>
      <c r="AS18" s="110"/>
      <c r="AT18" s="110"/>
      <c r="AU18" s="110"/>
      <c r="AV18" s="110"/>
      <c r="AW18" s="110"/>
      <c r="AX18" s="114"/>
      <c r="AY18" s="114"/>
      <c r="AZ18" s="110"/>
      <c r="BA18" s="110"/>
    </row>
    <row r="19" spans="1:53" ht="14.25" customHeight="1" x14ac:dyDescent="0.25">
      <c r="A19" s="110"/>
      <c r="B19" s="110"/>
      <c r="C19" s="110"/>
      <c r="D19" s="110"/>
      <c r="E19" s="110"/>
      <c r="F19" s="110"/>
      <c r="G19" s="110"/>
      <c r="H19" s="110"/>
      <c r="I19" s="110"/>
      <c r="J19" s="114"/>
      <c r="K19" s="110"/>
      <c r="L19" s="114"/>
      <c r="M19" s="114"/>
      <c r="N19" s="110"/>
      <c r="O19" s="110"/>
      <c r="P19" s="114"/>
      <c r="Q19" s="114"/>
      <c r="R19" s="110"/>
      <c r="S19" s="110"/>
      <c r="T19" s="110"/>
      <c r="U19" s="110"/>
      <c r="V19" s="110"/>
      <c r="W19" s="110"/>
      <c r="X19" s="115"/>
      <c r="Y19" s="114"/>
      <c r="Z19" s="114"/>
      <c r="AA19" s="114"/>
      <c r="AB19" s="114"/>
      <c r="AC19" s="114"/>
      <c r="AD19" s="110"/>
      <c r="AE19" s="110"/>
      <c r="AF19" s="110"/>
      <c r="AG19" s="110"/>
      <c r="AH19" s="110"/>
      <c r="AI19" s="110"/>
      <c r="AJ19" s="110"/>
      <c r="AK19" s="110"/>
      <c r="AL19" s="114"/>
      <c r="AM19" s="114"/>
      <c r="AN19" s="114"/>
      <c r="AO19" s="114"/>
      <c r="AP19" s="114"/>
      <c r="AQ19" s="110"/>
      <c r="AR19" s="110"/>
      <c r="AS19" s="110"/>
      <c r="AT19" s="110"/>
      <c r="AU19" s="110"/>
      <c r="AV19" s="110"/>
      <c r="AW19" s="110"/>
      <c r="AX19" s="114"/>
      <c r="AY19" s="114"/>
      <c r="AZ19" s="110"/>
      <c r="BA19" s="110"/>
    </row>
    <row r="20" spans="1:53" ht="14.25" customHeight="1" x14ac:dyDescent="0.25">
      <c r="A20" s="110"/>
      <c r="B20" s="110"/>
      <c r="C20" s="110"/>
      <c r="D20" s="110"/>
      <c r="E20" s="110"/>
      <c r="F20" s="110"/>
      <c r="G20" s="110"/>
      <c r="H20" s="110"/>
      <c r="I20" s="110"/>
      <c r="J20" s="114"/>
      <c r="K20" s="110"/>
      <c r="L20" s="114"/>
      <c r="M20" s="114"/>
      <c r="N20" s="110"/>
      <c r="O20" s="110"/>
      <c r="P20" s="114"/>
      <c r="Q20" s="114"/>
      <c r="R20" s="115"/>
      <c r="S20" s="114"/>
      <c r="T20" s="114"/>
      <c r="U20" s="114"/>
      <c r="V20" s="114"/>
      <c r="W20" s="114"/>
      <c r="X20" s="115"/>
      <c r="Y20" s="114"/>
      <c r="Z20" s="114"/>
      <c r="AA20" s="114"/>
      <c r="AB20" s="114"/>
      <c r="AC20" s="114"/>
      <c r="AD20" s="114"/>
      <c r="AE20" s="114"/>
      <c r="AF20" s="114"/>
      <c r="AG20" s="114"/>
      <c r="AH20" s="114"/>
      <c r="AI20" s="110"/>
      <c r="AJ20" s="114"/>
      <c r="AK20" s="114"/>
      <c r="AL20" s="114"/>
      <c r="AM20" s="114"/>
      <c r="AN20" s="114"/>
      <c r="AO20" s="114"/>
      <c r="AP20" s="114"/>
      <c r="AQ20" s="110"/>
      <c r="AR20" s="110"/>
      <c r="AS20" s="110"/>
      <c r="AT20" s="110"/>
      <c r="AU20" s="110"/>
      <c r="AV20" s="110"/>
      <c r="AW20" s="110"/>
      <c r="AX20" s="114"/>
      <c r="AY20" s="114"/>
      <c r="AZ20" s="110"/>
      <c r="BA20" s="110"/>
    </row>
    <row r="21" spans="1:53" ht="14.25" customHeight="1" x14ac:dyDescent="0.25">
      <c r="A21" s="110"/>
      <c r="B21" s="110"/>
      <c r="C21" s="110"/>
      <c r="D21" s="110"/>
      <c r="E21" s="110"/>
      <c r="F21" s="110"/>
      <c r="G21" s="110"/>
      <c r="H21" s="110"/>
      <c r="I21" s="110"/>
      <c r="J21" s="114"/>
      <c r="K21" s="110"/>
      <c r="L21" s="114"/>
      <c r="M21" s="114"/>
      <c r="N21" s="110"/>
      <c r="O21" s="110"/>
      <c r="P21" s="114"/>
      <c r="Q21" s="114"/>
      <c r="R21" s="115"/>
      <c r="S21" s="114"/>
      <c r="T21" s="114"/>
      <c r="U21" s="114"/>
      <c r="V21" s="114"/>
      <c r="W21" s="114"/>
      <c r="X21" s="115"/>
      <c r="Y21" s="114"/>
      <c r="Z21" s="114"/>
      <c r="AA21" s="114"/>
      <c r="AB21" s="114"/>
      <c r="AC21" s="114"/>
      <c r="AD21" s="114"/>
      <c r="AE21" s="114"/>
      <c r="AF21" s="114"/>
      <c r="AG21" s="114"/>
      <c r="AH21" s="114"/>
      <c r="AI21" s="110"/>
      <c r="AJ21" s="114"/>
      <c r="AK21" s="114"/>
      <c r="AL21" s="114"/>
      <c r="AM21" s="114"/>
      <c r="AN21" s="114"/>
      <c r="AO21" s="114"/>
      <c r="AP21" s="114"/>
      <c r="AQ21" s="110"/>
      <c r="AR21" s="110"/>
      <c r="AS21" s="110"/>
      <c r="AT21" s="110"/>
      <c r="AU21" s="110"/>
      <c r="AV21" s="110"/>
      <c r="AW21" s="110"/>
      <c r="AX21" s="114"/>
      <c r="AY21" s="114"/>
      <c r="AZ21" s="110"/>
      <c r="BA21" s="110"/>
    </row>
    <row r="22" spans="1:53" ht="14.25" customHeight="1" x14ac:dyDescent="0.25">
      <c r="A22" s="110"/>
      <c r="B22" s="110"/>
      <c r="C22" s="110"/>
      <c r="D22" s="110"/>
      <c r="E22" s="110"/>
      <c r="F22" s="110"/>
      <c r="G22" s="110"/>
      <c r="H22" s="110"/>
      <c r="I22" s="110"/>
      <c r="J22" s="114"/>
      <c r="K22" s="110"/>
      <c r="L22" s="114"/>
      <c r="M22" s="114"/>
      <c r="N22" s="110"/>
      <c r="O22" s="110"/>
      <c r="P22" s="114"/>
      <c r="Q22" s="114"/>
      <c r="R22" s="115"/>
      <c r="S22" s="114"/>
      <c r="T22" s="114"/>
      <c r="U22" s="114"/>
      <c r="V22" s="114"/>
      <c r="W22" s="114"/>
      <c r="X22" s="115"/>
      <c r="Y22" s="114"/>
      <c r="Z22" s="114"/>
      <c r="AA22" s="114"/>
      <c r="AB22" s="114"/>
      <c r="AC22" s="114"/>
      <c r="AD22" s="114"/>
      <c r="AE22" s="114"/>
      <c r="AF22" s="114"/>
      <c r="AG22" s="114"/>
      <c r="AH22" s="114"/>
      <c r="AI22" s="110"/>
      <c r="AJ22" s="114"/>
      <c r="AK22" s="114"/>
      <c r="AL22" s="114"/>
      <c r="AM22" s="114"/>
      <c r="AN22" s="114"/>
      <c r="AO22" s="114"/>
      <c r="AP22" s="114"/>
      <c r="AQ22" s="110"/>
      <c r="AR22" s="110"/>
      <c r="AS22" s="110"/>
      <c r="AT22" s="110"/>
      <c r="AU22" s="110"/>
      <c r="AV22" s="110"/>
      <c r="AW22" s="110"/>
      <c r="AX22" s="114"/>
      <c r="AY22" s="114"/>
      <c r="AZ22" s="110"/>
      <c r="BA22" s="110"/>
    </row>
    <row r="23" spans="1:53" ht="14.25" customHeight="1" x14ac:dyDescent="0.25">
      <c r="A23" s="110"/>
      <c r="B23" s="110"/>
      <c r="C23" s="110"/>
      <c r="D23" s="110"/>
      <c r="E23" s="110"/>
      <c r="F23" s="110"/>
      <c r="G23" s="110"/>
      <c r="H23" s="110"/>
      <c r="I23" s="110"/>
      <c r="J23" s="114"/>
      <c r="K23" s="110"/>
      <c r="L23" s="114"/>
      <c r="M23" s="114"/>
      <c r="N23" s="110"/>
      <c r="O23" s="110"/>
      <c r="P23" s="114"/>
      <c r="Q23" s="114"/>
      <c r="R23" s="115"/>
      <c r="S23" s="114"/>
      <c r="T23" s="114"/>
      <c r="U23" s="114"/>
      <c r="V23" s="114"/>
      <c r="W23" s="114"/>
      <c r="X23" s="115"/>
      <c r="Y23" s="114"/>
      <c r="Z23" s="114"/>
      <c r="AA23" s="114"/>
      <c r="AB23" s="114"/>
      <c r="AC23" s="114"/>
      <c r="AD23" s="114"/>
      <c r="AE23" s="114"/>
      <c r="AF23" s="114"/>
      <c r="AG23" s="114"/>
      <c r="AH23" s="114"/>
      <c r="AI23" s="110"/>
      <c r="AJ23" s="114"/>
      <c r="AK23" s="114"/>
      <c r="AL23" s="114"/>
      <c r="AM23" s="114"/>
      <c r="AN23" s="114"/>
      <c r="AO23" s="114"/>
      <c r="AP23" s="114"/>
      <c r="AQ23" s="110"/>
      <c r="AR23" s="110"/>
      <c r="AS23" s="110"/>
      <c r="AT23" s="110"/>
      <c r="AU23" s="110"/>
      <c r="AV23" s="110"/>
      <c r="AW23" s="110"/>
      <c r="AX23" s="114"/>
      <c r="AY23" s="114"/>
      <c r="AZ23" s="110"/>
      <c r="BA23" s="110"/>
    </row>
    <row r="24" spans="1:53" ht="14.25" customHeight="1" x14ac:dyDescent="0.25">
      <c r="A24" s="110"/>
      <c r="B24" s="110"/>
      <c r="C24" s="110"/>
      <c r="D24" s="110"/>
      <c r="E24" s="110"/>
      <c r="F24" s="110"/>
      <c r="G24" s="110"/>
      <c r="H24" s="110"/>
      <c r="I24" s="110"/>
      <c r="J24" s="114"/>
      <c r="K24" s="110"/>
      <c r="L24" s="114"/>
      <c r="M24" s="114"/>
      <c r="N24" s="110"/>
      <c r="O24" s="110"/>
      <c r="P24" s="114"/>
      <c r="Q24" s="114"/>
      <c r="R24" s="110"/>
      <c r="S24" s="110"/>
      <c r="T24" s="110"/>
      <c r="U24" s="110"/>
      <c r="V24" s="110"/>
      <c r="W24" s="110"/>
      <c r="X24" s="115"/>
      <c r="Y24" s="114"/>
      <c r="Z24" s="114"/>
      <c r="AA24" s="114"/>
      <c r="AB24" s="114"/>
      <c r="AC24" s="114"/>
      <c r="AD24" s="110"/>
      <c r="AE24" s="110"/>
      <c r="AF24" s="110"/>
      <c r="AG24" s="110"/>
      <c r="AH24" s="110"/>
      <c r="AI24" s="110"/>
      <c r="AJ24" s="110"/>
      <c r="AK24" s="110"/>
      <c r="AL24" s="114"/>
      <c r="AM24" s="114"/>
      <c r="AN24" s="114"/>
      <c r="AO24" s="114"/>
      <c r="AP24" s="114"/>
      <c r="AQ24" s="110"/>
      <c r="AR24" s="110"/>
      <c r="AS24" s="110"/>
      <c r="AT24" s="110"/>
      <c r="AU24" s="110"/>
      <c r="AV24" s="110"/>
      <c r="AW24" s="110"/>
      <c r="AX24" s="114"/>
      <c r="AY24" s="114"/>
      <c r="AZ24" s="110"/>
      <c r="BA24" s="110"/>
    </row>
    <row r="25" spans="1:53" ht="14.25" customHeight="1" x14ac:dyDescent="0.25">
      <c r="A25" s="110"/>
      <c r="B25" s="110"/>
      <c r="C25" s="110"/>
      <c r="D25" s="110"/>
      <c r="E25" s="110"/>
      <c r="F25" s="110"/>
      <c r="G25" s="110"/>
      <c r="H25" s="110"/>
      <c r="I25" s="110"/>
      <c r="J25" s="114"/>
      <c r="K25" s="110"/>
      <c r="L25" s="114"/>
      <c r="M25" s="114"/>
      <c r="N25" s="110"/>
      <c r="O25" s="110"/>
      <c r="P25" s="114"/>
      <c r="Q25" s="114"/>
      <c r="R25" s="115"/>
      <c r="S25" s="114"/>
      <c r="T25" s="114"/>
      <c r="U25" s="114"/>
      <c r="V25" s="114"/>
      <c r="W25" s="114"/>
      <c r="X25" s="115"/>
      <c r="Y25" s="114"/>
      <c r="Z25" s="114"/>
      <c r="AA25" s="114"/>
      <c r="AB25" s="114"/>
      <c r="AC25" s="114"/>
      <c r="AD25" s="114"/>
      <c r="AE25" s="114"/>
      <c r="AF25" s="114"/>
      <c r="AG25" s="114"/>
      <c r="AH25" s="114"/>
      <c r="AI25" s="110"/>
      <c r="AJ25" s="114"/>
      <c r="AK25" s="114"/>
      <c r="AL25" s="114"/>
      <c r="AM25" s="114"/>
      <c r="AN25" s="114"/>
      <c r="AO25" s="114"/>
      <c r="AP25" s="114"/>
      <c r="AQ25" s="110"/>
      <c r="AR25" s="110"/>
      <c r="AS25" s="110"/>
      <c r="AT25" s="110"/>
      <c r="AU25" s="110"/>
      <c r="AV25" s="110"/>
      <c r="AW25" s="110"/>
      <c r="AX25" s="114"/>
      <c r="AY25" s="114"/>
      <c r="AZ25" s="110"/>
      <c r="BA25" s="110"/>
    </row>
    <row r="26" spans="1:53" ht="14.25" customHeight="1" x14ac:dyDescent="0.25">
      <c r="A26" s="110"/>
      <c r="B26" s="110"/>
      <c r="C26" s="110"/>
      <c r="D26" s="110"/>
      <c r="E26" s="110"/>
      <c r="F26" s="110"/>
      <c r="G26" s="110"/>
      <c r="H26" s="110"/>
      <c r="I26" s="110"/>
      <c r="J26" s="114"/>
      <c r="K26" s="110"/>
      <c r="L26" s="114"/>
      <c r="M26" s="114"/>
      <c r="N26" s="110"/>
      <c r="O26" s="110"/>
      <c r="P26" s="114"/>
      <c r="Q26" s="114"/>
      <c r="R26" s="110"/>
      <c r="S26" s="110"/>
      <c r="T26" s="110"/>
      <c r="U26" s="110"/>
      <c r="V26" s="110"/>
      <c r="W26" s="110"/>
      <c r="X26" s="115"/>
      <c r="Y26" s="114"/>
      <c r="Z26" s="114"/>
      <c r="AA26" s="114"/>
      <c r="AB26" s="114"/>
      <c r="AC26" s="114"/>
      <c r="AD26" s="110"/>
      <c r="AE26" s="110"/>
      <c r="AF26" s="110"/>
      <c r="AG26" s="110"/>
      <c r="AH26" s="110"/>
      <c r="AI26" s="110"/>
      <c r="AJ26" s="110"/>
      <c r="AK26" s="110"/>
      <c r="AL26" s="114"/>
      <c r="AM26" s="114"/>
      <c r="AN26" s="114"/>
      <c r="AO26" s="114"/>
      <c r="AP26" s="114"/>
      <c r="AQ26" s="110"/>
      <c r="AR26" s="110"/>
      <c r="AS26" s="110"/>
      <c r="AT26" s="110"/>
      <c r="AU26" s="110"/>
      <c r="AV26" s="110"/>
      <c r="AW26" s="110"/>
      <c r="AX26" s="114"/>
      <c r="AY26" s="114"/>
      <c r="AZ26" s="110"/>
      <c r="BA26" s="110"/>
    </row>
    <row r="27" spans="1:53" ht="14.25" customHeight="1" x14ac:dyDescent="0.25">
      <c r="A27" s="110"/>
      <c r="B27" s="110"/>
      <c r="C27" s="110"/>
      <c r="D27" s="110"/>
      <c r="E27" s="110"/>
      <c r="F27" s="110"/>
      <c r="G27" s="110"/>
      <c r="H27" s="110"/>
      <c r="I27" s="110"/>
      <c r="J27" s="114"/>
      <c r="K27" s="110"/>
      <c r="L27" s="114"/>
      <c r="M27" s="114"/>
      <c r="N27" s="110"/>
      <c r="O27" s="110"/>
      <c r="P27" s="114"/>
      <c r="Q27" s="114"/>
      <c r="R27" s="115"/>
      <c r="S27" s="114"/>
      <c r="T27" s="114"/>
      <c r="U27" s="114"/>
      <c r="V27" s="114"/>
      <c r="W27" s="114"/>
      <c r="X27" s="115"/>
      <c r="Y27" s="114"/>
      <c r="Z27" s="114"/>
      <c r="AA27" s="114"/>
      <c r="AB27" s="114"/>
      <c r="AC27" s="114"/>
      <c r="AD27" s="114"/>
      <c r="AE27" s="114"/>
      <c r="AF27" s="114"/>
      <c r="AG27" s="114"/>
      <c r="AH27" s="114"/>
      <c r="AI27" s="110"/>
      <c r="AJ27" s="114"/>
      <c r="AK27" s="114"/>
      <c r="AL27" s="114"/>
      <c r="AM27" s="114"/>
      <c r="AN27" s="114"/>
      <c r="AO27" s="114"/>
      <c r="AP27" s="114"/>
      <c r="AQ27" s="110"/>
      <c r="AR27" s="110"/>
      <c r="AS27" s="110"/>
      <c r="AT27" s="110"/>
      <c r="AU27" s="110"/>
      <c r="AV27" s="110"/>
      <c r="AW27" s="110"/>
      <c r="AX27" s="114"/>
      <c r="AY27" s="114"/>
      <c r="AZ27" s="110"/>
      <c r="BA27" s="110"/>
    </row>
    <row r="28" spans="1:53" ht="14.25" customHeight="1" x14ac:dyDescent="0.25">
      <c r="A28" s="110"/>
      <c r="B28" s="110"/>
      <c r="C28" s="110"/>
      <c r="D28" s="110"/>
      <c r="E28" s="110"/>
      <c r="F28" s="110"/>
      <c r="G28" s="110"/>
      <c r="H28" s="110"/>
      <c r="I28" s="110"/>
      <c r="J28" s="114"/>
      <c r="K28" s="110"/>
      <c r="L28" s="114"/>
      <c r="M28" s="114"/>
      <c r="N28" s="110"/>
      <c r="O28" s="110"/>
      <c r="P28" s="114"/>
      <c r="Q28" s="114"/>
      <c r="R28" s="115"/>
      <c r="S28" s="114"/>
      <c r="T28" s="114"/>
      <c r="U28" s="114"/>
      <c r="V28" s="114"/>
      <c r="W28" s="114"/>
      <c r="X28" s="115"/>
      <c r="Y28" s="114"/>
      <c r="Z28" s="114"/>
      <c r="AA28" s="114"/>
      <c r="AB28" s="114"/>
      <c r="AC28" s="114"/>
      <c r="AD28" s="114"/>
      <c r="AE28" s="114"/>
      <c r="AF28" s="114"/>
      <c r="AG28" s="114"/>
      <c r="AH28" s="114"/>
      <c r="AI28" s="110"/>
      <c r="AJ28" s="114"/>
      <c r="AK28" s="114"/>
      <c r="AL28" s="114"/>
      <c r="AM28" s="114"/>
      <c r="AN28" s="114"/>
      <c r="AO28" s="114"/>
      <c r="AP28" s="114"/>
      <c r="AQ28" s="110"/>
      <c r="AR28" s="110"/>
      <c r="AS28" s="110"/>
      <c r="AT28" s="110"/>
      <c r="AU28" s="110"/>
      <c r="AV28" s="110"/>
      <c r="AW28" s="110"/>
      <c r="AX28" s="114"/>
      <c r="AY28" s="114"/>
      <c r="AZ28" s="110"/>
      <c r="BA28" s="110"/>
    </row>
    <row r="29" spans="1:53" ht="14.25" customHeight="1" x14ac:dyDescent="0.25">
      <c r="A29" s="110"/>
      <c r="B29" s="110"/>
      <c r="C29" s="110"/>
      <c r="D29" s="110"/>
      <c r="E29" s="110"/>
      <c r="F29" s="110"/>
      <c r="G29" s="110"/>
      <c r="H29" s="110"/>
      <c r="I29" s="110"/>
      <c r="J29" s="114"/>
      <c r="K29" s="110"/>
      <c r="L29" s="114"/>
      <c r="M29" s="114"/>
      <c r="N29" s="110"/>
      <c r="O29" s="110"/>
      <c r="P29" s="114"/>
      <c r="Q29" s="114"/>
      <c r="R29" s="115"/>
      <c r="S29" s="114"/>
      <c r="T29" s="114"/>
      <c r="U29" s="114"/>
      <c r="V29" s="114"/>
      <c r="W29" s="114"/>
      <c r="X29" s="115"/>
      <c r="Y29" s="114"/>
      <c r="Z29" s="114"/>
      <c r="AA29" s="114"/>
      <c r="AB29" s="114"/>
      <c r="AC29" s="114"/>
      <c r="AD29" s="114"/>
      <c r="AE29" s="114"/>
      <c r="AF29" s="114"/>
      <c r="AG29" s="114"/>
      <c r="AH29" s="114"/>
      <c r="AI29" s="110"/>
      <c r="AJ29" s="114"/>
      <c r="AK29" s="114"/>
      <c r="AL29" s="114"/>
      <c r="AM29" s="114"/>
      <c r="AN29" s="114"/>
      <c r="AO29" s="114"/>
      <c r="AP29" s="114"/>
      <c r="AQ29" s="110"/>
      <c r="AR29" s="110"/>
      <c r="AS29" s="110"/>
      <c r="AT29" s="110"/>
      <c r="AU29" s="110"/>
      <c r="AV29" s="110"/>
      <c r="AW29" s="110"/>
      <c r="AX29" s="114"/>
      <c r="AY29" s="114"/>
      <c r="AZ29" s="110"/>
      <c r="BA29" s="110"/>
    </row>
    <row r="30" spans="1:53" ht="14.25" customHeight="1" x14ac:dyDescent="0.25">
      <c r="A30" s="110"/>
      <c r="B30" s="110"/>
      <c r="C30" s="110"/>
      <c r="D30" s="110"/>
      <c r="E30" s="110"/>
      <c r="F30" s="110"/>
      <c r="G30" s="110"/>
      <c r="H30" s="110"/>
      <c r="I30" s="110"/>
      <c r="J30" s="114"/>
      <c r="K30" s="110"/>
      <c r="L30" s="114"/>
      <c r="M30" s="114"/>
      <c r="N30" s="110"/>
      <c r="O30" s="110"/>
      <c r="P30" s="114"/>
      <c r="Q30" s="114"/>
      <c r="R30" s="115"/>
      <c r="S30" s="114"/>
      <c r="T30" s="114"/>
      <c r="U30" s="114"/>
      <c r="V30" s="114"/>
      <c r="W30" s="114"/>
      <c r="X30" s="115"/>
      <c r="Y30" s="114"/>
      <c r="Z30" s="114"/>
      <c r="AA30" s="114"/>
      <c r="AB30" s="114"/>
      <c r="AC30" s="114"/>
      <c r="AD30" s="114"/>
      <c r="AE30" s="114"/>
      <c r="AF30" s="114"/>
      <c r="AG30" s="114"/>
      <c r="AH30" s="114"/>
      <c r="AI30" s="110"/>
      <c r="AJ30" s="114"/>
      <c r="AK30" s="114"/>
      <c r="AL30" s="114"/>
      <c r="AM30" s="114"/>
      <c r="AN30" s="114"/>
      <c r="AO30" s="114"/>
      <c r="AP30" s="114"/>
      <c r="AQ30" s="110"/>
      <c r="AR30" s="110"/>
      <c r="AS30" s="110"/>
      <c r="AT30" s="110"/>
      <c r="AU30" s="110"/>
      <c r="AV30" s="110"/>
      <c r="AW30" s="110"/>
      <c r="AX30" s="114"/>
      <c r="AY30" s="114"/>
      <c r="AZ30" s="110"/>
      <c r="BA30" s="110"/>
    </row>
    <row r="31" spans="1:53" ht="14.25" customHeight="1" x14ac:dyDescent="0.25">
      <c r="A31" s="110"/>
      <c r="B31" s="110"/>
      <c r="C31" s="110"/>
      <c r="D31" s="110"/>
      <c r="E31" s="110"/>
      <c r="F31" s="110"/>
      <c r="G31" s="110"/>
      <c r="H31" s="110"/>
      <c r="I31" s="110"/>
      <c r="J31" s="114"/>
      <c r="K31" s="110"/>
      <c r="L31" s="114"/>
      <c r="M31" s="114"/>
      <c r="N31" s="110"/>
      <c r="O31" s="110"/>
      <c r="P31" s="114"/>
      <c r="Q31" s="114"/>
      <c r="R31" s="115"/>
      <c r="S31" s="114"/>
      <c r="T31" s="114"/>
      <c r="U31" s="114"/>
      <c r="V31" s="114"/>
      <c r="W31" s="114"/>
      <c r="X31" s="115"/>
      <c r="Y31" s="114"/>
      <c r="Z31" s="114"/>
      <c r="AA31" s="114"/>
      <c r="AB31" s="114"/>
      <c r="AC31" s="114"/>
      <c r="AD31" s="114"/>
      <c r="AE31" s="114"/>
      <c r="AF31" s="114"/>
      <c r="AG31" s="114"/>
      <c r="AH31" s="114"/>
      <c r="AI31" s="110"/>
      <c r="AJ31" s="114"/>
      <c r="AK31" s="114"/>
      <c r="AL31" s="114"/>
      <c r="AM31" s="114"/>
      <c r="AN31" s="114"/>
      <c r="AO31" s="114"/>
      <c r="AP31" s="114"/>
      <c r="AQ31" s="110"/>
      <c r="AR31" s="110"/>
      <c r="AS31" s="110"/>
      <c r="AT31" s="110"/>
      <c r="AU31" s="110"/>
      <c r="AV31" s="110"/>
      <c r="AW31" s="110"/>
      <c r="AX31" s="114"/>
      <c r="AY31" s="114"/>
      <c r="AZ31" s="110"/>
      <c r="BA31" s="110"/>
    </row>
    <row r="32" spans="1:53" ht="14.25" customHeight="1" x14ac:dyDescent="0.25">
      <c r="A32" s="110"/>
      <c r="B32" s="110"/>
      <c r="C32" s="110"/>
      <c r="D32" s="110"/>
      <c r="E32" s="110"/>
      <c r="F32" s="110"/>
      <c r="G32" s="110"/>
      <c r="H32" s="110"/>
      <c r="I32" s="110"/>
      <c r="J32" s="114"/>
      <c r="K32" s="110"/>
      <c r="L32" s="114"/>
      <c r="M32" s="114"/>
      <c r="N32" s="110"/>
      <c r="O32" s="110"/>
      <c r="P32" s="114"/>
      <c r="Q32" s="114"/>
      <c r="R32" s="110"/>
      <c r="S32" s="110"/>
      <c r="T32" s="110"/>
      <c r="U32" s="110"/>
      <c r="V32" s="110"/>
      <c r="W32" s="110"/>
      <c r="X32" s="115"/>
      <c r="Y32" s="114"/>
      <c r="Z32" s="114"/>
      <c r="AA32" s="114"/>
      <c r="AB32" s="114"/>
      <c r="AC32" s="114"/>
      <c r="AD32" s="110"/>
      <c r="AE32" s="110"/>
      <c r="AF32" s="110"/>
      <c r="AG32" s="110"/>
      <c r="AH32" s="110"/>
      <c r="AI32" s="110"/>
      <c r="AJ32" s="110"/>
      <c r="AK32" s="110"/>
      <c r="AL32" s="114"/>
      <c r="AM32" s="114"/>
      <c r="AN32" s="114"/>
      <c r="AO32" s="114"/>
      <c r="AP32" s="114"/>
      <c r="AQ32" s="110"/>
      <c r="AR32" s="110"/>
      <c r="AS32" s="110"/>
      <c r="AT32" s="110"/>
      <c r="AU32" s="110"/>
      <c r="AV32" s="110"/>
      <c r="AW32" s="110"/>
      <c r="AX32" s="114"/>
      <c r="AY32" s="114"/>
      <c r="AZ32" s="110"/>
      <c r="BA32" s="110"/>
    </row>
    <row r="33" spans="1:53" ht="14.25" customHeight="1" x14ac:dyDescent="0.25">
      <c r="A33" s="110"/>
      <c r="B33" s="110"/>
      <c r="C33" s="110"/>
      <c r="D33" s="110"/>
      <c r="E33" s="110"/>
      <c r="F33" s="110"/>
      <c r="G33" s="110"/>
      <c r="H33" s="110"/>
      <c r="I33" s="110"/>
      <c r="J33" s="114"/>
      <c r="K33" s="110"/>
      <c r="L33" s="114"/>
      <c r="M33" s="114"/>
      <c r="N33" s="110"/>
      <c r="O33" s="110"/>
      <c r="P33" s="114"/>
      <c r="Q33" s="114"/>
      <c r="R33" s="115"/>
      <c r="S33" s="114"/>
      <c r="T33" s="114"/>
      <c r="U33" s="114"/>
      <c r="V33" s="114"/>
      <c r="W33" s="114"/>
      <c r="X33" s="115"/>
      <c r="Y33" s="114"/>
      <c r="Z33" s="114"/>
      <c r="AA33" s="114"/>
      <c r="AB33" s="114"/>
      <c r="AC33" s="114"/>
      <c r="AD33" s="114"/>
      <c r="AE33" s="114"/>
      <c r="AF33" s="114"/>
      <c r="AG33" s="114"/>
      <c r="AH33" s="114"/>
      <c r="AI33" s="110"/>
      <c r="AJ33" s="114"/>
      <c r="AK33" s="114"/>
      <c r="AL33" s="114"/>
      <c r="AM33" s="114"/>
      <c r="AN33" s="114"/>
      <c r="AO33" s="114"/>
      <c r="AP33" s="114"/>
      <c r="AQ33" s="110"/>
      <c r="AR33" s="110"/>
      <c r="AS33" s="110"/>
      <c r="AT33" s="110"/>
      <c r="AU33" s="110"/>
      <c r="AV33" s="110"/>
      <c r="AW33" s="110"/>
      <c r="AX33" s="114"/>
      <c r="AY33" s="114"/>
      <c r="AZ33" s="110"/>
      <c r="BA33" s="110"/>
    </row>
    <row r="34" spans="1:53" ht="14.25" customHeight="1" x14ac:dyDescent="0.25">
      <c r="A34" s="110"/>
      <c r="B34" s="110"/>
      <c r="C34" s="110"/>
      <c r="D34" s="110"/>
      <c r="E34" s="110"/>
      <c r="F34" s="110"/>
      <c r="G34" s="110"/>
      <c r="H34" s="110"/>
      <c r="I34" s="110"/>
      <c r="J34" s="114"/>
      <c r="K34" s="110"/>
      <c r="L34" s="114"/>
      <c r="M34" s="114"/>
      <c r="N34" s="110"/>
      <c r="O34" s="110"/>
      <c r="P34" s="114"/>
      <c r="Q34" s="114"/>
      <c r="R34" s="115"/>
      <c r="S34" s="114"/>
      <c r="T34" s="114"/>
      <c r="U34" s="114"/>
      <c r="V34" s="110"/>
      <c r="W34" s="114"/>
      <c r="X34" s="115"/>
      <c r="Y34" s="114"/>
      <c r="Z34" s="114"/>
      <c r="AA34" s="114"/>
      <c r="AB34" s="114"/>
      <c r="AC34" s="114"/>
      <c r="AD34" s="114"/>
      <c r="AE34" s="114"/>
      <c r="AF34" s="114"/>
      <c r="AG34" s="114"/>
      <c r="AH34" s="114"/>
      <c r="AI34" s="110"/>
      <c r="AJ34" s="114"/>
      <c r="AK34" s="114"/>
      <c r="AL34" s="114"/>
      <c r="AM34" s="114"/>
      <c r="AN34" s="114"/>
      <c r="AO34" s="114"/>
      <c r="AP34" s="114"/>
      <c r="AQ34" s="110"/>
      <c r="AR34" s="110"/>
      <c r="AS34" s="110"/>
      <c r="AT34" s="110"/>
      <c r="AU34" s="110"/>
      <c r="AV34" s="110"/>
      <c r="AW34" s="110"/>
      <c r="AX34" s="114"/>
      <c r="AY34" s="114"/>
      <c r="AZ34" s="110"/>
      <c r="BA34" s="110"/>
    </row>
    <row r="35" spans="1:53" ht="14.25" customHeight="1" x14ac:dyDescent="0.25">
      <c r="A35" s="110"/>
      <c r="B35" s="110"/>
      <c r="C35" s="110"/>
      <c r="D35" s="110"/>
      <c r="E35" s="110"/>
      <c r="F35" s="110"/>
      <c r="G35" s="110"/>
      <c r="H35" s="110"/>
      <c r="I35" s="110"/>
      <c r="J35" s="114"/>
      <c r="K35" s="110"/>
      <c r="L35" s="114"/>
      <c r="M35" s="114"/>
      <c r="N35" s="110"/>
      <c r="O35" s="110"/>
      <c r="P35" s="114"/>
      <c r="Q35" s="114"/>
      <c r="R35" s="115"/>
      <c r="S35" s="114"/>
      <c r="T35" s="114"/>
      <c r="U35" s="114"/>
      <c r="V35" s="114"/>
      <c r="W35" s="114"/>
      <c r="X35" s="115"/>
      <c r="Y35" s="114"/>
      <c r="Z35" s="114"/>
      <c r="AA35" s="114"/>
      <c r="AB35" s="114"/>
      <c r="AC35" s="114"/>
      <c r="AD35" s="114"/>
      <c r="AE35" s="114"/>
      <c r="AF35" s="114"/>
      <c r="AG35" s="114"/>
      <c r="AH35" s="114"/>
      <c r="AI35" s="110"/>
      <c r="AJ35" s="114"/>
      <c r="AK35" s="114"/>
      <c r="AL35" s="114"/>
      <c r="AM35" s="114"/>
      <c r="AN35" s="114"/>
      <c r="AO35" s="114"/>
      <c r="AP35" s="114"/>
      <c r="AQ35" s="110"/>
      <c r="AR35" s="110"/>
      <c r="AS35" s="110"/>
      <c r="AT35" s="110"/>
      <c r="AU35" s="110"/>
      <c r="AV35" s="110"/>
      <c r="AW35" s="110"/>
      <c r="AX35" s="114"/>
      <c r="AY35" s="114"/>
      <c r="AZ35" s="110"/>
      <c r="BA35" s="110"/>
    </row>
    <row r="36" spans="1:53" ht="14.25" customHeight="1" x14ac:dyDescent="0.25">
      <c r="A36" s="110"/>
      <c r="B36" s="110"/>
      <c r="C36" s="110"/>
      <c r="D36" s="110"/>
      <c r="E36" s="110"/>
      <c r="F36" s="110"/>
      <c r="G36" s="110"/>
      <c r="H36" s="110"/>
      <c r="I36" s="110"/>
      <c r="J36" s="114"/>
      <c r="K36" s="110"/>
      <c r="L36" s="114"/>
      <c r="M36" s="114"/>
      <c r="N36" s="110"/>
      <c r="O36" s="110"/>
      <c r="P36" s="114"/>
      <c r="Q36" s="114"/>
      <c r="R36" s="115"/>
      <c r="S36" s="114"/>
      <c r="T36" s="114"/>
      <c r="U36" s="114"/>
      <c r="V36" s="114"/>
      <c r="W36" s="114"/>
      <c r="X36" s="115"/>
      <c r="Y36" s="114"/>
      <c r="Z36" s="114"/>
      <c r="AA36" s="114"/>
      <c r="AB36" s="114"/>
      <c r="AC36" s="114"/>
      <c r="AD36" s="114"/>
      <c r="AE36" s="114"/>
      <c r="AF36" s="114"/>
      <c r="AG36" s="114"/>
      <c r="AH36" s="114"/>
      <c r="AI36" s="110"/>
      <c r="AJ36" s="114"/>
      <c r="AK36" s="114"/>
      <c r="AL36" s="114"/>
      <c r="AM36" s="114"/>
      <c r="AN36" s="114"/>
      <c r="AO36" s="114"/>
      <c r="AP36" s="114"/>
      <c r="AQ36" s="110"/>
      <c r="AR36" s="110"/>
      <c r="AS36" s="110"/>
      <c r="AT36" s="110"/>
      <c r="AU36" s="110"/>
      <c r="AV36" s="110"/>
      <c r="AW36" s="110"/>
      <c r="AX36" s="114"/>
      <c r="AY36" s="114"/>
      <c r="AZ36" s="110"/>
      <c r="BA36" s="110"/>
    </row>
    <row r="37" spans="1:53" ht="14.25" customHeight="1" x14ac:dyDescent="0.25">
      <c r="A37" s="110"/>
      <c r="B37" s="110"/>
      <c r="C37" s="110"/>
      <c r="D37" s="110"/>
      <c r="E37" s="110"/>
      <c r="F37" s="110"/>
      <c r="G37" s="110"/>
      <c r="H37" s="110"/>
      <c r="I37" s="110"/>
      <c r="J37" s="114"/>
      <c r="K37" s="110"/>
      <c r="L37" s="114"/>
      <c r="M37" s="114"/>
      <c r="N37" s="110"/>
      <c r="O37" s="110"/>
      <c r="P37" s="114"/>
      <c r="Q37" s="114"/>
      <c r="R37" s="115"/>
      <c r="S37" s="114"/>
      <c r="T37" s="114"/>
      <c r="U37" s="114"/>
      <c r="V37" s="114"/>
      <c r="W37" s="114"/>
      <c r="X37" s="115"/>
      <c r="Y37" s="114"/>
      <c r="Z37" s="114"/>
      <c r="AA37" s="114"/>
      <c r="AB37" s="114"/>
      <c r="AC37" s="114"/>
      <c r="AD37" s="114"/>
      <c r="AE37" s="114"/>
      <c r="AF37" s="114"/>
      <c r="AG37" s="114"/>
      <c r="AH37" s="114"/>
      <c r="AI37" s="110"/>
      <c r="AJ37" s="114"/>
      <c r="AK37" s="114"/>
      <c r="AL37" s="114"/>
      <c r="AM37" s="114"/>
      <c r="AN37" s="114"/>
      <c r="AO37" s="114"/>
      <c r="AP37" s="114"/>
      <c r="AQ37" s="110"/>
      <c r="AR37" s="110"/>
      <c r="AS37" s="110"/>
      <c r="AT37" s="110"/>
      <c r="AU37" s="110"/>
      <c r="AV37" s="110"/>
      <c r="AW37" s="110"/>
      <c r="AX37" s="114"/>
      <c r="AY37" s="114"/>
      <c r="AZ37" s="110"/>
      <c r="BA37" s="110"/>
    </row>
    <row r="38" spans="1:53" ht="14.25" customHeight="1" x14ac:dyDescent="0.25">
      <c r="A38" s="110"/>
      <c r="B38" s="110"/>
      <c r="C38" s="110"/>
      <c r="D38" s="110"/>
      <c r="E38" s="110"/>
      <c r="F38" s="110"/>
      <c r="G38" s="110"/>
      <c r="H38" s="110"/>
      <c r="I38" s="110"/>
      <c r="J38" s="114"/>
      <c r="K38" s="110"/>
      <c r="L38" s="114"/>
      <c r="M38" s="114"/>
      <c r="N38" s="110"/>
      <c r="O38" s="110"/>
      <c r="P38" s="114"/>
      <c r="Q38" s="114"/>
      <c r="R38" s="115"/>
      <c r="S38" s="114"/>
      <c r="T38" s="114"/>
      <c r="U38" s="114"/>
      <c r="V38" s="114"/>
      <c r="W38" s="114"/>
      <c r="X38" s="115"/>
      <c r="Y38" s="114"/>
      <c r="Z38" s="114"/>
      <c r="AA38" s="114"/>
      <c r="AB38" s="114"/>
      <c r="AC38" s="114"/>
      <c r="AD38" s="114"/>
      <c r="AE38" s="114"/>
      <c r="AF38" s="114"/>
      <c r="AG38" s="114"/>
      <c r="AH38" s="114"/>
      <c r="AI38" s="110"/>
      <c r="AJ38" s="114"/>
      <c r="AK38" s="114"/>
      <c r="AL38" s="114"/>
      <c r="AM38" s="114"/>
      <c r="AN38" s="114"/>
      <c r="AO38" s="114"/>
      <c r="AP38" s="114"/>
      <c r="AQ38" s="110"/>
      <c r="AR38" s="110"/>
      <c r="AS38" s="110"/>
      <c r="AT38" s="110"/>
      <c r="AU38" s="110"/>
      <c r="AV38" s="110"/>
      <c r="AW38" s="110"/>
      <c r="AX38" s="114"/>
      <c r="AY38" s="114"/>
      <c r="AZ38" s="110"/>
      <c r="BA38" s="110"/>
    </row>
    <row r="39" spans="1:53" ht="14.25" customHeight="1" x14ac:dyDescent="0.25">
      <c r="A39" s="110"/>
      <c r="B39" s="110"/>
      <c r="C39" s="110"/>
      <c r="D39" s="110"/>
      <c r="E39" s="110"/>
      <c r="F39" s="110"/>
      <c r="G39" s="110"/>
      <c r="H39" s="110"/>
      <c r="I39" s="110"/>
      <c r="J39" s="114"/>
      <c r="K39" s="110"/>
      <c r="L39" s="114"/>
      <c r="M39" s="114"/>
      <c r="N39" s="110"/>
      <c r="O39" s="110"/>
      <c r="P39" s="114"/>
      <c r="Q39" s="114"/>
      <c r="R39" s="115"/>
      <c r="S39" s="114"/>
      <c r="T39" s="114"/>
      <c r="U39" s="114"/>
      <c r="V39" s="114"/>
      <c r="W39" s="114"/>
      <c r="X39" s="115"/>
      <c r="Y39" s="114"/>
      <c r="Z39" s="114"/>
      <c r="AA39" s="114"/>
      <c r="AB39" s="114"/>
      <c r="AC39" s="114"/>
      <c r="AD39" s="114"/>
      <c r="AE39" s="114"/>
      <c r="AF39" s="114"/>
      <c r="AG39" s="114"/>
      <c r="AH39" s="114"/>
      <c r="AI39" s="110"/>
      <c r="AJ39" s="114"/>
      <c r="AK39" s="114"/>
      <c r="AL39" s="114"/>
      <c r="AM39" s="114"/>
      <c r="AN39" s="114"/>
      <c r="AO39" s="114"/>
      <c r="AP39" s="114"/>
      <c r="AQ39" s="110"/>
      <c r="AR39" s="110"/>
      <c r="AS39" s="110"/>
      <c r="AT39" s="110"/>
      <c r="AU39" s="110"/>
      <c r="AV39" s="110"/>
      <c r="AW39" s="110"/>
      <c r="AX39" s="114"/>
      <c r="AY39" s="114"/>
      <c r="AZ39" s="110"/>
      <c r="BA39" s="110"/>
    </row>
    <row r="40" spans="1:53" ht="14.25" customHeight="1" x14ac:dyDescent="0.25">
      <c r="A40" s="110"/>
      <c r="B40" s="110"/>
      <c r="C40" s="110"/>
      <c r="D40" s="110"/>
      <c r="E40" s="110"/>
      <c r="F40" s="110"/>
      <c r="G40" s="110"/>
      <c r="H40" s="110"/>
      <c r="I40" s="110"/>
      <c r="J40" s="114"/>
      <c r="K40" s="110"/>
      <c r="L40" s="114"/>
      <c r="M40" s="114"/>
      <c r="N40" s="110"/>
      <c r="O40" s="110"/>
      <c r="P40" s="114"/>
      <c r="Q40" s="114"/>
      <c r="R40" s="115"/>
      <c r="S40" s="114"/>
      <c r="T40" s="114"/>
      <c r="U40" s="114"/>
      <c r="V40" s="114"/>
      <c r="W40" s="114"/>
      <c r="X40" s="115"/>
      <c r="Y40" s="114"/>
      <c r="Z40" s="114"/>
      <c r="AA40" s="114"/>
      <c r="AB40" s="114"/>
      <c r="AC40" s="114"/>
      <c r="AD40" s="114"/>
      <c r="AE40" s="114"/>
      <c r="AF40" s="114"/>
      <c r="AG40" s="114"/>
      <c r="AH40" s="114"/>
      <c r="AI40" s="110"/>
      <c r="AJ40" s="114"/>
      <c r="AK40" s="114"/>
      <c r="AL40" s="114"/>
      <c r="AM40" s="114"/>
      <c r="AN40" s="114"/>
      <c r="AO40" s="114"/>
      <c r="AP40" s="114"/>
      <c r="AQ40" s="110"/>
      <c r="AR40" s="110"/>
      <c r="AS40" s="110"/>
      <c r="AT40" s="110"/>
      <c r="AU40" s="110"/>
      <c r="AV40" s="110"/>
      <c r="AW40" s="110"/>
      <c r="AX40" s="114"/>
      <c r="AY40" s="114"/>
      <c r="AZ40" s="110"/>
      <c r="BA40" s="110"/>
    </row>
    <row r="41" spans="1:53" ht="14.25" customHeight="1" x14ac:dyDescent="0.25">
      <c r="A41" s="110"/>
      <c r="B41" s="110"/>
      <c r="C41" s="110"/>
      <c r="D41" s="110"/>
      <c r="E41" s="110"/>
      <c r="F41" s="110"/>
      <c r="G41" s="110"/>
      <c r="H41" s="110"/>
      <c r="I41" s="110"/>
      <c r="J41" s="114"/>
      <c r="K41" s="110"/>
      <c r="L41" s="114"/>
      <c r="M41" s="114"/>
      <c r="N41" s="110"/>
      <c r="O41" s="110"/>
      <c r="P41" s="114"/>
      <c r="Q41" s="114"/>
      <c r="R41" s="110"/>
      <c r="S41" s="110"/>
      <c r="T41" s="110"/>
      <c r="U41" s="110"/>
      <c r="V41" s="110"/>
      <c r="W41" s="110"/>
      <c r="X41" s="115"/>
      <c r="Y41" s="114"/>
      <c r="Z41" s="114"/>
      <c r="AA41" s="114"/>
      <c r="AB41" s="114"/>
      <c r="AC41" s="114"/>
      <c r="AD41" s="110"/>
      <c r="AE41" s="110"/>
      <c r="AF41" s="110"/>
      <c r="AG41" s="110"/>
      <c r="AH41" s="110"/>
      <c r="AI41" s="110"/>
      <c r="AJ41" s="110"/>
      <c r="AK41" s="110"/>
      <c r="AL41" s="114"/>
      <c r="AM41" s="114"/>
      <c r="AN41" s="114"/>
      <c r="AO41" s="114"/>
      <c r="AP41" s="114"/>
      <c r="AQ41" s="110"/>
      <c r="AR41" s="110"/>
      <c r="AS41" s="110"/>
      <c r="AT41" s="110"/>
      <c r="AU41" s="110"/>
      <c r="AV41" s="110"/>
      <c r="AW41" s="110"/>
      <c r="AX41" s="114"/>
      <c r="AY41" s="114"/>
      <c r="AZ41" s="110"/>
      <c r="BA41" s="110"/>
    </row>
    <row r="42" spans="1:53" ht="14.25" customHeight="1" x14ac:dyDescent="0.25">
      <c r="A42" s="110"/>
      <c r="B42" s="110"/>
      <c r="C42" s="110"/>
      <c r="D42" s="110"/>
      <c r="E42" s="110"/>
      <c r="F42" s="110"/>
      <c r="G42" s="110"/>
      <c r="H42" s="110"/>
      <c r="I42" s="110"/>
      <c r="J42" s="114"/>
      <c r="K42" s="110"/>
      <c r="L42" s="114"/>
      <c r="M42" s="114"/>
      <c r="N42" s="110"/>
      <c r="O42" s="110"/>
      <c r="P42" s="114"/>
      <c r="Q42" s="114"/>
      <c r="R42" s="115"/>
      <c r="S42" s="114"/>
      <c r="T42" s="114"/>
      <c r="U42" s="114"/>
      <c r="V42" s="114"/>
      <c r="W42" s="114"/>
      <c r="X42" s="115"/>
      <c r="Y42" s="114"/>
      <c r="Z42" s="114"/>
      <c r="AA42" s="114"/>
      <c r="AB42" s="114"/>
      <c r="AC42" s="114"/>
      <c r="AD42" s="114"/>
      <c r="AE42" s="114"/>
      <c r="AF42" s="114"/>
      <c r="AG42" s="114"/>
      <c r="AH42" s="114"/>
      <c r="AI42" s="110"/>
      <c r="AJ42" s="114"/>
      <c r="AK42" s="114"/>
      <c r="AL42" s="114"/>
      <c r="AM42" s="114"/>
      <c r="AN42" s="114"/>
      <c r="AO42" s="114"/>
      <c r="AP42" s="114"/>
      <c r="AQ42" s="110"/>
      <c r="AR42" s="110"/>
      <c r="AS42" s="110"/>
      <c r="AT42" s="110"/>
      <c r="AU42" s="110"/>
      <c r="AV42" s="110"/>
      <c r="AW42" s="110"/>
      <c r="AX42" s="114"/>
      <c r="AY42" s="114"/>
      <c r="AZ42" s="110"/>
      <c r="BA42" s="110"/>
    </row>
    <row r="43" spans="1:53" ht="14.25" customHeight="1" x14ac:dyDescent="0.25">
      <c r="A43" s="110"/>
      <c r="B43" s="110"/>
      <c r="C43" s="110"/>
      <c r="D43" s="110"/>
      <c r="E43" s="110"/>
      <c r="F43" s="110"/>
      <c r="G43" s="110"/>
      <c r="H43" s="110"/>
      <c r="I43" s="110"/>
      <c r="J43" s="114"/>
      <c r="K43" s="110"/>
      <c r="L43" s="114"/>
      <c r="M43" s="114"/>
      <c r="N43" s="110"/>
      <c r="O43" s="110"/>
      <c r="P43" s="114"/>
      <c r="Q43" s="114"/>
      <c r="R43" s="110"/>
      <c r="S43" s="110"/>
      <c r="T43" s="110"/>
      <c r="U43" s="110"/>
      <c r="V43" s="110"/>
      <c r="W43" s="110"/>
      <c r="X43" s="115"/>
      <c r="Y43" s="114"/>
      <c r="Z43" s="114"/>
      <c r="AA43" s="114"/>
      <c r="AB43" s="114"/>
      <c r="AC43" s="114"/>
      <c r="AD43" s="110"/>
      <c r="AE43" s="110"/>
      <c r="AF43" s="110"/>
      <c r="AG43" s="110"/>
      <c r="AH43" s="110"/>
      <c r="AI43" s="110"/>
      <c r="AJ43" s="110"/>
      <c r="AK43" s="110"/>
      <c r="AL43" s="114"/>
      <c r="AM43" s="114"/>
      <c r="AN43" s="114"/>
      <c r="AO43" s="114"/>
      <c r="AP43" s="114"/>
      <c r="AQ43" s="110"/>
      <c r="AR43" s="110"/>
      <c r="AS43" s="110"/>
      <c r="AT43" s="110"/>
      <c r="AU43" s="110"/>
      <c r="AV43" s="110"/>
      <c r="AW43" s="110"/>
      <c r="AX43" s="114"/>
      <c r="AY43" s="114"/>
      <c r="AZ43" s="110"/>
      <c r="BA43" s="110"/>
    </row>
    <row r="44" spans="1:53" ht="14.25" customHeight="1" x14ac:dyDescent="0.25">
      <c r="A44" s="110"/>
      <c r="B44" s="110"/>
      <c r="C44" s="110"/>
      <c r="D44" s="110"/>
      <c r="E44" s="110"/>
      <c r="F44" s="110"/>
      <c r="G44" s="110"/>
      <c r="H44" s="110"/>
      <c r="I44" s="110"/>
      <c r="J44" s="114"/>
      <c r="K44" s="110"/>
      <c r="L44" s="114"/>
      <c r="M44" s="114"/>
      <c r="N44" s="110"/>
      <c r="O44" s="110"/>
      <c r="P44" s="114"/>
      <c r="Q44" s="114"/>
      <c r="R44" s="115"/>
      <c r="S44" s="114"/>
      <c r="T44" s="114"/>
      <c r="U44" s="114"/>
      <c r="V44" s="114"/>
      <c r="W44" s="114"/>
      <c r="X44" s="115"/>
      <c r="Y44" s="114"/>
      <c r="Z44" s="114"/>
      <c r="AA44" s="114"/>
      <c r="AB44" s="114"/>
      <c r="AC44" s="114"/>
      <c r="AD44" s="114"/>
      <c r="AE44" s="114"/>
      <c r="AF44" s="114"/>
      <c r="AG44" s="114"/>
      <c r="AH44" s="114"/>
      <c r="AI44" s="110"/>
      <c r="AJ44" s="114"/>
      <c r="AK44" s="114"/>
      <c r="AL44" s="114"/>
      <c r="AM44" s="114"/>
      <c r="AN44" s="114"/>
      <c r="AO44" s="114"/>
      <c r="AP44" s="114"/>
      <c r="AQ44" s="110"/>
      <c r="AR44" s="110"/>
      <c r="AS44" s="110"/>
      <c r="AT44" s="110"/>
      <c r="AU44" s="110"/>
      <c r="AV44" s="110"/>
      <c r="AW44" s="110"/>
      <c r="AX44" s="114"/>
      <c r="AY44" s="114"/>
      <c r="AZ44" s="110"/>
      <c r="BA44" s="110"/>
    </row>
    <row r="45" spans="1:53" ht="14.25" customHeight="1" x14ac:dyDescent="0.25">
      <c r="A45" s="110"/>
      <c r="B45" s="110"/>
      <c r="C45" s="110"/>
      <c r="D45" s="110"/>
      <c r="E45" s="110"/>
      <c r="F45" s="110"/>
      <c r="G45" s="110"/>
      <c r="H45" s="110"/>
      <c r="I45" s="110"/>
      <c r="J45" s="114"/>
      <c r="K45" s="110"/>
      <c r="L45" s="114"/>
      <c r="M45" s="114"/>
      <c r="N45" s="110"/>
      <c r="O45" s="110"/>
      <c r="P45" s="114"/>
      <c r="Q45" s="114"/>
      <c r="R45" s="115"/>
      <c r="S45" s="114"/>
      <c r="T45" s="114"/>
      <c r="U45" s="114"/>
      <c r="V45" s="114"/>
      <c r="W45" s="114"/>
      <c r="X45" s="115"/>
      <c r="Y45" s="114"/>
      <c r="Z45" s="114"/>
      <c r="AA45" s="114"/>
      <c r="AB45" s="114"/>
      <c r="AC45" s="114"/>
      <c r="AD45" s="114"/>
      <c r="AE45" s="114"/>
      <c r="AF45" s="114"/>
      <c r="AG45" s="114"/>
      <c r="AH45" s="114"/>
      <c r="AI45" s="110"/>
      <c r="AJ45" s="114"/>
      <c r="AK45" s="114"/>
      <c r="AL45" s="114"/>
      <c r="AM45" s="114"/>
      <c r="AN45" s="114"/>
      <c r="AO45" s="114"/>
      <c r="AP45" s="114"/>
      <c r="AQ45" s="110"/>
      <c r="AR45" s="110"/>
      <c r="AS45" s="110"/>
      <c r="AT45" s="110"/>
      <c r="AU45" s="110"/>
      <c r="AV45" s="110"/>
      <c r="AW45" s="110"/>
      <c r="AX45" s="114"/>
      <c r="AY45" s="114"/>
      <c r="AZ45" s="110"/>
      <c r="BA45" s="110"/>
    </row>
    <row r="46" spans="1:53" ht="14.25" customHeight="1" x14ac:dyDescent="0.25">
      <c r="A46" s="110"/>
      <c r="B46" s="110"/>
      <c r="C46" s="110"/>
      <c r="D46" s="110"/>
      <c r="E46" s="110"/>
      <c r="F46" s="110"/>
      <c r="G46" s="110"/>
      <c r="H46" s="110"/>
      <c r="I46" s="110"/>
      <c r="J46" s="114"/>
      <c r="K46" s="110"/>
      <c r="L46" s="114"/>
      <c r="M46" s="114"/>
      <c r="N46" s="110"/>
      <c r="O46" s="110"/>
      <c r="P46" s="114"/>
      <c r="Q46" s="114"/>
      <c r="R46" s="115"/>
      <c r="S46" s="114"/>
      <c r="T46" s="114"/>
      <c r="U46" s="114"/>
      <c r="V46" s="114"/>
      <c r="W46" s="114"/>
      <c r="X46" s="115"/>
      <c r="Y46" s="114"/>
      <c r="Z46" s="114"/>
      <c r="AA46" s="114"/>
      <c r="AB46" s="114"/>
      <c r="AC46" s="114"/>
      <c r="AD46" s="114"/>
      <c r="AE46" s="114"/>
      <c r="AF46" s="114"/>
      <c r="AG46" s="114"/>
      <c r="AH46" s="114"/>
      <c r="AI46" s="110"/>
      <c r="AJ46" s="114"/>
      <c r="AK46" s="114"/>
      <c r="AL46" s="114"/>
      <c r="AM46" s="114"/>
      <c r="AN46" s="114"/>
      <c r="AO46" s="114"/>
      <c r="AP46" s="114"/>
      <c r="AQ46" s="110"/>
      <c r="AR46" s="110"/>
      <c r="AS46" s="110"/>
      <c r="AT46" s="110"/>
      <c r="AU46" s="110"/>
      <c r="AV46" s="110"/>
      <c r="AW46" s="110"/>
      <c r="AX46" s="114"/>
      <c r="AY46" s="114"/>
      <c r="AZ46" s="110"/>
      <c r="BA46" s="110"/>
    </row>
    <row r="47" spans="1:53" ht="14.25" customHeight="1" x14ac:dyDescent="0.25">
      <c r="A47" s="110"/>
      <c r="B47" s="110"/>
      <c r="C47" s="110"/>
      <c r="D47" s="110"/>
      <c r="E47" s="110"/>
      <c r="F47" s="110"/>
      <c r="G47" s="110"/>
      <c r="H47" s="110"/>
      <c r="I47" s="110"/>
      <c r="J47" s="114"/>
      <c r="K47" s="110"/>
      <c r="L47" s="114"/>
      <c r="M47" s="114"/>
      <c r="N47" s="110"/>
      <c r="O47" s="110"/>
      <c r="P47" s="114"/>
      <c r="Q47" s="114"/>
      <c r="R47" s="115"/>
      <c r="S47" s="114"/>
      <c r="T47" s="114"/>
      <c r="U47" s="114"/>
      <c r="V47" s="114"/>
      <c r="W47" s="114"/>
      <c r="X47" s="115"/>
      <c r="Y47" s="114"/>
      <c r="Z47" s="114"/>
      <c r="AA47" s="114"/>
      <c r="AB47" s="114"/>
      <c r="AC47" s="114"/>
      <c r="AD47" s="114"/>
      <c r="AE47" s="114"/>
      <c r="AF47" s="114"/>
      <c r="AG47" s="114"/>
      <c r="AH47" s="114"/>
      <c r="AI47" s="110"/>
      <c r="AJ47" s="114"/>
      <c r="AK47" s="114"/>
      <c r="AL47" s="114"/>
      <c r="AM47" s="114"/>
      <c r="AN47" s="114"/>
      <c r="AO47" s="114"/>
      <c r="AP47" s="114"/>
      <c r="AQ47" s="110"/>
      <c r="AR47" s="110"/>
      <c r="AS47" s="110"/>
      <c r="AT47" s="110"/>
      <c r="AU47" s="110"/>
      <c r="AV47" s="110"/>
      <c r="AW47" s="110"/>
      <c r="AX47" s="114"/>
      <c r="AY47" s="114"/>
      <c r="AZ47" s="110"/>
      <c r="BA47" s="110"/>
    </row>
    <row r="48" spans="1:53" ht="14.25" customHeight="1" x14ac:dyDescent="0.25">
      <c r="A48" s="110"/>
      <c r="B48" s="110"/>
      <c r="C48" s="110"/>
      <c r="D48" s="110"/>
      <c r="E48" s="110"/>
      <c r="F48" s="110"/>
      <c r="G48" s="110"/>
      <c r="H48" s="110"/>
      <c r="I48" s="110"/>
      <c r="J48" s="114"/>
      <c r="K48" s="110"/>
      <c r="L48" s="114"/>
      <c r="M48" s="114"/>
      <c r="N48" s="110"/>
      <c r="O48" s="110"/>
      <c r="P48" s="114"/>
      <c r="Q48" s="114"/>
      <c r="R48" s="110"/>
      <c r="S48" s="110"/>
      <c r="T48" s="110"/>
      <c r="U48" s="110"/>
      <c r="V48" s="110"/>
      <c r="W48" s="110"/>
      <c r="X48" s="115"/>
      <c r="Y48" s="114"/>
      <c r="Z48" s="114"/>
      <c r="AA48" s="114"/>
      <c r="AB48" s="114"/>
      <c r="AC48" s="114"/>
      <c r="AD48" s="110"/>
      <c r="AE48" s="110"/>
      <c r="AF48" s="110"/>
      <c r="AG48" s="110"/>
      <c r="AH48" s="110"/>
      <c r="AI48" s="110"/>
      <c r="AJ48" s="110"/>
      <c r="AK48" s="110"/>
      <c r="AL48" s="114"/>
      <c r="AM48" s="114"/>
      <c r="AN48" s="114"/>
      <c r="AO48" s="114"/>
      <c r="AP48" s="114"/>
      <c r="AQ48" s="110"/>
      <c r="AR48" s="110"/>
      <c r="AS48" s="110"/>
      <c r="AT48" s="110"/>
      <c r="AU48" s="110"/>
      <c r="AV48" s="110"/>
      <c r="AW48" s="110"/>
      <c r="AX48" s="114"/>
      <c r="AY48" s="114"/>
      <c r="AZ48" s="110"/>
      <c r="BA48" s="110"/>
    </row>
    <row r="49" spans="1:53" ht="14.25" customHeight="1" x14ac:dyDescent="0.25">
      <c r="A49" s="110"/>
      <c r="B49" s="110"/>
      <c r="C49" s="110"/>
      <c r="D49" s="110"/>
      <c r="E49" s="110"/>
      <c r="F49" s="110"/>
      <c r="G49" s="110"/>
      <c r="H49" s="110"/>
      <c r="I49" s="110"/>
      <c r="J49" s="114"/>
      <c r="K49" s="110"/>
      <c r="L49" s="114"/>
      <c r="M49" s="114"/>
      <c r="N49" s="110"/>
      <c r="O49" s="110"/>
      <c r="P49" s="114"/>
      <c r="Q49" s="114"/>
      <c r="R49" s="115"/>
      <c r="S49" s="114"/>
      <c r="T49" s="114"/>
      <c r="U49" s="114"/>
      <c r="V49" s="114"/>
      <c r="W49" s="114"/>
      <c r="X49" s="115"/>
      <c r="Y49" s="114"/>
      <c r="Z49" s="114"/>
      <c r="AA49" s="114"/>
      <c r="AB49" s="114"/>
      <c r="AC49" s="114"/>
      <c r="AD49" s="114"/>
      <c r="AE49" s="114"/>
      <c r="AF49" s="114"/>
      <c r="AG49" s="114"/>
      <c r="AH49" s="114"/>
      <c r="AI49" s="110"/>
      <c r="AJ49" s="114"/>
      <c r="AK49" s="114"/>
      <c r="AL49" s="114"/>
      <c r="AM49" s="114"/>
      <c r="AN49" s="114"/>
      <c r="AO49" s="114"/>
      <c r="AP49" s="114"/>
      <c r="AQ49" s="110"/>
      <c r="AR49" s="110"/>
      <c r="AS49" s="110"/>
      <c r="AT49" s="110"/>
      <c r="AU49" s="110"/>
      <c r="AV49" s="110"/>
      <c r="AW49" s="110"/>
      <c r="AX49" s="114"/>
      <c r="AY49" s="114"/>
      <c r="AZ49" s="110"/>
      <c r="BA49" s="110"/>
    </row>
    <row r="50" spans="1:53" ht="14.25" customHeight="1" x14ac:dyDescent="0.25">
      <c r="A50" s="110"/>
      <c r="B50" s="110"/>
      <c r="C50" s="110"/>
      <c r="D50" s="110"/>
      <c r="E50" s="110"/>
      <c r="F50" s="110"/>
      <c r="G50" s="110"/>
      <c r="H50" s="110"/>
      <c r="I50" s="110"/>
      <c r="J50" s="114"/>
      <c r="K50" s="110"/>
      <c r="L50" s="114"/>
      <c r="M50" s="114"/>
      <c r="N50" s="110"/>
      <c r="O50" s="110"/>
      <c r="P50" s="114"/>
      <c r="Q50" s="114"/>
      <c r="R50" s="110"/>
      <c r="S50" s="110"/>
      <c r="T50" s="110"/>
      <c r="U50" s="110"/>
      <c r="V50" s="110"/>
      <c r="W50" s="110"/>
      <c r="X50" s="115"/>
      <c r="Y50" s="114"/>
      <c r="Z50" s="114"/>
      <c r="AA50" s="114"/>
      <c r="AB50" s="114"/>
      <c r="AC50" s="114"/>
      <c r="AD50" s="110"/>
      <c r="AE50" s="110"/>
      <c r="AF50" s="110"/>
      <c r="AG50" s="110"/>
      <c r="AH50" s="110"/>
      <c r="AI50" s="110"/>
      <c r="AJ50" s="110"/>
      <c r="AK50" s="110"/>
      <c r="AL50" s="114"/>
      <c r="AM50" s="114"/>
      <c r="AN50" s="114"/>
      <c r="AO50" s="114"/>
      <c r="AP50" s="114"/>
      <c r="AQ50" s="110"/>
      <c r="AR50" s="110"/>
      <c r="AS50" s="110"/>
      <c r="AT50" s="110"/>
      <c r="AU50" s="110"/>
      <c r="AV50" s="110"/>
      <c r="AW50" s="110"/>
      <c r="AX50" s="114"/>
      <c r="AY50" s="114"/>
      <c r="AZ50" s="110"/>
      <c r="BA50" s="110"/>
    </row>
    <row r="51" spans="1:53" ht="14.25" customHeight="1" x14ac:dyDescent="0.25">
      <c r="A51" s="110"/>
      <c r="B51" s="110"/>
      <c r="C51" s="110"/>
      <c r="D51" s="110"/>
      <c r="E51" s="110"/>
      <c r="F51" s="110"/>
      <c r="G51" s="110"/>
      <c r="H51" s="110"/>
      <c r="I51" s="110"/>
      <c r="J51" s="114"/>
      <c r="K51" s="110"/>
      <c r="L51" s="114"/>
      <c r="M51" s="114"/>
      <c r="N51" s="110"/>
      <c r="O51" s="110"/>
      <c r="P51" s="114"/>
      <c r="Q51" s="114"/>
      <c r="R51" s="115"/>
      <c r="S51" s="114"/>
      <c r="T51" s="114"/>
      <c r="U51" s="114"/>
      <c r="V51" s="114"/>
      <c r="W51" s="114"/>
      <c r="X51" s="115"/>
      <c r="Y51" s="114"/>
      <c r="Z51" s="114"/>
      <c r="AA51" s="114"/>
      <c r="AB51" s="114"/>
      <c r="AC51" s="114"/>
      <c r="AD51" s="114"/>
      <c r="AE51" s="114"/>
      <c r="AF51" s="114"/>
      <c r="AG51" s="114"/>
      <c r="AH51" s="114"/>
      <c r="AI51" s="110"/>
      <c r="AJ51" s="114"/>
      <c r="AK51" s="114"/>
      <c r="AL51" s="114"/>
      <c r="AM51" s="114"/>
      <c r="AN51" s="114"/>
      <c r="AO51" s="114"/>
      <c r="AP51" s="114"/>
      <c r="AQ51" s="110"/>
      <c r="AR51" s="110"/>
      <c r="AS51" s="110"/>
      <c r="AT51" s="110"/>
      <c r="AU51" s="110"/>
      <c r="AV51" s="110"/>
      <c r="AW51" s="110"/>
      <c r="AX51" s="114"/>
      <c r="AY51" s="114"/>
      <c r="AZ51" s="110"/>
      <c r="BA51" s="110"/>
    </row>
    <row r="52" spans="1:53" ht="14.25" customHeight="1" x14ac:dyDescent="0.25">
      <c r="A52" s="110"/>
      <c r="B52" s="110"/>
      <c r="C52" s="110"/>
      <c r="D52" s="110"/>
      <c r="E52" s="110"/>
      <c r="F52" s="110"/>
      <c r="G52" s="110"/>
      <c r="H52" s="110"/>
      <c r="I52" s="110"/>
      <c r="J52" s="114"/>
      <c r="K52" s="110"/>
      <c r="L52" s="114"/>
      <c r="M52" s="114"/>
      <c r="N52" s="110"/>
      <c r="O52" s="110"/>
      <c r="P52" s="114"/>
      <c r="Q52" s="114"/>
      <c r="R52" s="115"/>
      <c r="S52" s="114"/>
      <c r="T52" s="114"/>
      <c r="U52" s="114"/>
      <c r="V52" s="114"/>
      <c r="W52" s="114"/>
      <c r="X52" s="115"/>
      <c r="Y52" s="114"/>
      <c r="Z52" s="114"/>
      <c r="AA52" s="114"/>
      <c r="AB52" s="114"/>
      <c r="AC52" s="114"/>
      <c r="AD52" s="114"/>
      <c r="AE52" s="114"/>
      <c r="AF52" s="114"/>
      <c r="AG52" s="114"/>
      <c r="AH52" s="114"/>
      <c r="AI52" s="110"/>
      <c r="AJ52" s="114"/>
      <c r="AK52" s="114"/>
      <c r="AL52" s="114"/>
      <c r="AM52" s="114"/>
      <c r="AN52" s="114"/>
      <c r="AO52" s="114"/>
      <c r="AP52" s="114"/>
      <c r="AQ52" s="110"/>
      <c r="AR52" s="110"/>
      <c r="AS52" s="110"/>
      <c r="AT52" s="110"/>
      <c r="AU52" s="110"/>
      <c r="AV52" s="110"/>
      <c r="AW52" s="110"/>
      <c r="AX52" s="114"/>
      <c r="AY52" s="114"/>
      <c r="AZ52" s="110"/>
      <c r="BA52" s="110"/>
    </row>
    <row r="53" spans="1:53" ht="14.25" customHeight="1" x14ac:dyDescent="0.25">
      <c r="A53" s="110"/>
      <c r="B53" s="110"/>
      <c r="C53" s="110"/>
      <c r="D53" s="110"/>
      <c r="E53" s="110"/>
      <c r="F53" s="110"/>
      <c r="G53" s="110"/>
      <c r="H53" s="110"/>
      <c r="I53" s="110"/>
      <c r="J53" s="114"/>
      <c r="K53" s="110"/>
      <c r="L53" s="114"/>
      <c r="M53" s="114"/>
      <c r="N53" s="110"/>
      <c r="O53" s="110"/>
      <c r="P53" s="114"/>
      <c r="Q53" s="114"/>
      <c r="R53" s="115"/>
      <c r="S53" s="114"/>
      <c r="T53" s="114"/>
      <c r="U53" s="114"/>
      <c r="V53" s="114"/>
      <c r="W53" s="114"/>
      <c r="X53" s="115"/>
      <c r="Y53" s="114"/>
      <c r="Z53" s="114"/>
      <c r="AA53" s="114"/>
      <c r="AB53" s="114"/>
      <c r="AC53" s="114"/>
      <c r="AD53" s="114"/>
      <c r="AE53" s="114"/>
      <c r="AF53" s="114"/>
      <c r="AG53" s="114"/>
      <c r="AH53" s="114"/>
      <c r="AI53" s="110"/>
      <c r="AJ53" s="114"/>
      <c r="AK53" s="114"/>
      <c r="AL53" s="114"/>
      <c r="AM53" s="114"/>
      <c r="AN53" s="114"/>
      <c r="AO53" s="114"/>
      <c r="AP53" s="114"/>
      <c r="AQ53" s="110"/>
      <c r="AR53" s="110"/>
      <c r="AS53" s="110"/>
      <c r="AT53" s="110"/>
      <c r="AU53" s="110"/>
      <c r="AV53" s="110"/>
      <c r="AW53" s="110"/>
      <c r="AX53" s="114"/>
      <c r="AY53" s="114"/>
      <c r="AZ53" s="110"/>
      <c r="BA53" s="110"/>
    </row>
    <row r="54" spans="1:53" ht="14.25" customHeight="1" x14ac:dyDescent="0.25">
      <c r="A54" s="110"/>
      <c r="B54" s="110"/>
      <c r="C54" s="110"/>
      <c r="D54" s="110"/>
      <c r="E54" s="110"/>
      <c r="F54" s="110"/>
      <c r="G54" s="110"/>
      <c r="H54" s="110"/>
      <c r="I54" s="110"/>
      <c r="J54" s="114"/>
      <c r="K54" s="110"/>
      <c r="L54" s="114"/>
      <c r="M54" s="114"/>
      <c r="N54" s="110"/>
      <c r="O54" s="110"/>
      <c r="P54" s="114"/>
      <c r="Q54" s="114"/>
      <c r="R54" s="115"/>
      <c r="S54" s="114"/>
      <c r="T54" s="114"/>
      <c r="U54" s="114"/>
      <c r="V54" s="114"/>
      <c r="W54" s="114"/>
      <c r="X54" s="115"/>
      <c r="Y54" s="114"/>
      <c r="Z54" s="114"/>
      <c r="AA54" s="114"/>
      <c r="AB54" s="114"/>
      <c r="AC54" s="114"/>
      <c r="AD54" s="114"/>
      <c r="AE54" s="114"/>
      <c r="AF54" s="114"/>
      <c r="AG54" s="114"/>
      <c r="AH54" s="114"/>
      <c r="AI54" s="110"/>
      <c r="AJ54" s="114"/>
      <c r="AK54" s="114"/>
      <c r="AL54" s="114"/>
      <c r="AM54" s="114"/>
      <c r="AN54" s="114"/>
      <c r="AO54" s="114"/>
      <c r="AP54" s="114"/>
      <c r="AQ54" s="110"/>
      <c r="AR54" s="110"/>
      <c r="AS54" s="110"/>
      <c r="AT54" s="110"/>
      <c r="AU54" s="110"/>
      <c r="AV54" s="110"/>
      <c r="AW54" s="110"/>
      <c r="AX54" s="114"/>
      <c r="AY54" s="114"/>
      <c r="AZ54" s="110"/>
      <c r="BA54" s="110"/>
    </row>
    <row r="55" spans="1:53" ht="14.25" customHeight="1" x14ac:dyDescent="0.25">
      <c r="A55" s="110"/>
      <c r="B55" s="110"/>
      <c r="C55" s="110"/>
      <c r="D55" s="110"/>
      <c r="E55" s="110"/>
      <c r="F55" s="110"/>
      <c r="G55" s="110"/>
      <c r="H55" s="110"/>
      <c r="I55" s="110"/>
      <c r="J55" s="114"/>
      <c r="K55" s="110"/>
      <c r="L55" s="114"/>
      <c r="M55" s="114"/>
      <c r="N55" s="110"/>
      <c r="O55" s="110"/>
      <c r="P55" s="114"/>
      <c r="Q55" s="114"/>
      <c r="R55" s="115"/>
      <c r="S55" s="114"/>
      <c r="T55" s="114"/>
      <c r="U55" s="114"/>
      <c r="V55" s="114"/>
      <c r="W55" s="114"/>
      <c r="X55" s="115"/>
      <c r="Y55" s="114"/>
      <c r="Z55" s="114"/>
      <c r="AA55" s="114"/>
      <c r="AB55" s="114"/>
      <c r="AC55" s="114"/>
      <c r="AD55" s="114"/>
      <c r="AE55" s="114"/>
      <c r="AF55" s="114"/>
      <c r="AG55" s="114"/>
      <c r="AH55" s="114"/>
      <c r="AI55" s="110"/>
      <c r="AJ55" s="114"/>
      <c r="AK55" s="114"/>
      <c r="AL55" s="114"/>
      <c r="AM55" s="114"/>
      <c r="AN55" s="114"/>
      <c r="AO55" s="114"/>
      <c r="AP55" s="114"/>
      <c r="AQ55" s="110"/>
      <c r="AR55" s="110"/>
      <c r="AS55" s="110"/>
      <c r="AT55" s="110"/>
      <c r="AU55" s="110"/>
      <c r="AV55" s="110"/>
      <c r="AW55" s="110"/>
      <c r="AX55" s="114"/>
      <c r="AY55" s="114"/>
      <c r="AZ55" s="110"/>
      <c r="BA55" s="110"/>
    </row>
    <row r="56" spans="1:53" ht="14.25" customHeight="1" x14ac:dyDescent="0.25">
      <c r="A56" s="110"/>
      <c r="B56" s="110"/>
      <c r="C56" s="110"/>
      <c r="D56" s="110"/>
      <c r="E56" s="110"/>
      <c r="F56" s="110"/>
      <c r="G56" s="110"/>
      <c r="H56" s="110"/>
      <c r="I56" s="110"/>
      <c r="J56" s="114"/>
      <c r="K56" s="110"/>
      <c r="L56" s="114"/>
      <c r="M56" s="114"/>
      <c r="N56" s="110"/>
      <c r="O56" s="110"/>
      <c r="P56" s="114"/>
      <c r="Q56" s="114"/>
      <c r="R56" s="115"/>
      <c r="S56" s="114"/>
      <c r="T56" s="114"/>
      <c r="U56" s="114"/>
      <c r="V56" s="114"/>
      <c r="W56" s="114"/>
      <c r="X56" s="115"/>
      <c r="Y56" s="114"/>
      <c r="Z56" s="114"/>
      <c r="AA56" s="114"/>
      <c r="AB56" s="114"/>
      <c r="AC56" s="114"/>
      <c r="AD56" s="114"/>
      <c r="AE56" s="114"/>
      <c r="AF56" s="114"/>
      <c r="AG56" s="114"/>
      <c r="AH56" s="114"/>
      <c r="AI56" s="110"/>
      <c r="AJ56" s="114"/>
      <c r="AK56" s="114"/>
      <c r="AL56" s="114"/>
      <c r="AM56" s="114"/>
      <c r="AN56" s="114"/>
      <c r="AO56" s="114"/>
      <c r="AP56" s="114"/>
      <c r="AQ56" s="110"/>
      <c r="AR56" s="110"/>
      <c r="AS56" s="110"/>
      <c r="AT56" s="110"/>
      <c r="AU56" s="110"/>
      <c r="AV56" s="110"/>
      <c r="AW56" s="110"/>
      <c r="AX56" s="114"/>
      <c r="AY56" s="114"/>
      <c r="AZ56" s="110"/>
      <c r="BA56" s="110"/>
    </row>
    <row r="57" spans="1:53" ht="14.25" customHeight="1" x14ac:dyDescent="0.25">
      <c r="A57" s="110"/>
      <c r="B57" s="110"/>
      <c r="C57" s="110"/>
      <c r="D57" s="110"/>
      <c r="E57" s="110"/>
      <c r="F57" s="110"/>
      <c r="G57" s="110"/>
      <c r="H57" s="110"/>
      <c r="I57" s="110"/>
      <c r="J57" s="114"/>
      <c r="K57" s="110"/>
      <c r="L57" s="114"/>
      <c r="M57" s="114"/>
      <c r="N57" s="110"/>
      <c r="O57" s="110"/>
      <c r="P57" s="114"/>
      <c r="Q57" s="110"/>
      <c r="R57" s="115"/>
      <c r="S57" s="114"/>
      <c r="T57" s="114"/>
      <c r="U57" s="114"/>
      <c r="V57" s="114"/>
      <c r="W57" s="114"/>
      <c r="X57" s="110"/>
      <c r="Y57" s="110"/>
      <c r="Z57" s="110"/>
      <c r="AA57" s="110"/>
      <c r="AB57" s="110"/>
      <c r="AC57" s="110"/>
      <c r="AD57" s="110"/>
      <c r="AE57" s="110"/>
      <c r="AF57" s="110"/>
      <c r="AG57" s="110"/>
      <c r="AH57" s="110"/>
      <c r="AI57" s="110"/>
      <c r="AJ57" s="110"/>
      <c r="AK57" s="110"/>
      <c r="AL57" s="114"/>
      <c r="AM57" s="114"/>
      <c r="AN57" s="114"/>
      <c r="AO57" s="114"/>
      <c r="AP57" s="114"/>
      <c r="AQ57" s="110"/>
      <c r="AR57" s="110"/>
      <c r="AS57" s="110"/>
      <c r="AT57" s="110"/>
      <c r="AU57" s="110"/>
      <c r="AV57" s="110"/>
      <c r="AW57" s="110"/>
      <c r="AX57" s="114"/>
      <c r="AY57" s="114"/>
      <c r="AZ57" s="110"/>
      <c r="BA57" s="110"/>
    </row>
    <row r="58" spans="1:53" ht="14.25" customHeight="1" x14ac:dyDescent="0.25">
      <c r="A58" s="110"/>
      <c r="B58" s="110"/>
      <c r="C58" s="110"/>
      <c r="D58" s="110"/>
      <c r="E58" s="110"/>
      <c r="F58" s="110"/>
      <c r="G58" s="110"/>
      <c r="H58" s="110"/>
      <c r="I58" s="110"/>
      <c r="J58" s="114"/>
      <c r="K58" s="110"/>
      <c r="L58" s="114"/>
      <c r="M58" s="114"/>
      <c r="N58" s="110"/>
      <c r="O58" s="110"/>
      <c r="P58" s="114"/>
      <c r="Q58" s="114"/>
      <c r="R58" s="115"/>
      <c r="S58" s="114"/>
      <c r="T58" s="114"/>
      <c r="U58" s="114"/>
      <c r="V58" s="114"/>
      <c r="W58" s="114"/>
      <c r="X58" s="115"/>
      <c r="Y58" s="114"/>
      <c r="Z58" s="114"/>
      <c r="AA58" s="114"/>
      <c r="AB58" s="114"/>
      <c r="AC58" s="114"/>
      <c r="AD58" s="114"/>
      <c r="AE58" s="114"/>
      <c r="AF58" s="114"/>
      <c r="AG58" s="114"/>
      <c r="AH58" s="114"/>
      <c r="AI58" s="110"/>
      <c r="AJ58" s="114"/>
      <c r="AK58" s="114"/>
      <c r="AL58" s="114"/>
      <c r="AM58" s="114"/>
      <c r="AN58" s="114"/>
      <c r="AO58" s="114"/>
      <c r="AP58" s="114"/>
      <c r="AQ58" s="110"/>
      <c r="AR58" s="110"/>
      <c r="AS58" s="110"/>
      <c r="AT58" s="110"/>
      <c r="AU58" s="110"/>
      <c r="AV58" s="110"/>
      <c r="AW58" s="110"/>
      <c r="AX58" s="114"/>
      <c r="AY58" s="114"/>
      <c r="AZ58" s="110"/>
      <c r="BA58" s="110"/>
    </row>
    <row r="59" spans="1:53" ht="14.25" customHeight="1" x14ac:dyDescent="0.25">
      <c r="A59" s="110"/>
      <c r="B59" s="110"/>
      <c r="C59" s="110"/>
      <c r="D59" s="110"/>
      <c r="E59" s="110"/>
      <c r="F59" s="110"/>
      <c r="G59" s="110"/>
      <c r="H59" s="110"/>
      <c r="I59" s="110"/>
      <c r="J59" s="114"/>
      <c r="K59" s="110"/>
      <c r="L59" s="114"/>
      <c r="M59" s="114"/>
      <c r="N59" s="110"/>
      <c r="O59" s="110"/>
      <c r="P59" s="114"/>
      <c r="Q59" s="114"/>
      <c r="R59" s="115"/>
      <c r="S59" s="114"/>
      <c r="T59" s="114"/>
      <c r="U59" s="114"/>
      <c r="V59" s="114"/>
      <c r="W59" s="114"/>
      <c r="X59" s="115"/>
      <c r="Y59" s="114"/>
      <c r="Z59" s="114"/>
      <c r="AA59" s="114"/>
      <c r="AB59" s="114"/>
      <c r="AC59" s="114"/>
      <c r="AD59" s="114"/>
      <c r="AE59" s="114"/>
      <c r="AF59" s="114"/>
      <c r="AG59" s="114"/>
      <c r="AH59" s="114"/>
      <c r="AI59" s="110"/>
      <c r="AJ59" s="114"/>
      <c r="AK59" s="114"/>
      <c r="AL59" s="114"/>
      <c r="AM59" s="114"/>
      <c r="AN59" s="114"/>
      <c r="AO59" s="114"/>
      <c r="AP59" s="114"/>
      <c r="AQ59" s="110"/>
      <c r="AR59" s="110"/>
      <c r="AS59" s="110"/>
      <c r="AT59" s="110"/>
      <c r="AU59" s="110"/>
      <c r="AV59" s="110"/>
      <c r="AW59" s="110"/>
      <c r="AX59" s="114"/>
      <c r="AY59" s="114"/>
      <c r="AZ59" s="110"/>
      <c r="BA59" s="110"/>
    </row>
    <row r="60" spans="1:53" ht="14.25" customHeight="1" x14ac:dyDescent="0.25">
      <c r="A60" s="110"/>
      <c r="B60" s="110"/>
      <c r="C60" s="110"/>
      <c r="D60" s="110"/>
      <c r="E60" s="110"/>
      <c r="F60" s="110"/>
      <c r="G60" s="110"/>
      <c r="H60" s="110"/>
      <c r="I60" s="110"/>
      <c r="J60" s="114"/>
      <c r="K60" s="110"/>
      <c r="L60" s="114"/>
      <c r="M60" s="114"/>
      <c r="N60" s="110"/>
      <c r="O60" s="110"/>
      <c r="P60" s="114"/>
      <c r="Q60" s="114"/>
      <c r="R60" s="115"/>
      <c r="S60" s="114"/>
      <c r="T60" s="114"/>
      <c r="U60" s="114"/>
      <c r="V60" s="114"/>
      <c r="W60" s="114"/>
      <c r="X60" s="115"/>
      <c r="Y60" s="114"/>
      <c r="Z60" s="114"/>
      <c r="AA60" s="114"/>
      <c r="AB60" s="114"/>
      <c r="AC60" s="114"/>
      <c r="AD60" s="114"/>
      <c r="AE60" s="114"/>
      <c r="AF60" s="114"/>
      <c r="AG60" s="114"/>
      <c r="AH60" s="114"/>
      <c r="AI60" s="110"/>
      <c r="AJ60" s="114"/>
      <c r="AK60" s="114"/>
      <c r="AL60" s="114"/>
      <c r="AM60" s="114"/>
      <c r="AN60" s="114"/>
      <c r="AO60" s="114"/>
      <c r="AP60" s="114"/>
      <c r="AQ60" s="110"/>
      <c r="AR60" s="110"/>
      <c r="AS60" s="110"/>
      <c r="AT60" s="110"/>
      <c r="AU60" s="110"/>
      <c r="AV60" s="110"/>
      <c r="AW60" s="110"/>
      <c r="AX60" s="114"/>
      <c r="AY60" s="114"/>
      <c r="AZ60" s="110"/>
      <c r="BA60" s="110"/>
    </row>
    <row r="61" spans="1:53" ht="14.25" customHeight="1" x14ac:dyDescent="0.25">
      <c r="A61" s="110"/>
      <c r="B61" s="110"/>
      <c r="C61" s="110"/>
      <c r="D61" s="110"/>
      <c r="E61" s="110"/>
      <c r="F61" s="110"/>
      <c r="G61" s="110"/>
      <c r="H61" s="110"/>
      <c r="I61" s="110"/>
      <c r="J61" s="114"/>
      <c r="K61" s="110"/>
      <c r="L61" s="114"/>
      <c r="M61" s="114"/>
      <c r="N61" s="110"/>
      <c r="O61" s="110"/>
      <c r="P61" s="114"/>
      <c r="Q61" s="114"/>
      <c r="R61" s="115"/>
      <c r="S61" s="114"/>
      <c r="T61" s="114"/>
      <c r="U61" s="114"/>
      <c r="V61" s="114"/>
      <c r="W61" s="114"/>
      <c r="X61" s="115"/>
      <c r="Y61" s="114"/>
      <c r="Z61" s="114"/>
      <c r="AA61" s="114"/>
      <c r="AB61" s="114"/>
      <c r="AC61" s="114"/>
      <c r="AD61" s="114"/>
      <c r="AE61" s="114"/>
      <c r="AF61" s="114"/>
      <c r="AG61" s="114"/>
      <c r="AH61" s="114"/>
      <c r="AI61" s="110"/>
      <c r="AJ61" s="114"/>
      <c r="AK61" s="114"/>
      <c r="AL61" s="114"/>
      <c r="AM61" s="114"/>
      <c r="AN61" s="114"/>
      <c r="AO61" s="114"/>
      <c r="AP61" s="114"/>
      <c r="AQ61" s="110"/>
      <c r="AR61" s="110"/>
      <c r="AS61" s="110"/>
      <c r="AT61" s="110"/>
      <c r="AU61" s="110"/>
      <c r="AV61" s="110"/>
      <c r="AW61" s="110"/>
      <c r="AX61" s="114"/>
      <c r="AY61" s="114"/>
      <c r="AZ61" s="110"/>
      <c r="BA61" s="110"/>
    </row>
    <row r="62" spans="1:53" ht="14.25" customHeight="1" x14ac:dyDescent="0.25">
      <c r="A62" s="110"/>
      <c r="B62" s="110"/>
      <c r="C62" s="110"/>
      <c r="D62" s="110"/>
      <c r="E62" s="110"/>
      <c r="F62" s="110"/>
      <c r="G62" s="110"/>
      <c r="H62" s="110"/>
      <c r="I62" s="110"/>
      <c r="J62" s="114"/>
      <c r="K62" s="110"/>
      <c r="L62" s="114"/>
      <c r="M62" s="114"/>
      <c r="N62" s="110"/>
      <c r="O62" s="110"/>
      <c r="P62" s="114"/>
      <c r="Q62" s="114"/>
      <c r="R62" s="115"/>
      <c r="S62" s="114"/>
      <c r="T62" s="114"/>
      <c r="U62" s="114"/>
      <c r="V62" s="114"/>
      <c r="W62" s="114"/>
      <c r="X62" s="115"/>
      <c r="Y62" s="114"/>
      <c r="Z62" s="114"/>
      <c r="AA62" s="114"/>
      <c r="AB62" s="114"/>
      <c r="AC62" s="114"/>
      <c r="AD62" s="114"/>
      <c r="AE62" s="114"/>
      <c r="AF62" s="114"/>
      <c r="AG62" s="114"/>
      <c r="AH62" s="114"/>
      <c r="AI62" s="110"/>
      <c r="AJ62" s="114"/>
      <c r="AK62" s="114"/>
      <c r="AL62" s="114"/>
      <c r="AM62" s="114"/>
      <c r="AN62" s="114"/>
      <c r="AO62" s="114"/>
      <c r="AP62" s="114"/>
      <c r="AQ62" s="110"/>
      <c r="AR62" s="110"/>
      <c r="AS62" s="110"/>
      <c r="AT62" s="110"/>
      <c r="AU62" s="110"/>
      <c r="AV62" s="110"/>
      <c r="AW62" s="110"/>
      <c r="AX62" s="114"/>
      <c r="AY62" s="114"/>
      <c r="AZ62" s="110"/>
      <c r="BA62" s="110"/>
    </row>
    <row r="63" spans="1:53" ht="14.25" customHeight="1" x14ac:dyDescent="0.25">
      <c r="A63" s="110"/>
      <c r="B63" s="110"/>
      <c r="C63" s="110"/>
      <c r="D63" s="110"/>
      <c r="E63" s="110"/>
      <c r="F63" s="110"/>
      <c r="G63" s="110"/>
      <c r="H63" s="110"/>
      <c r="I63" s="110"/>
      <c r="J63" s="114"/>
      <c r="K63" s="110"/>
      <c r="L63" s="114"/>
      <c r="M63" s="114"/>
      <c r="N63" s="110"/>
      <c r="O63" s="110"/>
      <c r="P63" s="114"/>
      <c r="Q63" s="114"/>
      <c r="R63" s="115"/>
      <c r="S63" s="114"/>
      <c r="T63" s="114"/>
      <c r="U63" s="114"/>
      <c r="V63" s="114"/>
      <c r="W63" s="114"/>
      <c r="X63" s="115"/>
      <c r="Y63" s="114"/>
      <c r="Z63" s="114"/>
      <c r="AA63" s="114"/>
      <c r="AB63" s="114"/>
      <c r="AC63" s="114"/>
      <c r="AD63" s="114"/>
      <c r="AE63" s="114"/>
      <c r="AF63" s="114"/>
      <c r="AG63" s="114"/>
      <c r="AH63" s="114"/>
      <c r="AI63" s="110"/>
      <c r="AJ63" s="114"/>
      <c r="AK63" s="114"/>
      <c r="AL63" s="114"/>
      <c r="AM63" s="114"/>
      <c r="AN63" s="114"/>
      <c r="AO63" s="114"/>
      <c r="AP63" s="114"/>
      <c r="AQ63" s="110"/>
      <c r="AR63" s="110"/>
      <c r="AS63" s="110"/>
      <c r="AT63" s="110"/>
      <c r="AU63" s="110"/>
      <c r="AV63" s="110"/>
      <c r="AW63" s="110"/>
      <c r="AX63" s="114"/>
      <c r="AY63" s="114"/>
      <c r="AZ63" s="110"/>
      <c r="BA63" s="110"/>
    </row>
    <row r="64" spans="1:53" ht="14.25" customHeight="1" x14ac:dyDescent="0.25">
      <c r="A64" s="110"/>
      <c r="B64" s="110"/>
      <c r="C64" s="110"/>
      <c r="D64" s="110"/>
      <c r="E64" s="110"/>
      <c r="F64" s="110"/>
      <c r="G64" s="110"/>
      <c r="H64" s="110"/>
      <c r="I64" s="110"/>
      <c r="J64" s="114"/>
      <c r="K64" s="110"/>
      <c r="L64" s="114"/>
      <c r="M64" s="114"/>
      <c r="N64" s="110"/>
      <c r="O64" s="110"/>
      <c r="P64" s="114"/>
      <c r="Q64" s="114"/>
      <c r="R64" s="115"/>
      <c r="S64" s="114"/>
      <c r="T64" s="114"/>
      <c r="U64" s="114"/>
      <c r="V64" s="114"/>
      <c r="W64" s="114"/>
      <c r="X64" s="115"/>
      <c r="Y64" s="114"/>
      <c r="Z64" s="114"/>
      <c r="AA64" s="114"/>
      <c r="AB64" s="114"/>
      <c r="AC64" s="114"/>
      <c r="AD64" s="114"/>
      <c r="AE64" s="114"/>
      <c r="AF64" s="114"/>
      <c r="AG64" s="114"/>
      <c r="AH64" s="114"/>
      <c r="AI64" s="110"/>
      <c r="AJ64" s="114"/>
      <c r="AK64" s="114"/>
      <c r="AL64" s="114"/>
      <c r="AM64" s="114"/>
      <c r="AN64" s="114"/>
      <c r="AO64" s="114"/>
      <c r="AP64" s="114"/>
      <c r="AQ64" s="110"/>
      <c r="AR64" s="110"/>
      <c r="AS64" s="110"/>
      <c r="AT64" s="110"/>
      <c r="AU64" s="110"/>
      <c r="AV64" s="110"/>
      <c r="AW64" s="110"/>
      <c r="AX64" s="114"/>
      <c r="AY64" s="114"/>
      <c r="AZ64" s="110"/>
      <c r="BA64" s="110"/>
    </row>
    <row r="65" spans="1:53" ht="14.25" customHeight="1" x14ac:dyDescent="0.25">
      <c r="A65" s="110"/>
      <c r="B65" s="110"/>
      <c r="C65" s="110"/>
      <c r="D65" s="110"/>
      <c r="E65" s="110"/>
      <c r="F65" s="110"/>
      <c r="G65" s="110"/>
      <c r="H65" s="110"/>
      <c r="I65" s="110"/>
      <c r="J65" s="114"/>
      <c r="K65" s="110"/>
      <c r="L65" s="114"/>
      <c r="M65" s="114"/>
      <c r="N65" s="110"/>
      <c r="O65" s="110"/>
      <c r="P65" s="114"/>
      <c r="Q65" s="114"/>
      <c r="R65" s="115"/>
      <c r="S65" s="114"/>
      <c r="T65" s="114"/>
      <c r="U65" s="114"/>
      <c r="V65" s="114"/>
      <c r="W65" s="114"/>
      <c r="X65" s="115"/>
      <c r="Y65" s="114"/>
      <c r="Z65" s="114"/>
      <c r="AA65" s="114"/>
      <c r="AB65" s="114"/>
      <c r="AC65" s="114"/>
      <c r="AD65" s="114"/>
      <c r="AE65" s="114"/>
      <c r="AF65" s="114"/>
      <c r="AG65" s="114"/>
      <c r="AH65" s="114"/>
      <c r="AI65" s="110"/>
      <c r="AJ65" s="114"/>
      <c r="AK65" s="114"/>
      <c r="AL65" s="114"/>
      <c r="AM65" s="114"/>
      <c r="AN65" s="114"/>
      <c r="AO65" s="114"/>
      <c r="AP65" s="114"/>
      <c r="AQ65" s="110"/>
      <c r="AR65" s="110"/>
      <c r="AS65" s="110"/>
      <c r="AT65" s="110"/>
      <c r="AU65" s="110"/>
      <c r="AV65" s="110"/>
      <c r="AW65" s="110"/>
      <c r="AX65" s="114"/>
      <c r="AY65" s="114"/>
      <c r="AZ65" s="110"/>
      <c r="BA65" s="110"/>
    </row>
    <row r="66" spans="1:53" ht="14.25" customHeight="1" x14ac:dyDescent="0.25">
      <c r="A66" s="110"/>
      <c r="B66" s="110"/>
      <c r="C66" s="110"/>
      <c r="D66" s="110"/>
      <c r="E66" s="110"/>
      <c r="F66" s="110"/>
      <c r="G66" s="110"/>
      <c r="H66" s="110"/>
      <c r="I66" s="110"/>
      <c r="J66" s="114"/>
      <c r="K66" s="110"/>
      <c r="L66" s="114"/>
      <c r="M66" s="114"/>
      <c r="N66" s="110"/>
      <c r="O66" s="110"/>
      <c r="P66" s="114"/>
      <c r="Q66" s="114"/>
      <c r="R66" s="115"/>
      <c r="S66" s="114"/>
      <c r="T66" s="114"/>
      <c r="U66" s="114"/>
      <c r="V66" s="114"/>
      <c r="W66" s="114"/>
      <c r="X66" s="115"/>
      <c r="Y66" s="114"/>
      <c r="Z66" s="114"/>
      <c r="AA66" s="114"/>
      <c r="AB66" s="114"/>
      <c r="AC66" s="114"/>
      <c r="AD66" s="114"/>
      <c r="AE66" s="114"/>
      <c r="AF66" s="114"/>
      <c r="AG66" s="114"/>
      <c r="AH66" s="114"/>
      <c r="AI66" s="110"/>
      <c r="AJ66" s="114"/>
      <c r="AK66" s="114"/>
      <c r="AL66" s="114"/>
      <c r="AM66" s="114"/>
      <c r="AN66" s="114"/>
      <c r="AO66" s="114"/>
      <c r="AP66" s="114"/>
      <c r="AQ66" s="110"/>
      <c r="AR66" s="110"/>
      <c r="AS66" s="110"/>
      <c r="AT66" s="110"/>
      <c r="AU66" s="110"/>
      <c r="AV66" s="110"/>
      <c r="AW66" s="110"/>
      <c r="AX66" s="114"/>
      <c r="AY66" s="114"/>
      <c r="AZ66" s="110"/>
      <c r="BA66" s="110"/>
    </row>
    <row r="67" spans="1:53" ht="14.25" customHeight="1" x14ac:dyDescent="0.25">
      <c r="A67" s="110"/>
      <c r="B67" s="110"/>
      <c r="C67" s="110"/>
      <c r="D67" s="110"/>
      <c r="E67" s="110"/>
      <c r="F67" s="110"/>
      <c r="G67" s="110"/>
      <c r="H67" s="110"/>
      <c r="I67" s="110"/>
      <c r="J67" s="114"/>
      <c r="K67" s="110"/>
      <c r="L67" s="114"/>
      <c r="M67" s="114"/>
      <c r="N67" s="110"/>
      <c r="O67" s="110"/>
      <c r="P67" s="114"/>
      <c r="Q67" s="114"/>
      <c r="R67" s="115"/>
      <c r="S67" s="114"/>
      <c r="T67" s="114"/>
      <c r="U67" s="114"/>
      <c r="V67" s="114"/>
      <c r="W67" s="114"/>
      <c r="X67" s="115"/>
      <c r="Y67" s="114"/>
      <c r="Z67" s="114"/>
      <c r="AA67" s="114"/>
      <c r="AB67" s="114"/>
      <c r="AC67" s="114"/>
      <c r="AD67" s="114"/>
      <c r="AE67" s="114"/>
      <c r="AF67" s="114"/>
      <c r="AG67" s="114"/>
      <c r="AH67" s="114"/>
      <c r="AI67" s="110"/>
      <c r="AJ67" s="114"/>
      <c r="AK67" s="114"/>
      <c r="AL67" s="114"/>
      <c r="AM67" s="114"/>
      <c r="AN67" s="114"/>
      <c r="AO67" s="114"/>
      <c r="AP67" s="114"/>
      <c r="AQ67" s="110"/>
      <c r="AR67" s="110"/>
      <c r="AS67" s="110"/>
      <c r="AT67" s="110"/>
      <c r="AU67" s="110"/>
      <c r="AV67" s="110"/>
      <c r="AW67" s="110"/>
      <c r="AX67" s="114"/>
      <c r="AY67" s="114"/>
      <c r="AZ67" s="110"/>
      <c r="BA67" s="110"/>
    </row>
    <row r="68" spans="1:53" ht="14.25" customHeight="1" x14ac:dyDescent="0.25">
      <c r="A68" s="110"/>
      <c r="B68" s="110"/>
      <c r="C68" s="110"/>
      <c r="D68" s="110"/>
      <c r="E68" s="110"/>
      <c r="F68" s="110"/>
      <c r="G68" s="110"/>
      <c r="H68" s="110"/>
      <c r="I68" s="110"/>
      <c r="J68" s="114"/>
      <c r="K68" s="110"/>
      <c r="L68" s="114"/>
      <c r="M68" s="114"/>
      <c r="N68" s="110"/>
      <c r="O68" s="110"/>
      <c r="P68" s="114"/>
      <c r="Q68" s="114"/>
      <c r="R68" s="115"/>
      <c r="S68" s="114"/>
      <c r="T68" s="114"/>
      <c r="U68" s="114"/>
      <c r="V68" s="114"/>
      <c r="W68" s="114"/>
      <c r="X68" s="115"/>
      <c r="Y68" s="114"/>
      <c r="Z68" s="114"/>
      <c r="AA68" s="114"/>
      <c r="AB68" s="114"/>
      <c r="AC68" s="114"/>
      <c r="AD68" s="114"/>
      <c r="AE68" s="114"/>
      <c r="AF68" s="114"/>
      <c r="AG68" s="114"/>
      <c r="AH68" s="114"/>
      <c r="AI68" s="110"/>
      <c r="AJ68" s="114"/>
      <c r="AK68" s="114"/>
      <c r="AL68" s="114"/>
      <c r="AM68" s="114"/>
      <c r="AN68" s="114"/>
      <c r="AO68" s="114"/>
      <c r="AP68" s="114"/>
      <c r="AQ68" s="110"/>
      <c r="AR68" s="110"/>
      <c r="AS68" s="110"/>
      <c r="AT68" s="110"/>
      <c r="AU68" s="110"/>
      <c r="AV68" s="110"/>
      <c r="AW68" s="110"/>
      <c r="AX68" s="114"/>
      <c r="AY68" s="114"/>
      <c r="AZ68" s="110"/>
      <c r="BA68" s="110"/>
    </row>
    <row r="69" spans="1:53" ht="14.25" customHeight="1" x14ac:dyDescent="0.25">
      <c r="A69" s="110"/>
      <c r="B69" s="110"/>
      <c r="C69" s="110"/>
      <c r="D69" s="110"/>
      <c r="E69" s="110"/>
      <c r="F69" s="110"/>
      <c r="G69" s="110"/>
      <c r="H69" s="110"/>
      <c r="I69" s="110"/>
      <c r="J69" s="114"/>
      <c r="K69" s="110"/>
      <c r="L69" s="114"/>
      <c r="M69" s="114"/>
      <c r="N69" s="110"/>
      <c r="O69" s="110"/>
      <c r="P69" s="114"/>
      <c r="Q69" s="110"/>
      <c r="R69" s="115"/>
      <c r="S69" s="114"/>
      <c r="T69" s="114"/>
      <c r="U69" s="114"/>
      <c r="V69" s="114"/>
      <c r="W69" s="114"/>
      <c r="X69" s="110"/>
      <c r="Y69" s="110"/>
      <c r="Z69" s="110"/>
      <c r="AA69" s="110"/>
      <c r="AB69" s="110"/>
      <c r="AC69" s="110"/>
      <c r="AD69" s="110"/>
      <c r="AE69" s="110"/>
      <c r="AF69" s="110"/>
      <c r="AG69" s="110"/>
      <c r="AH69" s="110"/>
      <c r="AI69" s="110"/>
      <c r="AJ69" s="110"/>
      <c r="AK69" s="110"/>
      <c r="AL69" s="114"/>
      <c r="AM69" s="114"/>
      <c r="AN69" s="114"/>
      <c r="AO69" s="114"/>
      <c r="AP69" s="114"/>
      <c r="AQ69" s="110"/>
      <c r="AR69" s="110"/>
      <c r="AS69" s="110"/>
      <c r="AT69" s="110"/>
      <c r="AU69" s="110"/>
      <c r="AV69" s="110"/>
      <c r="AW69" s="110"/>
      <c r="AX69" s="114"/>
      <c r="AY69" s="114"/>
      <c r="AZ69" s="110"/>
      <c r="BA69" s="110"/>
    </row>
    <row r="70" spans="1:53" ht="14.25" customHeight="1" x14ac:dyDescent="0.25">
      <c r="A70" s="110"/>
      <c r="B70" s="110"/>
      <c r="C70" s="110"/>
      <c r="D70" s="110"/>
      <c r="E70" s="110"/>
      <c r="F70" s="110"/>
      <c r="G70" s="110"/>
      <c r="H70" s="110"/>
      <c r="I70" s="110"/>
      <c r="J70" s="114"/>
      <c r="K70" s="110"/>
      <c r="L70" s="114"/>
      <c r="M70" s="114"/>
      <c r="N70" s="110"/>
      <c r="O70" s="110"/>
      <c r="P70" s="114"/>
      <c r="Q70" s="114"/>
      <c r="R70" s="115"/>
      <c r="S70" s="114"/>
      <c r="T70" s="114"/>
      <c r="U70" s="114"/>
      <c r="V70" s="114"/>
      <c r="W70" s="114"/>
      <c r="X70" s="115"/>
      <c r="Y70" s="114"/>
      <c r="Z70" s="114"/>
      <c r="AA70" s="114"/>
      <c r="AB70" s="114"/>
      <c r="AC70" s="114"/>
      <c r="AD70" s="114"/>
      <c r="AE70" s="114"/>
      <c r="AF70" s="114"/>
      <c r="AG70" s="114"/>
      <c r="AH70" s="114"/>
      <c r="AI70" s="110"/>
      <c r="AJ70" s="114"/>
      <c r="AK70" s="114"/>
      <c r="AL70" s="114"/>
      <c r="AM70" s="114"/>
      <c r="AN70" s="114"/>
      <c r="AO70" s="114"/>
      <c r="AP70" s="114"/>
      <c r="AQ70" s="110"/>
      <c r="AR70" s="110"/>
      <c r="AS70" s="110"/>
      <c r="AT70" s="110"/>
      <c r="AU70" s="110"/>
      <c r="AV70" s="110"/>
      <c r="AW70" s="110"/>
      <c r="AX70" s="114"/>
      <c r="AY70" s="114"/>
      <c r="AZ70" s="110"/>
      <c r="BA70" s="110"/>
    </row>
    <row r="71" spans="1:53" ht="14.25" customHeight="1" x14ac:dyDescent="0.25">
      <c r="A71" s="110"/>
      <c r="B71" s="110"/>
      <c r="C71" s="110"/>
      <c r="D71" s="110"/>
      <c r="E71" s="110"/>
      <c r="F71" s="110"/>
      <c r="G71" s="110"/>
      <c r="H71" s="110"/>
      <c r="I71" s="110"/>
      <c r="J71" s="114"/>
      <c r="K71" s="110"/>
      <c r="L71" s="114"/>
      <c r="M71" s="114"/>
      <c r="N71" s="110"/>
      <c r="O71" s="110"/>
      <c r="P71" s="114"/>
      <c r="Q71" s="114"/>
      <c r="R71" s="115"/>
      <c r="S71" s="114"/>
      <c r="T71" s="114"/>
      <c r="U71" s="114"/>
      <c r="V71" s="114"/>
      <c r="W71" s="114"/>
      <c r="X71" s="115"/>
      <c r="Y71" s="114"/>
      <c r="Z71" s="114"/>
      <c r="AA71" s="114"/>
      <c r="AB71" s="114"/>
      <c r="AC71" s="114"/>
      <c r="AD71" s="114"/>
      <c r="AE71" s="114"/>
      <c r="AF71" s="114"/>
      <c r="AG71" s="114"/>
      <c r="AH71" s="114"/>
      <c r="AI71" s="110"/>
      <c r="AJ71" s="114"/>
      <c r="AK71" s="114"/>
      <c r="AL71" s="114"/>
      <c r="AM71" s="114"/>
      <c r="AN71" s="114"/>
      <c r="AO71" s="114"/>
      <c r="AP71" s="114"/>
      <c r="AQ71" s="110"/>
      <c r="AR71" s="110"/>
      <c r="AS71" s="110"/>
      <c r="AT71" s="110"/>
      <c r="AU71" s="110"/>
      <c r="AV71" s="110"/>
      <c r="AW71" s="110"/>
      <c r="AX71" s="114"/>
      <c r="AY71" s="114"/>
      <c r="AZ71" s="110"/>
      <c r="BA71" s="110"/>
    </row>
    <row r="72" spans="1:53" ht="14.25" customHeight="1" x14ac:dyDescent="0.25">
      <c r="A72" s="110"/>
      <c r="B72" s="110"/>
      <c r="C72" s="110"/>
      <c r="D72" s="110"/>
      <c r="E72" s="110"/>
      <c r="F72" s="110"/>
      <c r="G72" s="110"/>
      <c r="H72" s="110"/>
      <c r="I72" s="110"/>
      <c r="J72" s="114"/>
      <c r="K72" s="110"/>
      <c r="L72" s="114"/>
      <c r="M72" s="114"/>
      <c r="N72" s="110"/>
      <c r="O72" s="110"/>
      <c r="P72" s="114"/>
      <c r="Q72" s="114"/>
      <c r="R72" s="115"/>
      <c r="S72" s="114"/>
      <c r="T72" s="114"/>
      <c r="U72" s="114"/>
      <c r="V72" s="114"/>
      <c r="W72" s="114"/>
      <c r="X72" s="115"/>
      <c r="Y72" s="114"/>
      <c r="Z72" s="114"/>
      <c r="AA72" s="114"/>
      <c r="AB72" s="114"/>
      <c r="AC72" s="114"/>
      <c r="AD72" s="114"/>
      <c r="AE72" s="114"/>
      <c r="AF72" s="114"/>
      <c r="AG72" s="114"/>
      <c r="AH72" s="114"/>
      <c r="AI72" s="110"/>
      <c r="AJ72" s="114"/>
      <c r="AK72" s="114"/>
      <c r="AL72" s="114"/>
      <c r="AM72" s="114"/>
      <c r="AN72" s="114"/>
      <c r="AO72" s="114"/>
      <c r="AP72" s="114"/>
      <c r="AQ72" s="110"/>
      <c r="AR72" s="110"/>
      <c r="AS72" s="110"/>
      <c r="AT72" s="110"/>
      <c r="AU72" s="110"/>
      <c r="AV72" s="110"/>
      <c r="AW72" s="110"/>
      <c r="AX72" s="114"/>
      <c r="AY72" s="114"/>
      <c r="AZ72" s="110"/>
      <c r="BA72" s="110"/>
    </row>
    <row r="73" spans="1:53" ht="14.25" customHeight="1" x14ac:dyDescent="0.25">
      <c r="A73" s="110"/>
      <c r="B73" s="110"/>
      <c r="C73" s="110"/>
      <c r="D73" s="110"/>
      <c r="E73" s="110"/>
      <c r="F73" s="110"/>
      <c r="G73" s="110"/>
      <c r="H73" s="110"/>
      <c r="I73" s="110"/>
      <c r="J73" s="114"/>
      <c r="K73" s="110"/>
      <c r="L73" s="114"/>
      <c r="M73" s="114"/>
      <c r="N73" s="110"/>
      <c r="O73" s="110"/>
      <c r="P73" s="114"/>
      <c r="Q73" s="114"/>
      <c r="R73" s="115"/>
      <c r="S73" s="114"/>
      <c r="T73" s="114"/>
      <c r="U73" s="114"/>
      <c r="V73" s="114"/>
      <c r="W73" s="114"/>
      <c r="X73" s="115"/>
      <c r="Y73" s="114"/>
      <c r="Z73" s="114"/>
      <c r="AA73" s="114"/>
      <c r="AB73" s="114"/>
      <c r="AC73" s="114"/>
      <c r="AD73" s="114"/>
      <c r="AE73" s="114"/>
      <c r="AF73" s="114"/>
      <c r="AG73" s="114"/>
      <c r="AH73" s="114"/>
      <c r="AI73" s="110"/>
      <c r="AJ73" s="114"/>
      <c r="AK73" s="114"/>
      <c r="AL73" s="114"/>
      <c r="AM73" s="114"/>
      <c r="AN73" s="114"/>
      <c r="AO73" s="114"/>
      <c r="AP73" s="114"/>
      <c r="AQ73" s="110"/>
      <c r="AR73" s="110"/>
      <c r="AS73" s="110"/>
      <c r="AT73" s="110"/>
      <c r="AU73" s="110"/>
      <c r="AV73" s="110"/>
      <c r="AW73" s="110"/>
      <c r="AX73" s="114"/>
      <c r="AY73" s="114"/>
      <c r="AZ73" s="110"/>
      <c r="BA73" s="110"/>
    </row>
    <row r="74" spans="1:53" ht="14.25" customHeight="1" x14ac:dyDescent="0.25">
      <c r="A74" s="110"/>
      <c r="B74" s="110"/>
      <c r="C74" s="110"/>
      <c r="D74" s="110"/>
      <c r="E74" s="110"/>
      <c r="F74" s="110"/>
      <c r="G74" s="110"/>
      <c r="H74" s="110"/>
      <c r="I74" s="110"/>
      <c r="J74" s="114"/>
      <c r="K74" s="110"/>
      <c r="L74" s="114"/>
      <c r="M74" s="114"/>
      <c r="N74" s="110"/>
      <c r="O74" s="110"/>
      <c r="P74" s="114"/>
      <c r="Q74" s="114"/>
      <c r="R74" s="115"/>
      <c r="S74" s="114"/>
      <c r="T74" s="114"/>
      <c r="U74" s="114"/>
      <c r="V74" s="114"/>
      <c r="W74" s="114"/>
      <c r="X74" s="115"/>
      <c r="Y74" s="114"/>
      <c r="Z74" s="114"/>
      <c r="AA74" s="114"/>
      <c r="AB74" s="114"/>
      <c r="AC74" s="114"/>
      <c r="AD74" s="114"/>
      <c r="AE74" s="114"/>
      <c r="AF74" s="114"/>
      <c r="AG74" s="114"/>
      <c r="AH74" s="114"/>
      <c r="AI74" s="110"/>
      <c r="AJ74" s="114"/>
      <c r="AK74" s="114"/>
      <c r="AL74" s="114"/>
      <c r="AM74" s="114"/>
      <c r="AN74" s="114"/>
      <c r="AO74" s="114"/>
      <c r="AP74" s="114"/>
      <c r="AQ74" s="110"/>
      <c r="AR74" s="110"/>
      <c r="AS74" s="110"/>
      <c r="AT74" s="110"/>
      <c r="AU74" s="110"/>
      <c r="AV74" s="110"/>
      <c r="AW74" s="110"/>
      <c r="AX74" s="114"/>
      <c r="AY74" s="114"/>
      <c r="AZ74" s="110"/>
      <c r="BA74" s="110"/>
    </row>
    <row r="75" spans="1:53" ht="14.25" customHeight="1" x14ac:dyDescent="0.25">
      <c r="A75" s="110"/>
      <c r="B75" s="110"/>
      <c r="C75" s="110"/>
      <c r="D75" s="110"/>
      <c r="E75" s="110"/>
      <c r="F75" s="110"/>
      <c r="G75" s="110"/>
      <c r="H75" s="110"/>
      <c r="I75" s="110"/>
      <c r="J75" s="114"/>
      <c r="K75" s="110"/>
      <c r="L75" s="114"/>
      <c r="M75" s="114"/>
      <c r="N75" s="110"/>
      <c r="O75" s="110"/>
      <c r="P75" s="114"/>
      <c r="Q75" s="114"/>
      <c r="R75" s="115"/>
      <c r="S75" s="114"/>
      <c r="T75" s="114"/>
      <c r="U75" s="114"/>
      <c r="V75" s="114"/>
      <c r="W75" s="114"/>
      <c r="X75" s="115"/>
      <c r="Y75" s="114"/>
      <c r="Z75" s="114"/>
      <c r="AA75" s="114"/>
      <c r="AB75" s="114"/>
      <c r="AC75" s="114"/>
      <c r="AD75" s="114"/>
      <c r="AE75" s="114"/>
      <c r="AF75" s="114"/>
      <c r="AG75" s="114"/>
      <c r="AH75" s="114"/>
      <c r="AI75" s="110"/>
      <c r="AJ75" s="114"/>
      <c r="AK75" s="114"/>
      <c r="AL75" s="114"/>
      <c r="AM75" s="114"/>
      <c r="AN75" s="114"/>
      <c r="AO75" s="114"/>
      <c r="AP75" s="114"/>
      <c r="AQ75" s="110"/>
      <c r="AR75" s="110"/>
      <c r="AS75" s="110"/>
      <c r="AT75" s="110"/>
      <c r="AU75" s="110"/>
      <c r="AV75" s="110"/>
      <c r="AW75" s="110"/>
      <c r="AX75" s="114"/>
      <c r="AY75" s="114"/>
      <c r="AZ75" s="110"/>
      <c r="BA75" s="110"/>
    </row>
    <row r="76" spans="1:53" ht="14.25" customHeight="1" x14ac:dyDescent="0.25">
      <c r="A76" s="110"/>
      <c r="B76" s="110"/>
      <c r="C76" s="110"/>
      <c r="D76" s="110"/>
      <c r="E76" s="110"/>
      <c r="F76" s="110"/>
      <c r="G76" s="110"/>
      <c r="H76" s="110"/>
      <c r="I76" s="110"/>
      <c r="J76" s="114"/>
      <c r="K76" s="110"/>
      <c r="L76" s="114"/>
      <c r="M76" s="114"/>
      <c r="N76" s="110"/>
      <c r="O76" s="110"/>
      <c r="P76" s="114"/>
      <c r="Q76" s="114"/>
      <c r="R76" s="115"/>
      <c r="S76" s="114"/>
      <c r="T76" s="114"/>
      <c r="U76" s="114"/>
      <c r="V76" s="114"/>
      <c r="W76" s="114"/>
      <c r="X76" s="115"/>
      <c r="Y76" s="114"/>
      <c r="Z76" s="114"/>
      <c r="AA76" s="114"/>
      <c r="AB76" s="114"/>
      <c r="AC76" s="114"/>
      <c r="AD76" s="114"/>
      <c r="AE76" s="114"/>
      <c r="AF76" s="114"/>
      <c r="AG76" s="114"/>
      <c r="AH76" s="114"/>
      <c r="AI76" s="110"/>
      <c r="AJ76" s="114"/>
      <c r="AK76" s="114"/>
      <c r="AL76" s="114"/>
      <c r="AM76" s="114"/>
      <c r="AN76" s="114"/>
      <c r="AO76" s="114"/>
      <c r="AP76" s="114"/>
      <c r="AQ76" s="110"/>
      <c r="AR76" s="110"/>
      <c r="AS76" s="110"/>
      <c r="AT76" s="110"/>
      <c r="AU76" s="110"/>
      <c r="AV76" s="110"/>
      <c r="AW76" s="110"/>
      <c r="AX76" s="114"/>
      <c r="AY76" s="114"/>
      <c r="AZ76" s="110"/>
      <c r="BA76" s="110"/>
    </row>
    <row r="77" spans="1:53" ht="14.25" customHeight="1" x14ac:dyDescent="0.25">
      <c r="A77" s="110"/>
      <c r="B77" s="110"/>
      <c r="C77" s="110"/>
      <c r="D77" s="110"/>
      <c r="E77" s="110"/>
      <c r="F77" s="110"/>
      <c r="G77" s="110"/>
      <c r="H77" s="110"/>
      <c r="I77" s="110"/>
      <c r="J77" s="114"/>
      <c r="K77" s="110"/>
      <c r="L77" s="114"/>
      <c r="M77" s="114"/>
      <c r="N77" s="110"/>
      <c r="O77" s="110"/>
      <c r="P77" s="114"/>
      <c r="Q77" s="114"/>
      <c r="R77" s="115"/>
      <c r="S77" s="114"/>
      <c r="T77" s="114"/>
      <c r="U77" s="114"/>
      <c r="V77" s="114"/>
      <c r="W77" s="114"/>
      <c r="X77" s="115"/>
      <c r="Y77" s="114"/>
      <c r="Z77" s="114"/>
      <c r="AA77" s="114"/>
      <c r="AB77" s="114"/>
      <c r="AC77" s="114"/>
      <c r="AD77" s="114"/>
      <c r="AE77" s="114"/>
      <c r="AF77" s="114"/>
      <c r="AG77" s="114"/>
      <c r="AH77" s="114"/>
      <c r="AI77" s="110"/>
      <c r="AJ77" s="114"/>
      <c r="AK77" s="114"/>
      <c r="AL77" s="114"/>
      <c r="AM77" s="114"/>
      <c r="AN77" s="114"/>
      <c r="AO77" s="114"/>
      <c r="AP77" s="114"/>
      <c r="AQ77" s="110"/>
      <c r="AR77" s="110"/>
      <c r="AS77" s="110"/>
      <c r="AT77" s="110"/>
      <c r="AU77" s="110"/>
      <c r="AV77" s="110"/>
      <c r="AW77" s="110"/>
      <c r="AX77" s="114"/>
      <c r="AY77" s="114"/>
      <c r="AZ77" s="110"/>
      <c r="BA77" s="110"/>
    </row>
    <row r="78" spans="1:53" ht="14.25" customHeight="1" x14ac:dyDescent="0.25">
      <c r="A78" s="110"/>
      <c r="B78" s="110"/>
      <c r="C78" s="110"/>
      <c r="D78" s="110"/>
      <c r="E78" s="110"/>
      <c r="F78" s="110"/>
      <c r="G78" s="110"/>
      <c r="H78" s="110"/>
      <c r="I78" s="110"/>
      <c r="J78" s="114"/>
      <c r="K78" s="110"/>
      <c r="L78" s="114"/>
      <c r="M78" s="114"/>
      <c r="N78" s="110"/>
      <c r="O78" s="110"/>
      <c r="P78" s="114"/>
      <c r="Q78" s="110"/>
      <c r="R78" s="115"/>
      <c r="S78" s="114"/>
      <c r="T78" s="114"/>
      <c r="U78" s="114"/>
      <c r="V78" s="114"/>
      <c r="W78" s="114"/>
      <c r="X78" s="110"/>
      <c r="Y78" s="110"/>
      <c r="Z78" s="110"/>
      <c r="AA78" s="110"/>
      <c r="AB78" s="110"/>
      <c r="AC78" s="110"/>
      <c r="AD78" s="110"/>
      <c r="AE78" s="110"/>
      <c r="AF78" s="110"/>
      <c r="AG78" s="110"/>
      <c r="AH78" s="110"/>
      <c r="AI78" s="110"/>
      <c r="AJ78" s="110"/>
      <c r="AK78" s="110"/>
      <c r="AL78" s="114"/>
      <c r="AM78" s="114"/>
      <c r="AN78" s="114"/>
      <c r="AO78" s="114"/>
      <c r="AP78" s="114"/>
      <c r="AQ78" s="110"/>
      <c r="AR78" s="110"/>
      <c r="AS78" s="110"/>
      <c r="AT78" s="110"/>
      <c r="AU78" s="110"/>
      <c r="AV78" s="110"/>
      <c r="AW78" s="110"/>
      <c r="AX78" s="114"/>
      <c r="AY78" s="114"/>
      <c r="AZ78" s="110"/>
      <c r="BA78" s="110"/>
    </row>
    <row r="79" spans="1:53" ht="14.25" customHeight="1" x14ac:dyDescent="0.25">
      <c r="A79" s="110"/>
      <c r="B79" s="110"/>
      <c r="C79" s="110"/>
      <c r="D79" s="110"/>
      <c r="E79" s="110"/>
      <c r="F79" s="110"/>
      <c r="G79" s="110"/>
      <c r="H79" s="110"/>
      <c r="I79" s="110"/>
      <c r="J79" s="114"/>
      <c r="K79" s="110"/>
      <c r="L79" s="114"/>
      <c r="M79" s="114"/>
      <c r="N79" s="110"/>
      <c r="O79" s="110"/>
      <c r="P79" s="114"/>
      <c r="Q79" s="114"/>
      <c r="R79" s="115"/>
      <c r="S79" s="114"/>
      <c r="T79" s="114"/>
      <c r="U79" s="114"/>
      <c r="V79" s="114"/>
      <c r="W79" s="114"/>
      <c r="X79" s="115"/>
      <c r="Y79" s="114"/>
      <c r="Z79" s="114"/>
      <c r="AA79" s="114"/>
      <c r="AB79" s="114"/>
      <c r="AC79" s="114"/>
      <c r="AD79" s="114"/>
      <c r="AE79" s="114"/>
      <c r="AF79" s="114"/>
      <c r="AG79" s="114"/>
      <c r="AH79" s="114"/>
      <c r="AI79" s="110"/>
      <c r="AJ79" s="114"/>
      <c r="AK79" s="114"/>
      <c r="AL79" s="114"/>
      <c r="AM79" s="114"/>
      <c r="AN79" s="114"/>
      <c r="AO79" s="114"/>
      <c r="AP79" s="114"/>
      <c r="AQ79" s="110"/>
      <c r="AR79" s="110"/>
      <c r="AS79" s="110"/>
      <c r="AT79" s="110"/>
      <c r="AU79" s="110"/>
      <c r="AV79" s="110"/>
      <c r="AW79" s="110"/>
      <c r="AX79" s="114"/>
      <c r="AY79" s="114"/>
      <c r="AZ79" s="110"/>
      <c r="BA79" s="110"/>
    </row>
    <row r="80" spans="1:53" ht="14.25" customHeight="1" x14ac:dyDescent="0.25">
      <c r="A80" s="110"/>
      <c r="B80" s="110"/>
      <c r="C80" s="110"/>
      <c r="D80" s="110"/>
      <c r="E80" s="110"/>
      <c r="F80" s="110"/>
      <c r="G80" s="110"/>
      <c r="H80" s="110"/>
      <c r="I80" s="110"/>
      <c r="J80" s="114"/>
      <c r="K80" s="110"/>
      <c r="L80" s="114"/>
      <c r="M80" s="114"/>
      <c r="N80" s="110"/>
      <c r="O80" s="110"/>
      <c r="P80" s="114"/>
      <c r="Q80" s="114"/>
      <c r="R80" s="115"/>
      <c r="S80" s="114"/>
      <c r="T80" s="114"/>
      <c r="U80" s="114"/>
      <c r="V80" s="114"/>
      <c r="W80" s="114"/>
      <c r="X80" s="115"/>
      <c r="Y80" s="114"/>
      <c r="Z80" s="114"/>
      <c r="AA80" s="114"/>
      <c r="AB80" s="114"/>
      <c r="AC80" s="114"/>
      <c r="AD80" s="114"/>
      <c r="AE80" s="114"/>
      <c r="AF80" s="114"/>
      <c r="AG80" s="114"/>
      <c r="AH80" s="114"/>
      <c r="AI80" s="110"/>
      <c r="AJ80" s="114"/>
      <c r="AK80" s="114"/>
      <c r="AL80" s="114"/>
      <c r="AM80" s="114"/>
      <c r="AN80" s="114"/>
      <c r="AO80" s="114"/>
      <c r="AP80" s="114"/>
      <c r="AQ80" s="110"/>
      <c r="AR80" s="110"/>
      <c r="AS80" s="110"/>
      <c r="AT80" s="110"/>
      <c r="AU80" s="110"/>
      <c r="AV80" s="110"/>
      <c r="AW80" s="110"/>
      <c r="AX80" s="114"/>
      <c r="AY80" s="114"/>
      <c r="AZ80" s="110"/>
      <c r="BA80" s="110"/>
    </row>
    <row r="81" spans="1:53" ht="14.25" customHeight="1" x14ac:dyDescent="0.25">
      <c r="A81" s="110"/>
      <c r="B81" s="110"/>
      <c r="C81" s="110"/>
      <c r="D81" s="110"/>
      <c r="E81" s="110"/>
      <c r="F81" s="110"/>
      <c r="G81" s="110"/>
      <c r="H81" s="110"/>
      <c r="I81" s="110"/>
      <c r="J81" s="114"/>
      <c r="K81" s="110"/>
      <c r="L81" s="114"/>
      <c r="M81" s="114"/>
      <c r="N81" s="110"/>
      <c r="O81" s="110"/>
      <c r="P81" s="114"/>
      <c r="Q81" s="114"/>
      <c r="R81" s="115"/>
      <c r="S81" s="114"/>
      <c r="T81" s="114"/>
      <c r="U81" s="114"/>
      <c r="V81" s="114"/>
      <c r="W81" s="114"/>
      <c r="X81" s="115"/>
      <c r="Y81" s="114"/>
      <c r="Z81" s="114"/>
      <c r="AA81" s="114"/>
      <c r="AB81" s="114"/>
      <c r="AC81" s="114"/>
      <c r="AD81" s="114"/>
      <c r="AE81" s="114"/>
      <c r="AF81" s="114"/>
      <c r="AG81" s="114"/>
      <c r="AH81" s="114"/>
      <c r="AI81" s="110"/>
      <c r="AJ81" s="114"/>
      <c r="AK81" s="114"/>
      <c r="AL81" s="114"/>
      <c r="AM81" s="114"/>
      <c r="AN81" s="114"/>
      <c r="AO81" s="114"/>
      <c r="AP81" s="114"/>
      <c r="AQ81" s="110"/>
      <c r="AR81" s="110"/>
      <c r="AS81" s="110"/>
      <c r="AT81" s="110"/>
      <c r="AU81" s="110"/>
      <c r="AV81" s="110"/>
      <c r="AW81" s="110"/>
      <c r="AX81" s="114"/>
      <c r="AY81" s="114"/>
      <c r="AZ81" s="110"/>
      <c r="BA81" s="110"/>
    </row>
    <row r="82" spans="1:53" ht="14.25" customHeight="1" x14ac:dyDescent="0.25">
      <c r="A82" s="110"/>
      <c r="B82" s="110"/>
      <c r="C82" s="110"/>
      <c r="D82" s="110"/>
      <c r="E82" s="110"/>
      <c r="F82" s="110"/>
      <c r="G82" s="110"/>
      <c r="H82" s="110"/>
      <c r="I82" s="110"/>
      <c r="J82" s="114"/>
      <c r="K82" s="110"/>
      <c r="L82" s="114"/>
      <c r="M82" s="114"/>
      <c r="N82" s="110"/>
      <c r="O82" s="110"/>
      <c r="P82" s="114"/>
      <c r="Q82" s="114"/>
      <c r="R82" s="115"/>
      <c r="S82" s="114"/>
      <c r="T82" s="114"/>
      <c r="U82" s="114"/>
      <c r="V82" s="114"/>
      <c r="W82" s="114"/>
      <c r="X82" s="115"/>
      <c r="Y82" s="114"/>
      <c r="Z82" s="114"/>
      <c r="AA82" s="114"/>
      <c r="AB82" s="114"/>
      <c r="AC82" s="114"/>
      <c r="AD82" s="114"/>
      <c r="AE82" s="114"/>
      <c r="AF82" s="114"/>
      <c r="AG82" s="114"/>
      <c r="AH82" s="114"/>
      <c r="AI82" s="110"/>
      <c r="AJ82" s="114"/>
      <c r="AK82" s="114"/>
      <c r="AL82" s="114"/>
      <c r="AM82" s="114"/>
      <c r="AN82" s="114"/>
      <c r="AO82" s="114"/>
      <c r="AP82" s="114"/>
      <c r="AQ82" s="110"/>
      <c r="AR82" s="110"/>
      <c r="AS82" s="110"/>
      <c r="AT82" s="110"/>
      <c r="AU82" s="110"/>
      <c r="AV82" s="110"/>
      <c r="AW82" s="110"/>
      <c r="AX82" s="114"/>
      <c r="AY82" s="114"/>
      <c r="AZ82" s="110"/>
      <c r="BA82" s="110"/>
    </row>
    <row r="83" spans="1:53" ht="14.25" customHeight="1" x14ac:dyDescent="0.25">
      <c r="A83" s="110"/>
      <c r="B83" s="110"/>
      <c r="C83" s="110"/>
      <c r="D83" s="110"/>
      <c r="E83" s="110"/>
      <c r="F83" s="110"/>
      <c r="G83" s="110"/>
      <c r="H83" s="110"/>
      <c r="I83" s="110"/>
      <c r="J83" s="114"/>
      <c r="K83" s="110"/>
      <c r="L83" s="114"/>
      <c r="M83" s="114"/>
      <c r="N83" s="110"/>
      <c r="O83" s="110"/>
      <c r="P83" s="114"/>
      <c r="Q83" s="114"/>
      <c r="R83" s="115"/>
      <c r="S83" s="114"/>
      <c r="T83" s="114"/>
      <c r="U83" s="114"/>
      <c r="V83" s="114"/>
      <c r="W83" s="114"/>
      <c r="X83" s="115"/>
      <c r="Y83" s="114"/>
      <c r="Z83" s="114"/>
      <c r="AA83" s="114"/>
      <c r="AB83" s="114"/>
      <c r="AC83" s="114"/>
      <c r="AD83" s="114"/>
      <c r="AE83" s="114"/>
      <c r="AF83" s="114"/>
      <c r="AG83" s="114"/>
      <c r="AH83" s="114"/>
      <c r="AI83" s="110"/>
      <c r="AJ83" s="114"/>
      <c r="AK83" s="114"/>
      <c r="AL83" s="114"/>
      <c r="AM83" s="114"/>
      <c r="AN83" s="114"/>
      <c r="AO83" s="114"/>
      <c r="AP83" s="114"/>
      <c r="AQ83" s="110"/>
      <c r="AR83" s="110"/>
      <c r="AS83" s="110"/>
      <c r="AT83" s="110"/>
      <c r="AU83" s="110"/>
      <c r="AV83" s="110"/>
      <c r="AW83" s="110"/>
      <c r="AX83" s="114"/>
      <c r="AY83" s="114"/>
      <c r="AZ83" s="110"/>
      <c r="BA83" s="110"/>
    </row>
    <row r="84" spans="1:53" ht="14.25" customHeight="1" x14ac:dyDescent="0.25">
      <c r="A84" s="110"/>
      <c r="B84" s="110"/>
      <c r="C84" s="110"/>
      <c r="D84" s="110"/>
      <c r="E84" s="110"/>
      <c r="F84" s="110"/>
      <c r="G84" s="110"/>
      <c r="H84" s="110"/>
      <c r="I84" s="110"/>
      <c r="J84" s="114"/>
      <c r="K84" s="110"/>
      <c r="L84" s="114"/>
      <c r="M84" s="114"/>
      <c r="N84" s="110"/>
      <c r="O84" s="110"/>
      <c r="P84" s="114"/>
      <c r="Q84" s="114"/>
      <c r="R84" s="115"/>
      <c r="S84" s="114"/>
      <c r="T84" s="114"/>
      <c r="U84" s="114"/>
      <c r="V84" s="114"/>
      <c r="W84" s="114"/>
      <c r="X84" s="115"/>
      <c r="Y84" s="114"/>
      <c r="Z84" s="114"/>
      <c r="AA84" s="114"/>
      <c r="AB84" s="114"/>
      <c r="AC84" s="114"/>
      <c r="AD84" s="114"/>
      <c r="AE84" s="114"/>
      <c r="AF84" s="114"/>
      <c r="AG84" s="114"/>
      <c r="AH84" s="114"/>
      <c r="AI84" s="110"/>
      <c r="AJ84" s="114"/>
      <c r="AK84" s="114"/>
      <c r="AL84" s="114"/>
      <c r="AM84" s="114"/>
      <c r="AN84" s="114"/>
      <c r="AO84" s="114"/>
      <c r="AP84" s="114"/>
      <c r="AQ84" s="110"/>
      <c r="AR84" s="110"/>
      <c r="AS84" s="110"/>
      <c r="AT84" s="110"/>
      <c r="AU84" s="110"/>
      <c r="AV84" s="110"/>
      <c r="AW84" s="110"/>
      <c r="AX84" s="114"/>
      <c r="AY84" s="114"/>
      <c r="AZ84" s="110"/>
      <c r="BA84" s="110"/>
    </row>
    <row r="85" spans="1:53" ht="14.25" customHeight="1" x14ac:dyDescent="0.25">
      <c r="A85" s="110"/>
      <c r="B85" s="110"/>
      <c r="C85" s="110"/>
      <c r="D85" s="110"/>
      <c r="E85" s="110"/>
      <c r="F85" s="110"/>
      <c r="G85" s="110"/>
      <c r="H85" s="110"/>
      <c r="I85" s="110"/>
      <c r="J85" s="114"/>
      <c r="K85" s="110"/>
      <c r="L85" s="114"/>
      <c r="M85" s="114"/>
      <c r="N85" s="110"/>
      <c r="O85" s="110"/>
      <c r="P85" s="114"/>
      <c r="Q85" s="114"/>
      <c r="R85" s="115"/>
      <c r="S85" s="114"/>
      <c r="T85" s="114"/>
      <c r="U85" s="114"/>
      <c r="V85" s="114"/>
      <c r="W85" s="114"/>
      <c r="X85" s="115"/>
      <c r="Y85" s="114"/>
      <c r="Z85" s="114"/>
      <c r="AA85" s="114"/>
      <c r="AB85" s="114"/>
      <c r="AC85" s="114"/>
      <c r="AD85" s="114"/>
      <c r="AE85" s="114"/>
      <c r="AF85" s="114"/>
      <c r="AG85" s="114"/>
      <c r="AH85" s="114"/>
      <c r="AI85" s="110"/>
      <c r="AJ85" s="114"/>
      <c r="AK85" s="114"/>
      <c r="AL85" s="114"/>
      <c r="AM85" s="114"/>
      <c r="AN85" s="114"/>
      <c r="AO85" s="114"/>
      <c r="AP85" s="114"/>
      <c r="AQ85" s="110"/>
      <c r="AR85" s="110"/>
      <c r="AS85" s="110"/>
      <c r="AT85" s="110"/>
      <c r="AU85" s="110"/>
      <c r="AV85" s="110"/>
      <c r="AW85" s="110"/>
      <c r="AX85" s="114"/>
      <c r="AY85" s="114"/>
      <c r="AZ85" s="110"/>
      <c r="BA85" s="110"/>
    </row>
    <row r="86" spans="1:53" ht="14.25" customHeight="1" x14ac:dyDescent="0.25">
      <c r="A86" s="110"/>
      <c r="B86" s="110"/>
      <c r="C86" s="110"/>
      <c r="D86" s="110"/>
      <c r="E86" s="110"/>
      <c r="F86" s="110"/>
      <c r="G86" s="110"/>
      <c r="H86" s="110"/>
      <c r="I86" s="110"/>
      <c r="J86" s="114"/>
      <c r="K86" s="110"/>
      <c r="L86" s="114"/>
      <c r="M86" s="114"/>
      <c r="N86" s="110"/>
      <c r="O86" s="110"/>
      <c r="P86" s="114"/>
      <c r="Q86" s="114"/>
      <c r="R86" s="115"/>
      <c r="S86" s="114"/>
      <c r="T86" s="114"/>
      <c r="U86" s="114"/>
      <c r="V86" s="114"/>
      <c r="W86" s="114"/>
      <c r="X86" s="115"/>
      <c r="Y86" s="114"/>
      <c r="Z86" s="114"/>
      <c r="AA86" s="114"/>
      <c r="AB86" s="114"/>
      <c r="AC86" s="114"/>
      <c r="AD86" s="114"/>
      <c r="AE86" s="114"/>
      <c r="AF86" s="114"/>
      <c r="AG86" s="114"/>
      <c r="AH86" s="114"/>
      <c r="AI86" s="110"/>
      <c r="AJ86" s="114"/>
      <c r="AK86" s="114"/>
      <c r="AL86" s="114"/>
      <c r="AM86" s="114"/>
      <c r="AN86" s="114"/>
      <c r="AO86" s="114"/>
      <c r="AP86" s="114"/>
      <c r="AQ86" s="110"/>
      <c r="AR86" s="110"/>
      <c r="AS86" s="110"/>
      <c r="AT86" s="110"/>
      <c r="AU86" s="110"/>
      <c r="AV86" s="110"/>
      <c r="AW86" s="110"/>
      <c r="AX86" s="114"/>
      <c r="AY86" s="114"/>
      <c r="AZ86" s="110"/>
      <c r="BA86" s="110"/>
    </row>
    <row r="87" spans="1:53" ht="14.25" customHeight="1" x14ac:dyDescent="0.25">
      <c r="A87" s="110"/>
      <c r="B87" s="110"/>
      <c r="C87" s="110"/>
      <c r="D87" s="110"/>
      <c r="E87" s="110"/>
      <c r="F87" s="110"/>
      <c r="G87" s="110"/>
      <c r="H87" s="110"/>
      <c r="I87" s="110"/>
      <c r="J87" s="114"/>
      <c r="K87" s="110"/>
      <c r="L87" s="114"/>
      <c r="M87" s="114"/>
      <c r="N87" s="110"/>
      <c r="O87" s="110"/>
      <c r="P87" s="114"/>
      <c r="Q87" s="114"/>
      <c r="R87" s="115"/>
      <c r="S87" s="114"/>
      <c r="T87" s="114"/>
      <c r="U87" s="114"/>
      <c r="V87" s="114"/>
      <c r="W87" s="114"/>
      <c r="X87" s="115"/>
      <c r="Y87" s="114"/>
      <c r="Z87" s="114"/>
      <c r="AA87" s="114"/>
      <c r="AB87" s="114"/>
      <c r="AC87" s="114"/>
      <c r="AD87" s="114"/>
      <c r="AE87" s="114"/>
      <c r="AF87" s="114"/>
      <c r="AG87" s="114"/>
      <c r="AH87" s="114"/>
      <c r="AI87" s="110"/>
      <c r="AJ87" s="114"/>
      <c r="AK87" s="114"/>
      <c r="AL87" s="114"/>
      <c r="AM87" s="114"/>
      <c r="AN87" s="114"/>
      <c r="AO87" s="114"/>
      <c r="AP87" s="114"/>
      <c r="AQ87" s="110"/>
      <c r="AR87" s="110"/>
      <c r="AS87" s="110"/>
      <c r="AT87" s="110"/>
      <c r="AU87" s="110"/>
      <c r="AV87" s="110"/>
      <c r="AW87" s="110"/>
      <c r="AX87" s="114"/>
      <c r="AY87" s="114"/>
      <c r="AZ87" s="110"/>
      <c r="BA87" s="110"/>
    </row>
    <row r="88" spans="1:53" ht="14.25" customHeight="1" x14ac:dyDescent="0.25">
      <c r="A88" s="110"/>
      <c r="B88" s="110"/>
      <c r="C88" s="110"/>
      <c r="D88" s="110"/>
      <c r="E88" s="110"/>
      <c r="F88" s="110"/>
      <c r="G88" s="110"/>
      <c r="H88" s="110"/>
      <c r="I88" s="110"/>
      <c r="J88" s="114"/>
      <c r="K88" s="110"/>
      <c r="L88" s="114"/>
      <c r="M88" s="114"/>
      <c r="N88" s="110"/>
      <c r="O88" s="110"/>
      <c r="P88" s="114"/>
      <c r="Q88" s="114"/>
      <c r="R88" s="110"/>
      <c r="S88" s="110"/>
      <c r="T88" s="110"/>
      <c r="U88" s="110"/>
      <c r="V88" s="110"/>
      <c r="W88" s="110"/>
      <c r="X88" s="115"/>
      <c r="Y88" s="114"/>
      <c r="Z88" s="114"/>
      <c r="AA88" s="114"/>
      <c r="AB88" s="114"/>
      <c r="AC88" s="114"/>
      <c r="AD88" s="110"/>
      <c r="AE88" s="110"/>
      <c r="AF88" s="110"/>
      <c r="AG88" s="110"/>
      <c r="AH88" s="110"/>
      <c r="AI88" s="110"/>
      <c r="AJ88" s="110"/>
      <c r="AK88" s="110"/>
      <c r="AL88" s="114"/>
      <c r="AM88" s="114"/>
      <c r="AN88" s="114"/>
      <c r="AO88" s="114"/>
      <c r="AP88" s="114"/>
      <c r="AQ88" s="110"/>
      <c r="AR88" s="110"/>
      <c r="AS88" s="110"/>
      <c r="AT88" s="110"/>
      <c r="AU88" s="110"/>
      <c r="AV88" s="110"/>
      <c r="AW88" s="110"/>
      <c r="AX88" s="114"/>
      <c r="AY88" s="114"/>
      <c r="AZ88" s="110"/>
      <c r="BA88" s="110"/>
    </row>
    <row r="89" spans="1:53" ht="14.25" customHeight="1" x14ac:dyDescent="0.25">
      <c r="A89" s="110"/>
      <c r="B89" s="110"/>
      <c r="C89" s="110"/>
      <c r="D89" s="110"/>
      <c r="E89" s="110"/>
      <c r="F89" s="110"/>
      <c r="G89" s="110"/>
      <c r="H89" s="110"/>
      <c r="I89" s="110"/>
      <c r="J89" s="114"/>
      <c r="K89" s="110"/>
      <c r="L89" s="114"/>
      <c r="M89" s="114"/>
      <c r="N89" s="110"/>
      <c r="O89" s="110"/>
      <c r="P89" s="114"/>
      <c r="Q89" s="114"/>
      <c r="R89" s="115"/>
      <c r="S89" s="114"/>
      <c r="T89" s="114"/>
      <c r="U89" s="114"/>
      <c r="V89" s="114"/>
      <c r="W89" s="114"/>
      <c r="X89" s="115"/>
      <c r="Y89" s="114"/>
      <c r="Z89" s="114"/>
      <c r="AA89" s="114"/>
      <c r="AB89" s="114"/>
      <c r="AC89" s="114"/>
      <c r="AD89" s="114"/>
      <c r="AE89" s="114"/>
      <c r="AF89" s="114"/>
      <c r="AG89" s="114"/>
      <c r="AH89" s="114"/>
      <c r="AI89" s="110"/>
      <c r="AJ89" s="114"/>
      <c r="AK89" s="114"/>
      <c r="AL89" s="114"/>
      <c r="AM89" s="114"/>
      <c r="AN89" s="114"/>
      <c r="AO89" s="114"/>
      <c r="AP89" s="114"/>
      <c r="AQ89" s="110"/>
      <c r="AR89" s="110"/>
      <c r="AS89" s="110"/>
      <c r="AT89" s="110"/>
      <c r="AU89" s="110"/>
      <c r="AV89" s="110"/>
      <c r="AW89" s="110"/>
      <c r="AX89" s="114"/>
      <c r="AY89" s="114"/>
      <c r="AZ89" s="110"/>
      <c r="BA89" s="110"/>
    </row>
    <row r="90" spans="1:53" ht="14.25" customHeight="1" x14ac:dyDescent="0.25">
      <c r="A90" s="110"/>
      <c r="B90" s="110"/>
      <c r="C90" s="110"/>
      <c r="D90" s="110"/>
      <c r="E90" s="110"/>
      <c r="F90" s="110"/>
      <c r="G90" s="110"/>
      <c r="H90" s="110"/>
      <c r="I90" s="110"/>
      <c r="J90" s="114"/>
      <c r="K90" s="110"/>
      <c r="L90" s="114"/>
      <c r="M90" s="114"/>
      <c r="N90" s="110"/>
      <c r="O90" s="110"/>
      <c r="P90" s="114"/>
      <c r="Q90" s="114"/>
      <c r="R90" s="115"/>
      <c r="S90" s="114"/>
      <c r="T90" s="114"/>
      <c r="U90" s="114"/>
      <c r="V90" s="114"/>
      <c r="W90" s="114"/>
      <c r="X90" s="115"/>
      <c r="Y90" s="114"/>
      <c r="Z90" s="114"/>
      <c r="AA90" s="114"/>
      <c r="AB90" s="114"/>
      <c r="AC90" s="114"/>
      <c r="AD90" s="114"/>
      <c r="AE90" s="114"/>
      <c r="AF90" s="114"/>
      <c r="AG90" s="114"/>
      <c r="AH90" s="114"/>
      <c r="AI90" s="110"/>
      <c r="AJ90" s="114"/>
      <c r="AK90" s="114"/>
      <c r="AL90" s="114"/>
      <c r="AM90" s="114"/>
      <c r="AN90" s="114"/>
      <c r="AO90" s="114"/>
      <c r="AP90" s="114"/>
      <c r="AQ90" s="110"/>
      <c r="AR90" s="110"/>
      <c r="AS90" s="110"/>
      <c r="AT90" s="110"/>
      <c r="AU90" s="110"/>
      <c r="AV90" s="110"/>
      <c r="AW90" s="110"/>
      <c r="AX90" s="114"/>
      <c r="AY90" s="114"/>
      <c r="AZ90" s="110"/>
      <c r="BA90" s="110"/>
    </row>
    <row r="91" spans="1:53" ht="14.25" customHeight="1" x14ac:dyDescent="0.25">
      <c r="A91" s="110"/>
      <c r="B91" s="110"/>
      <c r="C91" s="110"/>
      <c r="D91" s="110"/>
      <c r="E91" s="110"/>
      <c r="F91" s="110"/>
      <c r="G91" s="110"/>
      <c r="H91" s="110"/>
      <c r="I91" s="110"/>
      <c r="J91" s="114"/>
      <c r="K91" s="110"/>
      <c r="L91" s="114"/>
      <c r="M91" s="114"/>
      <c r="N91" s="110"/>
      <c r="O91" s="110"/>
      <c r="P91" s="114"/>
      <c r="Q91" s="114"/>
      <c r="R91" s="115"/>
      <c r="S91" s="114"/>
      <c r="T91" s="114"/>
      <c r="U91" s="114"/>
      <c r="V91" s="114"/>
      <c r="W91" s="114"/>
      <c r="X91" s="115"/>
      <c r="Y91" s="114"/>
      <c r="Z91" s="114"/>
      <c r="AA91" s="114"/>
      <c r="AB91" s="114"/>
      <c r="AC91" s="114"/>
      <c r="AD91" s="114"/>
      <c r="AE91" s="114"/>
      <c r="AF91" s="114"/>
      <c r="AG91" s="114"/>
      <c r="AH91" s="114"/>
      <c r="AI91" s="110"/>
      <c r="AJ91" s="114"/>
      <c r="AK91" s="114"/>
      <c r="AL91" s="114"/>
      <c r="AM91" s="114"/>
      <c r="AN91" s="114"/>
      <c r="AO91" s="114"/>
      <c r="AP91" s="114"/>
      <c r="AQ91" s="110"/>
      <c r="AR91" s="110"/>
      <c r="AS91" s="110"/>
      <c r="AT91" s="110"/>
      <c r="AU91" s="110"/>
      <c r="AV91" s="110"/>
      <c r="AW91" s="110"/>
      <c r="AX91" s="114"/>
      <c r="AY91" s="114"/>
      <c r="AZ91" s="110"/>
      <c r="BA91" s="110"/>
    </row>
    <row r="92" spans="1:53" ht="14.25" customHeight="1" x14ac:dyDescent="0.25">
      <c r="A92" s="110"/>
      <c r="B92" s="110"/>
      <c r="C92" s="110"/>
      <c r="D92" s="110"/>
      <c r="E92" s="110"/>
      <c r="F92" s="110"/>
      <c r="G92" s="110"/>
      <c r="H92" s="110"/>
      <c r="I92" s="110"/>
      <c r="J92" s="114"/>
      <c r="K92" s="110"/>
      <c r="L92" s="114"/>
      <c r="M92" s="114"/>
      <c r="N92" s="110"/>
      <c r="O92" s="110"/>
      <c r="P92" s="114"/>
      <c r="Q92" s="114"/>
      <c r="R92" s="115"/>
      <c r="S92" s="114"/>
      <c r="T92" s="114"/>
      <c r="U92" s="114"/>
      <c r="V92" s="114"/>
      <c r="W92" s="114"/>
      <c r="X92" s="115"/>
      <c r="Y92" s="114"/>
      <c r="Z92" s="114"/>
      <c r="AA92" s="114"/>
      <c r="AB92" s="114"/>
      <c r="AC92" s="114"/>
      <c r="AD92" s="114"/>
      <c r="AE92" s="114"/>
      <c r="AF92" s="114"/>
      <c r="AG92" s="114"/>
      <c r="AH92" s="114"/>
      <c r="AI92" s="110"/>
      <c r="AJ92" s="114"/>
      <c r="AK92" s="114"/>
      <c r="AL92" s="114"/>
      <c r="AM92" s="114"/>
      <c r="AN92" s="114"/>
      <c r="AO92" s="114"/>
      <c r="AP92" s="114"/>
      <c r="AQ92" s="110"/>
      <c r="AR92" s="110"/>
      <c r="AS92" s="110"/>
      <c r="AT92" s="110"/>
      <c r="AU92" s="110"/>
      <c r="AV92" s="110"/>
      <c r="AW92" s="110"/>
      <c r="AX92" s="114"/>
      <c r="AY92" s="114"/>
      <c r="AZ92" s="110"/>
      <c r="BA92" s="110"/>
    </row>
    <row r="93" spans="1:53" ht="14.25" customHeight="1" x14ac:dyDescent="0.25">
      <c r="A93" s="110"/>
      <c r="B93" s="110"/>
      <c r="C93" s="110"/>
      <c r="D93" s="110"/>
      <c r="E93" s="110"/>
      <c r="F93" s="110"/>
      <c r="G93" s="110"/>
      <c r="H93" s="110"/>
      <c r="I93" s="110"/>
      <c r="J93" s="114"/>
      <c r="K93" s="110"/>
      <c r="L93" s="114"/>
      <c r="M93" s="114"/>
      <c r="N93" s="110"/>
      <c r="O93" s="110"/>
      <c r="P93" s="114"/>
      <c r="Q93" s="114"/>
      <c r="R93" s="115"/>
      <c r="S93" s="114"/>
      <c r="T93" s="114"/>
      <c r="U93" s="114"/>
      <c r="V93" s="114"/>
      <c r="W93" s="114"/>
      <c r="X93" s="115"/>
      <c r="Y93" s="114"/>
      <c r="Z93" s="114"/>
      <c r="AA93" s="114"/>
      <c r="AB93" s="114"/>
      <c r="AC93" s="114"/>
      <c r="AD93" s="114"/>
      <c r="AE93" s="114"/>
      <c r="AF93" s="114"/>
      <c r="AG93" s="114"/>
      <c r="AH93" s="114"/>
      <c r="AI93" s="110"/>
      <c r="AJ93" s="114"/>
      <c r="AK93" s="114"/>
      <c r="AL93" s="114"/>
      <c r="AM93" s="114"/>
      <c r="AN93" s="114"/>
      <c r="AO93" s="114"/>
      <c r="AP93" s="114"/>
      <c r="AQ93" s="110"/>
      <c r="AR93" s="110"/>
      <c r="AS93" s="110"/>
      <c r="AT93" s="110"/>
      <c r="AU93" s="110"/>
      <c r="AV93" s="110"/>
      <c r="AW93" s="110"/>
      <c r="AX93" s="114"/>
      <c r="AY93" s="114"/>
      <c r="AZ93" s="110"/>
      <c r="BA93" s="110"/>
    </row>
    <row r="94" spans="1:53" ht="14.25" customHeight="1" x14ac:dyDescent="0.25">
      <c r="A94" s="110"/>
      <c r="B94" s="110"/>
      <c r="C94" s="110"/>
      <c r="D94" s="110"/>
      <c r="E94" s="110"/>
      <c r="F94" s="110"/>
      <c r="G94" s="110"/>
      <c r="H94" s="110"/>
      <c r="I94" s="110"/>
      <c r="J94" s="114"/>
      <c r="K94" s="110"/>
      <c r="L94" s="114"/>
      <c r="M94" s="114"/>
      <c r="N94" s="110"/>
      <c r="O94" s="110"/>
      <c r="P94" s="114"/>
      <c r="Q94" s="114"/>
      <c r="R94" s="115"/>
      <c r="S94" s="114"/>
      <c r="T94" s="114"/>
      <c r="U94" s="114"/>
      <c r="V94" s="114"/>
      <c r="W94" s="114"/>
      <c r="X94" s="115"/>
      <c r="Y94" s="114"/>
      <c r="Z94" s="114"/>
      <c r="AA94" s="114"/>
      <c r="AB94" s="114"/>
      <c r="AC94" s="114"/>
      <c r="AD94" s="114"/>
      <c r="AE94" s="114"/>
      <c r="AF94" s="114"/>
      <c r="AG94" s="114"/>
      <c r="AH94" s="114"/>
      <c r="AI94" s="110"/>
      <c r="AJ94" s="114"/>
      <c r="AK94" s="114"/>
      <c r="AL94" s="114"/>
      <c r="AM94" s="114"/>
      <c r="AN94" s="114"/>
      <c r="AO94" s="114"/>
      <c r="AP94" s="114"/>
      <c r="AQ94" s="110"/>
      <c r="AR94" s="110"/>
      <c r="AS94" s="110"/>
      <c r="AT94" s="110"/>
      <c r="AU94" s="110"/>
      <c r="AV94" s="110"/>
      <c r="AW94" s="110"/>
      <c r="AX94" s="114"/>
      <c r="AY94" s="114"/>
      <c r="AZ94" s="110"/>
      <c r="BA94" s="110"/>
    </row>
    <row r="95" spans="1:53" ht="14.25" customHeight="1" x14ac:dyDescent="0.25">
      <c r="A95" s="110"/>
      <c r="B95" s="110"/>
      <c r="C95" s="110"/>
      <c r="D95" s="110"/>
      <c r="E95" s="110"/>
      <c r="F95" s="110"/>
      <c r="G95" s="110"/>
      <c r="H95" s="110"/>
      <c r="I95" s="110"/>
      <c r="J95" s="114"/>
      <c r="K95" s="110"/>
      <c r="L95" s="114"/>
      <c r="M95" s="114"/>
      <c r="N95" s="110"/>
      <c r="O95" s="110"/>
      <c r="P95" s="114"/>
      <c r="Q95" s="114"/>
      <c r="R95" s="115"/>
      <c r="S95" s="114"/>
      <c r="T95" s="114"/>
      <c r="U95" s="114"/>
      <c r="V95" s="114"/>
      <c r="W95" s="114"/>
      <c r="X95" s="115"/>
      <c r="Y95" s="114"/>
      <c r="Z95" s="114"/>
      <c r="AA95" s="114"/>
      <c r="AB95" s="114"/>
      <c r="AC95" s="114"/>
      <c r="AD95" s="114"/>
      <c r="AE95" s="114"/>
      <c r="AF95" s="114"/>
      <c r="AG95" s="114"/>
      <c r="AH95" s="114"/>
      <c r="AI95" s="110"/>
      <c r="AJ95" s="114"/>
      <c r="AK95" s="114"/>
      <c r="AL95" s="114"/>
      <c r="AM95" s="114"/>
      <c r="AN95" s="114"/>
      <c r="AO95" s="114"/>
      <c r="AP95" s="114"/>
      <c r="AQ95" s="110"/>
      <c r="AR95" s="110"/>
      <c r="AS95" s="110"/>
      <c r="AT95" s="110"/>
      <c r="AU95" s="110"/>
      <c r="AV95" s="110"/>
      <c r="AW95" s="110"/>
      <c r="AX95" s="114"/>
      <c r="AY95" s="114"/>
      <c r="AZ95" s="110"/>
      <c r="BA95" s="110"/>
    </row>
    <row r="96" spans="1:53" ht="14.25" customHeight="1" x14ac:dyDescent="0.25">
      <c r="A96" s="110"/>
      <c r="B96" s="110"/>
      <c r="C96" s="110"/>
      <c r="D96" s="110"/>
      <c r="E96" s="110"/>
      <c r="F96" s="110"/>
      <c r="G96" s="110"/>
      <c r="H96" s="110"/>
      <c r="I96" s="110"/>
      <c r="J96" s="114"/>
      <c r="K96" s="110"/>
      <c r="L96" s="114"/>
      <c r="M96" s="114"/>
      <c r="N96" s="110"/>
      <c r="O96" s="110"/>
      <c r="P96" s="114"/>
      <c r="Q96" s="114"/>
      <c r="R96" s="115"/>
      <c r="S96" s="114"/>
      <c r="T96" s="114"/>
      <c r="U96" s="114"/>
      <c r="V96" s="114"/>
      <c r="W96" s="114"/>
      <c r="X96" s="115"/>
      <c r="Y96" s="114"/>
      <c r="Z96" s="114"/>
      <c r="AA96" s="114"/>
      <c r="AB96" s="114"/>
      <c r="AC96" s="114"/>
      <c r="AD96" s="114"/>
      <c r="AE96" s="114"/>
      <c r="AF96" s="114"/>
      <c r="AG96" s="114"/>
      <c r="AH96" s="114"/>
      <c r="AI96" s="110"/>
      <c r="AJ96" s="114"/>
      <c r="AK96" s="114"/>
      <c r="AL96" s="114"/>
      <c r="AM96" s="114"/>
      <c r="AN96" s="114"/>
      <c r="AO96" s="114"/>
      <c r="AP96" s="114"/>
      <c r="AQ96" s="110"/>
      <c r="AR96" s="110"/>
      <c r="AS96" s="110"/>
      <c r="AT96" s="110"/>
      <c r="AU96" s="110"/>
      <c r="AV96" s="110"/>
      <c r="AW96" s="110"/>
      <c r="AX96" s="114"/>
      <c r="AY96" s="114"/>
      <c r="AZ96" s="110"/>
      <c r="BA96" s="110"/>
    </row>
    <row r="97" spans="1:53" ht="14.25" customHeight="1" x14ac:dyDescent="0.25">
      <c r="A97" s="110"/>
      <c r="B97" s="110"/>
      <c r="C97" s="110"/>
      <c r="D97" s="110"/>
      <c r="E97" s="110"/>
      <c r="F97" s="110"/>
      <c r="G97" s="110"/>
      <c r="H97" s="110"/>
      <c r="I97" s="110"/>
      <c r="J97" s="114"/>
      <c r="K97" s="110"/>
      <c r="L97" s="114"/>
      <c r="M97" s="114"/>
      <c r="N97" s="110"/>
      <c r="O97" s="110"/>
      <c r="P97" s="114"/>
      <c r="Q97" s="114"/>
      <c r="R97" s="110"/>
      <c r="S97" s="110"/>
      <c r="T97" s="110"/>
      <c r="U97" s="110"/>
      <c r="V97" s="110"/>
      <c r="W97" s="110"/>
      <c r="X97" s="115"/>
      <c r="Y97" s="114"/>
      <c r="Z97" s="114"/>
      <c r="AA97" s="114"/>
      <c r="AB97" s="114"/>
      <c r="AC97" s="114"/>
      <c r="AD97" s="110"/>
      <c r="AE97" s="110"/>
      <c r="AF97" s="110"/>
      <c r="AG97" s="110"/>
      <c r="AH97" s="110"/>
      <c r="AI97" s="110"/>
      <c r="AJ97" s="110"/>
      <c r="AK97" s="110"/>
      <c r="AL97" s="114"/>
      <c r="AM97" s="114"/>
      <c r="AN97" s="114"/>
      <c r="AO97" s="114"/>
      <c r="AP97" s="114"/>
      <c r="AQ97" s="110"/>
      <c r="AR97" s="110"/>
      <c r="AS97" s="110"/>
      <c r="AT97" s="110"/>
      <c r="AU97" s="110"/>
      <c r="AV97" s="110"/>
      <c r="AW97" s="110"/>
      <c r="AX97" s="114"/>
      <c r="AY97" s="114"/>
      <c r="AZ97" s="110"/>
      <c r="BA97" s="110"/>
    </row>
    <row r="98" spans="1:53" ht="14.25" customHeight="1" x14ac:dyDescent="0.25">
      <c r="A98" s="110"/>
      <c r="B98" s="110"/>
      <c r="C98" s="110"/>
      <c r="D98" s="110"/>
      <c r="E98" s="110"/>
      <c r="F98" s="110"/>
      <c r="G98" s="110"/>
      <c r="H98" s="110"/>
      <c r="I98" s="110"/>
      <c r="J98" s="114"/>
      <c r="K98" s="110"/>
      <c r="L98" s="114"/>
      <c r="M98" s="114"/>
      <c r="N98" s="110"/>
      <c r="O98" s="110"/>
      <c r="P98" s="114"/>
      <c r="Q98" s="114"/>
      <c r="R98" s="115"/>
      <c r="S98" s="114"/>
      <c r="T98" s="114"/>
      <c r="U98" s="114"/>
      <c r="V98" s="114"/>
      <c r="W98" s="114"/>
      <c r="X98" s="115"/>
      <c r="Y98" s="114"/>
      <c r="Z98" s="114"/>
      <c r="AA98" s="114"/>
      <c r="AB98" s="114"/>
      <c r="AC98" s="114"/>
      <c r="AD98" s="114"/>
      <c r="AE98" s="114"/>
      <c r="AF98" s="114"/>
      <c r="AG98" s="114"/>
      <c r="AH98" s="114"/>
      <c r="AI98" s="110"/>
      <c r="AJ98" s="114"/>
      <c r="AK98" s="114"/>
      <c r="AL98" s="114"/>
      <c r="AM98" s="114"/>
      <c r="AN98" s="114"/>
      <c r="AO98" s="114"/>
      <c r="AP98" s="114"/>
      <c r="AQ98" s="110"/>
      <c r="AR98" s="110"/>
      <c r="AS98" s="110"/>
      <c r="AT98" s="110"/>
      <c r="AU98" s="110"/>
      <c r="AV98" s="110"/>
      <c r="AW98" s="110"/>
      <c r="AX98" s="114"/>
      <c r="AY98" s="114"/>
      <c r="AZ98" s="110"/>
      <c r="BA98" s="110"/>
    </row>
    <row r="99" spans="1:53" ht="14.25" customHeight="1" x14ac:dyDescent="0.25">
      <c r="A99" s="110"/>
      <c r="B99" s="110"/>
      <c r="C99" s="110"/>
      <c r="D99" s="110"/>
      <c r="E99" s="110"/>
      <c r="F99" s="110"/>
      <c r="G99" s="110"/>
      <c r="H99" s="110"/>
      <c r="I99" s="110"/>
      <c r="J99" s="114"/>
      <c r="K99" s="110"/>
      <c r="L99" s="114"/>
      <c r="M99" s="114"/>
      <c r="N99" s="110"/>
      <c r="O99" s="110"/>
      <c r="P99" s="114"/>
      <c r="Q99" s="114"/>
      <c r="R99" s="115"/>
      <c r="S99" s="114"/>
      <c r="T99" s="114"/>
      <c r="U99" s="114"/>
      <c r="V99" s="114"/>
      <c r="W99" s="114"/>
      <c r="X99" s="115"/>
      <c r="Y99" s="114"/>
      <c r="Z99" s="114"/>
      <c r="AA99" s="114"/>
      <c r="AB99" s="114"/>
      <c r="AC99" s="114"/>
      <c r="AD99" s="114"/>
      <c r="AE99" s="114"/>
      <c r="AF99" s="114"/>
      <c r="AG99" s="114"/>
      <c r="AH99" s="114"/>
      <c r="AI99" s="110"/>
      <c r="AJ99" s="114"/>
      <c r="AK99" s="114"/>
      <c r="AL99" s="114"/>
      <c r="AM99" s="114"/>
      <c r="AN99" s="114"/>
      <c r="AO99" s="114"/>
      <c r="AP99" s="114"/>
      <c r="AQ99" s="110"/>
      <c r="AR99" s="110"/>
      <c r="AS99" s="110"/>
      <c r="AT99" s="110"/>
      <c r="AU99" s="110"/>
      <c r="AV99" s="110"/>
      <c r="AW99" s="110"/>
      <c r="AX99" s="114"/>
      <c r="AY99" s="114"/>
      <c r="AZ99" s="110"/>
      <c r="BA99" s="110"/>
    </row>
    <row r="100" spans="1:53" ht="14.25" customHeight="1" x14ac:dyDescent="0.25">
      <c r="A100" s="110"/>
      <c r="B100" s="110"/>
      <c r="C100" s="110"/>
      <c r="D100" s="110"/>
      <c r="E100" s="110"/>
      <c r="F100" s="110"/>
      <c r="G100" s="110"/>
      <c r="H100" s="110"/>
      <c r="I100" s="110"/>
      <c r="J100" s="114"/>
      <c r="K100" s="110"/>
      <c r="L100" s="114"/>
      <c r="M100" s="114"/>
      <c r="N100" s="110"/>
      <c r="O100" s="110"/>
      <c r="P100" s="114"/>
      <c r="Q100" s="114"/>
      <c r="R100" s="115"/>
      <c r="S100" s="114"/>
      <c r="T100" s="114"/>
      <c r="U100" s="114"/>
      <c r="V100" s="114"/>
      <c r="W100" s="114"/>
      <c r="X100" s="115"/>
      <c r="Y100" s="114"/>
      <c r="Z100" s="114"/>
      <c r="AA100" s="114"/>
      <c r="AB100" s="114"/>
      <c r="AC100" s="114"/>
      <c r="AD100" s="114"/>
      <c r="AE100" s="114"/>
      <c r="AF100" s="114"/>
      <c r="AG100" s="114"/>
      <c r="AH100" s="114"/>
      <c r="AI100" s="110"/>
      <c r="AJ100" s="114"/>
      <c r="AK100" s="114"/>
      <c r="AL100" s="114"/>
      <c r="AM100" s="114"/>
      <c r="AN100" s="114"/>
      <c r="AO100" s="114"/>
      <c r="AP100" s="114"/>
      <c r="AQ100" s="110"/>
      <c r="AR100" s="110"/>
      <c r="AS100" s="110"/>
      <c r="AT100" s="110"/>
      <c r="AU100" s="110"/>
      <c r="AV100" s="110"/>
      <c r="AW100" s="110"/>
      <c r="AX100" s="114"/>
      <c r="AY100" s="114"/>
      <c r="AZ100" s="110"/>
      <c r="BA100" s="110"/>
    </row>
    <row r="101" spans="1:53" ht="14.25" customHeight="1" x14ac:dyDescent="0.25">
      <c r="A101" s="110"/>
      <c r="B101" s="110"/>
      <c r="C101" s="110"/>
      <c r="D101" s="110"/>
      <c r="E101" s="110"/>
      <c r="F101" s="110"/>
      <c r="G101" s="110"/>
      <c r="H101" s="110"/>
      <c r="I101" s="110"/>
      <c r="J101" s="114"/>
      <c r="K101" s="110"/>
      <c r="L101" s="114"/>
      <c r="M101" s="114"/>
      <c r="N101" s="110"/>
      <c r="O101" s="110"/>
      <c r="P101" s="114"/>
      <c r="Q101" s="114"/>
      <c r="R101" s="115"/>
      <c r="S101" s="114"/>
      <c r="T101" s="114"/>
      <c r="U101" s="114"/>
      <c r="V101" s="114"/>
      <c r="W101" s="114"/>
      <c r="X101" s="115"/>
      <c r="Y101" s="114"/>
      <c r="Z101" s="114"/>
      <c r="AA101" s="114"/>
      <c r="AB101" s="114"/>
      <c r="AC101" s="114"/>
      <c r="AD101" s="114"/>
      <c r="AE101" s="114"/>
      <c r="AF101" s="114"/>
      <c r="AG101" s="114"/>
      <c r="AH101" s="114"/>
      <c r="AI101" s="110"/>
      <c r="AJ101" s="114"/>
      <c r="AK101" s="114"/>
      <c r="AL101" s="114"/>
      <c r="AM101" s="114"/>
      <c r="AN101" s="114"/>
      <c r="AO101" s="114"/>
      <c r="AP101" s="114"/>
      <c r="AQ101" s="110"/>
      <c r="AR101" s="110"/>
      <c r="AS101" s="110"/>
      <c r="AT101" s="110"/>
      <c r="AU101" s="110"/>
      <c r="AV101" s="110"/>
      <c r="AW101" s="110"/>
      <c r="AX101" s="114"/>
      <c r="AY101" s="114"/>
      <c r="AZ101" s="110"/>
      <c r="BA101" s="110"/>
    </row>
    <row r="102" spans="1:53" ht="14.25" customHeight="1" x14ac:dyDescent="0.25">
      <c r="A102" s="110"/>
      <c r="B102" s="110"/>
      <c r="C102" s="110"/>
      <c r="D102" s="110"/>
      <c r="E102" s="110"/>
      <c r="F102" s="110"/>
      <c r="G102" s="110"/>
      <c r="H102" s="110"/>
      <c r="I102" s="110"/>
      <c r="J102" s="114"/>
      <c r="K102" s="110"/>
      <c r="L102" s="114"/>
      <c r="M102" s="114"/>
      <c r="N102" s="110"/>
      <c r="O102" s="110"/>
      <c r="P102" s="114"/>
      <c r="Q102" s="114"/>
      <c r="R102" s="115"/>
      <c r="S102" s="114"/>
      <c r="T102" s="114"/>
      <c r="U102" s="114"/>
      <c r="V102" s="114"/>
      <c r="W102" s="114"/>
      <c r="X102" s="115"/>
      <c r="Y102" s="114"/>
      <c r="Z102" s="114"/>
      <c r="AA102" s="114"/>
      <c r="AB102" s="114"/>
      <c r="AC102" s="114"/>
      <c r="AD102" s="114"/>
      <c r="AE102" s="114"/>
      <c r="AF102" s="114"/>
      <c r="AG102" s="114"/>
      <c r="AH102" s="114"/>
      <c r="AI102" s="110"/>
      <c r="AJ102" s="114"/>
      <c r="AK102" s="114"/>
      <c r="AL102" s="114"/>
      <c r="AM102" s="114"/>
      <c r="AN102" s="114"/>
      <c r="AO102" s="114"/>
      <c r="AP102" s="114"/>
      <c r="AQ102" s="110"/>
      <c r="AR102" s="110"/>
      <c r="AS102" s="110"/>
      <c r="AT102" s="110"/>
      <c r="AU102" s="110"/>
      <c r="AV102" s="110"/>
      <c r="AW102" s="110"/>
      <c r="AX102" s="114"/>
      <c r="AY102" s="114"/>
      <c r="AZ102" s="110"/>
      <c r="BA102" s="110"/>
    </row>
    <row r="103" spans="1:53" ht="14.25" customHeight="1" x14ac:dyDescent="0.25">
      <c r="A103" s="110"/>
      <c r="B103" s="110"/>
      <c r="C103" s="110"/>
      <c r="D103" s="110"/>
      <c r="E103" s="110"/>
      <c r="F103" s="110"/>
      <c r="G103" s="110"/>
      <c r="H103" s="110"/>
      <c r="I103" s="110"/>
      <c r="J103" s="114"/>
      <c r="K103" s="110"/>
      <c r="L103" s="114"/>
      <c r="M103" s="114"/>
      <c r="N103" s="110"/>
      <c r="O103" s="110"/>
      <c r="P103" s="114"/>
      <c r="Q103" s="114"/>
      <c r="R103" s="115"/>
      <c r="S103" s="114"/>
      <c r="T103" s="114"/>
      <c r="U103" s="114"/>
      <c r="V103" s="114"/>
      <c r="W103" s="114"/>
      <c r="X103" s="115"/>
      <c r="Y103" s="114"/>
      <c r="Z103" s="114"/>
      <c r="AA103" s="114"/>
      <c r="AB103" s="114"/>
      <c r="AC103" s="114"/>
      <c r="AD103" s="114"/>
      <c r="AE103" s="114"/>
      <c r="AF103" s="114"/>
      <c r="AG103" s="114"/>
      <c r="AH103" s="114"/>
      <c r="AI103" s="110"/>
      <c r="AJ103" s="114"/>
      <c r="AK103" s="114"/>
      <c r="AL103" s="114"/>
      <c r="AM103" s="114"/>
      <c r="AN103" s="114"/>
      <c r="AO103" s="114"/>
      <c r="AP103" s="114"/>
      <c r="AQ103" s="110"/>
      <c r="AR103" s="110"/>
      <c r="AS103" s="110"/>
      <c r="AT103" s="110"/>
      <c r="AU103" s="110"/>
      <c r="AV103" s="110"/>
      <c r="AW103" s="110"/>
      <c r="AX103" s="114"/>
      <c r="AY103" s="114"/>
      <c r="AZ103" s="110"/>
      <c r="BA103" s="110"/>
    </row>
    <row r="104" spans="1:53" ht="14.25" customHeight="1" x14ac:dyDescent="0.25">
      <c r="A104" s="110"/>
      <c r="B104" s="110"/>
      <c r="C104" s="110"/>
      <c r="D104" s="110"/>
      <c r="E104" s="110"/>
      <c r="F104" s="110"/>
      <c r="G104" s="110"/>
      <c r="H104" s="110"/>
      <c r="I104" s="110"/>
      <c r="J104" s="114"/>
      <c r="K104" s="110"/>
      <c r="L104" s="114"/>
      <c r="M104" s="114"/>
      <c r="N104" s="110"/>
      <c r="O104" s="110"/>
      <c r="P104" s="114"/>
      <c r="Q104" s="114"/>
      <c r="R104" s="115"/>
      <c r="S104" s="114"/>
      <c r="T104" s="114"/>
      <c r="U104" s="114"/>
      <c r="V104" s="114"/>
      <c r="W104" s="114"/>
      <c r="X104" s="115"/>
      <c r="Y104" s="114"/>
      <c r="Z104" s="114"/>
      <c r="AA104" s="114"/>
      <c r="AB104" s="114"/>
      <c r="AC104" s="114"/>
      <c r="AD104" s="114"/>
      <c r="AE104" s="114"/>
      <c r="AF104" s="114"/>
      <c r="AG104" s="114"/>
      <c r="AH104" s="114"/>
      <c r="AI104" s="110"/>
      <c r="AJ104" s="114"/>
      <c r="AK104" s="114"/>
      <c r="AL104" s="114"/>
      <c r="AM104" s="114"/>
      <c r="AN104" s="114"/>
      <c r="AO104" s="114"/>
      <c r="AP104" s="114"/>
      <c r="AQ104" s="110"/>
      <c r="AR104" s="110"/>
      <c r="AS104" s="110"/>
      <c r="AT104" s="110"/>
      <c r="AU104" s="110"/>
      <c r="AV104" s="110"/>
      <c r="AW104" s="110"/>
      <c r="AX104" s="114"/>
      <c r="AY104" s="114"/>
      <c r="AZ104" s="110"/>
      <c r="BA104" s="110"/>
    </row>
    <row r="105" spans="1:53" ht="14.25" customHeight="1" x14ac:dyDescent="0.25">
      <c r="A105" s="110"/>
      <c r="B105" s="110"/>
      <c r="C105" s="110"/>
      <c r="D105" s="110"/>
      <c r="E105" s="110"/>
      <c r="F105" s="110"/>
      <c r="G105" s="110"/>
      <c r="H105" s="110"/>
      <c r="I105" s="110"/>
      <c r="J105" s="114"/>
      <c r="K105" s="110"/>
      <c r="L105" s="114"/>
      <c r="M105" s="114"/>
      <c r="N105" s="110"/>
      <c r="O105" s="110"/>
      <c r="P105" s="114"/>
      <c r="Q105" s="114"/>
      <c r="R105" s="115"/>
      <c r="S105" s="114"/>
      <c r="T105" s="114"/>
      <c r="U105" s="114"/>
      <c r="V105" s="114"/>
      <c r="W105" s="114"/>
      <c r="X105" s="115"/>
      <c r="Y105" s="114"/>
      <c r="Z105" s="114"/>
      <c r="AA105" s="114"/>
      <c r="AB105" s="114"/>
      <c r="AC105" s="114"/>
      <c r="AD105" s="114"/>
      <c r="AE105" s="114"/>
      <c r="AF105" s="114"/>
      <c r="AG105" s="114"/>
      <c r="AH105" s="114"/>
      <c r="AI105" s="110"/>
      <c r="AJ105" s="114"/>
      <c r="AK105" s="114"/>
      <c r="AL105" s="114"/>
      <c r="AM105" s="114"/>
      <c r="AN105" s="114"/>
      <c r="AO105" s="114"/>
      <c r="AP105" s="114"/>
      <c r="AQ105" s="110"/>
      <c r="AR105" s="110"/>
      <c r="AS105" s="110"/>
      <c r="AT105" s="110"/>
      <c r="AU105" s="110"/>
      <c r="AV105" s="110"/>
      <c r="AW105" s="110"/>
      <c r="AX105" s="114"/>
      <c r="AY105" s="114"/>
      <c r="AZ105" s="110"/>
      <c r="BA105" s="110"/>
    </row>
    <row r="106" spans="1:53" ht="14.25" customHeight="1" x14ac:dyDescent="0.25">
      <c r="A106" s="110"/>
      <c r="B106" s="110"/>
      <c r="C106" s="110"/>
      <c r="D106" s="110"/>
      <c r="E106" s="110"/>
      <c r="F106" s="110"/>
      <c r="G106" s="110"/>
      <c r="H106" s="110"/>
      <c r="I106" s="110"/>
      <c r="J106" s="114"/>
      <c r="K106" s="110"/>
      <c r="L106" s="114"/>
      <c r="M106" s="114"/>
      <c r="N106" s="110"/>
      <c r="O106" s="110"/>
      <c r="P106" s="114"/>
      <c r="Q106" s="114"/>
      <c r="R106" s="115"/>
      <c r="S106" s="114"/>
      <c r="T106" s="114"/>
      <c r="U106" s="114"/>
      <c r="V106" s="114"/>
      <c r="W106" s="114"/>
      <c r="X106" s="115"/>
      <c r="Y106" s="114"/>
      <c r="Z106" s="114"/>
      <c r="AA106" s="114"/>
      <c r="AB106" s="114"/>
      <c r="AC106" s="114"/>
      <c r="AD106" s="114"/>
      <c r="AE106" s="114"/>
      <c r="AF106" s="114"/>
      <c r="AG106" s="114"/>
      <c r="AH106" s="114"/>
      <c r="AI106" s="110"/>
      <c r="AJ106" s="114"/>
      <c r="AK106" s="114"/>
      <c r="AL106" s="114"/>
      <c r="AM106" s="114"/>
      <c r="AN106" s="114"/>
      <c r="AO106" s="114"/>
      <c r="AP106" s="114"/>
      <c r="AQ106" s="110"/>
      <c r="AR106" s="110"/>
      <c r="AS106" s="110"/>
      <c r="AT106" s="110"/>
      <c r="AU106" s="110"/>
      <c r="AV106" s="110"/>
      <c r="AW106" s="110"/>
      <c r="AX106" s="114"/>
      <c r="AY106" s="114"/>
      <c r="AZ106" s="110"/>
      <c r="BA106" s="110"/>
    </row>
    <row r="107" spans="1:53" ht="14.25" customHeight="1" x14ac:dyDescent="0.25">
      <c r="A107" s="110"/>
      <c r="B107" s="110"/>
      <c r="C107" s="110"/>
      <c r="D107" s="110"/>
      <c r="E107" s="110"/>
      <c r="F107" s="110"/>
      <c r="G107" s="110"/>
      <c r="H107" s="110"/>
      <c r="I107" s="110"/>
      <c r="J107" s="114"/>
      <c r="K107" s="110"/>
      <c r="L107" s="114"/>
      <c r="M107" s="114"/>
      <c r="N107" s="110"/>
      <c r="O107" s="110"/>
      <c r="P107" s="114"/>
      <c r="Q107" s="114"/>
      <c r="R107" s="115"/>
      <c r="S107" s="114"/>
      <c r="T107" s="114"/>
      <c r="U107" s="114"/>
      <c r="V107" s="114"/>
      <c r="W107" s="114"/>
      <c r="X107" s="115"/>
      <c r="Y107" s="114"/>
      <c r="Z107" s="114"/>
      <c r="AA107" s="114"/>
      <c r="AB107" s="114"/>
      <c r="AC107" s="114"/>
      <c r="AD107" s="114"/>
      <c r="AE107" s="114"/>
      <c r="AF107" s="114"/>
      <c r="AG107" s="114"/>
      <c r="AH107" s="114"/>
      <c r="AI107" s="110"/>
      <c r="AJ107" s="114"/>
      <c r="AK107" s="114"/>
      <c r="AL107" s="114"/>
      <c r="AM107" s="114"/>
      <c r="AN107" s="114"/>
      <c r="AO107" s="114"/>
      <c r="AP107" s="114"/>
      <c r="AQ107" s="110"/>
      <c r="AR107" s="110"/>
      <c r="AS107" s="110"/>
      <c r="AT107" s="110"/>
      <c r="AU107" s="110"/>
      <c r="AV107" s="110"/>
      <c r="AW107" s="110"/>
      <c r="AX107" s="114"/>
      <c r="AY107" s="114"/>
      <c r="AZ107" s="110"/>
      <c r="BA107" s="110"/>
    </row>
    <row r="108" spans="1:53" ht="14.25" customHeight="1" x14ac:dyDescent="0.25">
      <c r="A108" s="110"/>
      <c r="B108" s="110"/>
      <c r="C108" s="110"/>
      <c r="D108" s="110"/>
      <c r="E108" s="110"/>
      <c r="F108" s="110"/>
      <c r="G108" s="110"/>
      <c r="H108" s="110"/>
      <c r="I108" s="110"/>
      <c r="J108" s="114"/>
      <c r="K108" s="110"/>
      <c r="L108" s="114"/>
      <c r="M108" s="114"/>
      <c r="N108" s="110"/>
      <c r="O108" s="110"/>
      <c r="P108" s="114"/>
      <c r="Q108" s="114"/>
      <c r="R108" s="115"/>
      <c r="S108" s="114"/>
      <c r="T108" s="114"/>
      <c r="U108" s="114"/>
      <c r="V108" s="114"/>
      <c r="W108" s="114"/>
      <c r="X108" s="115"/>
      <c r="Y108" s="114"/>
      <c r="Z108" s="114"/>
      <c r="AA108" s="114"/>
      <c r="AB108" s="114"/>
      <c r="AC108" s="114"/>
      <c r="AD108" s="114"/>
      <c r="AE108" s="114"/>
      <c r="AF108" s="114"/>
      <c r="AG108" s="114"/>
      <c r="AH108" s="114"/>
      <c r="AI108" s="110"/>
      <c r="AJ108" s="114"/>
      <c r="AK108" s="114"/>
      <c r="AL108" s="114"/>
      <c r="AM108" s="114"/>
      <c r="AN108" s="114"/>
      <c r="AO108" s="114"/>
      <c r="AP108" s="114"/>
      <c r="AQ108" s="110"/>
      <c r="AR108" s="110"/>
      <c r="AS108" s="110"/>
      <c r="AT108" s="110"/>
      <c r="AU108" s="110"/>
      <c r="AV108" s="110"/>
      <c r="AW108" s="110"/>
      <c r="AX108" s="114"/>
      <c r="AY108" s="114"/>
      <c r="AZ108" s="110"/>
      <c r="BA108" s="110"/>
    </row>
    <row r="109" spans="1:53" ht="14.25" customHeight="1" x14ac:dyDescent="0.25">
      <c r="A109" s="110"/>
      <c r="B109" s="110"/>
      <c r="C109" s="110"/>
      <c r="D109" s="110"/>
      <c r="E109" s="110"/>
      <c r="F109" s="110"/>
      <c r="G109" s="110"/>
      <c r="H109" s="110"/>
      <c r="I109" s="110"/>
      <c r="J109" s="114"/>
      <c r="K109" s="110"/>
      <c r="L109" s="114"/>
      <c r="M109" s="114"/>
      <c r="N109" s="110"/>
      <c r="O109" s="110"/>
      <c r="P109" s="114"/>
      <c r="Q109" s="114"/>
      <c r="R109" s="115"/>
      <c r="S109" s="114"/>
      <c r="T109" s="114"/>
      <c r="U109" s="114"/>
      <c r="V109" s="114"/>
      <c r="W109" s="114"/>
      <c r="X109" s="115"/>
      <c r="Y109" s="114"/>
      <c r="Z109" s="114"/>
      <c r="AA109" s="114"/>
      <c r="AB109" s="114"/>
      <c r="AC109" s="114"/>
      <c r="AD109" s="114"/>
      <c r="AE109" s="114"/>
      <c r="AF109" s="114"/>
      <c r="AG109" s="114"/>
      <c r="AH109" s="114"/>
      <c r="AI109" s="110"/>
      <c r="AJ109" s="114"/>
      <c r="AK109" s="114"/>
      <c r="AL109" s="114"/>
      <c r="AM109" s="114"/>
      <c r="AN109" s="114"/>
      <c r="AO109" s="114"/>
      <c r="AP109" s="114"/>
      <c r="AQ109" s="110"/>
      <c r="AR109" s="110"/>
      <c r="AS109" s="110"/>
      <c r="AT109" s="110"/>
      <c r="AU109" s="110"/>
      <c r="AV109" s="110"/>
      <c r="AW109" s="110"/>
      <c r="AX109" s="114"/>
      <c r="AY109" s="114"/>
      <c r="AZ109" s="110"/>
      <c r="BA109" s="110"/>
    </row>
    <row r="110" spans="1:53" ht="14.25" customHeight="1" x14ac:dyDescent="0.25">
      <c r="A110" s="110"/>
      <c r="B110" s="110"/>
      <c r="C110" s="110"/>
      <c r="D110" s="110"/>
      <c r="E110" s="110"/>
      <c r="F110" s="110"/>
      <c r="G110" s="110"/>
      <c r="H110" s="110"/>
      <c r="I110" s="110"/>
      <c r="J110" s="114"/>
      <c r="K110" s="110"/>
      <c r="L110" s="114"/>
      <c r="M110" s="114"/>
      <c r="N110" s="110"/>
      <c r="O110" s="110"/>
      <c r="P110" s="114"/>
      <c r="Q110" s="114"/>
      <c r="R110" s="115"/>
      <c r="S110" s="114"/>
      <c r="T110" s="114"/>
      <c r="U110" s="114"/>
      <c r="V110" s="114"/>
      <c r="W110" s="114"/>
      <c r="X110" s="115"/>
      <c r="Y110" s="114"/>
      <c r="Z110" s="114"/>
      <c r="AA110" s="114"/>
      <c r="AB110" s="114"/>
      <c r="AC110" s="114"/>
      <c r="AD110" s="114"/>
      <c r="AE110" s="114"/>
      <c r="AF110" s="114"/>
      <c r="AG110" s="114"/>
      <c r="AH110" s="114"/>
      <c r="AI110" s="110"/>
      <c r="AJ110" s="114"/>
      <c r="AK110" s="114"/>
      <c r="AL110" s="114"/>
      <c r="AM110" s="114"/>
      <c r="AN110" s="114"/>
      <c r="AO110" s="114"/>
      <c r="AP110" s="114"/>
      <c r="AQ110" s="110"/>
      <c r="AR110" s="110"/>
      <c r="AS110" s="110"/>
      <c r="AT110" s="110"/>
      <c r="AU110" s="110"/>
      <c r="AV110" s="110"/>
      <c r="AW110" s="110"/>
      <c r="AX110" s="114"/>
      <c r="AY110" s="114"/>
      <c r="AZ110" s="110"/>
      <c r="BA110" s="110"/>
    </row>
    <row r="111" spans="1:53" ht="14.25" customHeight="1" x14ac:dyDescent="0.25">
      <c r="A111" s="110"/>
      <c r="B111" s="110"/>
      <c r="C111" s="110"/>
      <c r="D111" s="110"/>
      <c r="E111" s="110"/>
      <c r="F111" s="110"/>
      <c r="G111" s="110"/>
      <c r="H111" s="110"/>
      <c r="I111" s="110"/>
      <c r="J111" s="114"/>
      <c r="K111" s="110"/>
      <c r="L111" s="114"/>
      <c r="M111" s="114"/>
      <c r="N111" s="110"/>
      <c r="O111" s="110"/>
      <c r="P111" s="114"/>
      <c r="Q111" s="114"/>
      <c r="R111" s="110"/>
      <c r="S111" s="110"/>
      <c r="T111" s="110"/>
      <c r="U111" s="110"/>
      <c r="V111" s="110"/>
      <c r="W111" s="110"/>
      <c r="X111" s="115"/>
      <c r="Y111" s="114"/>
      <c r="Z111" s="114"/>
      <c r="AA111" s="114"/>
      <c r="AB111" s="114"/>
      <c r="AC111" s="114"/>
      <c r="AD111" s="110"/>
      <c r="AE111" s="110"/>
      <c r="AF111" s="110"/>
      <c r="AG111" s="110"/>
      <c r="AH111" s="110"/>
      <c r="AI111" s="110"/>
      <c r="AJ111" s="110"/>
      <c r="AK111" s="110"/>
      <c r="AL111" s="114"/>
      <c r="AM111" s="114"/>
      <c r="AN111" s="114"/>
      <c r="AO111" s="114"/>
      <c r="AP111" s="114"/>
      <c r="AQ111" s="110"/>
      <c r="AR111" s="110"/>
      <c r="AS111" s="110"/>
      <c r="AT111" s="110"/>
      <c r="AU111" s="110"/>
      <c r="AV111" s="110"/>
      <c r="AW111" s="110"/>
      <c r="AX111" s="114"/>
      <c r="AY111" s="114"/>
      <c r="AZ111" s="110"/>
      <c r="BA111" s="110"/>
    </row>
    <row r="112" spans="1:53" ht="14.25" customHeight="1" x14ac:dyDescent="0.25">
      <c r="A112" s="110"/>
      <c r="B112" s="110"/>
      <c r="C112" s="110"/>
      <c r="D112" s="110"/>
      <c r="E112" s="110"/>
      <c r="F112" s="110"/>
      <c r="G112" s="110"/>
      <c r="H112" s="110"/>
      <c r="I112" s="110"/>
      <c r="J112" s="114"/>
      <c r="K112" s="110"/>
      <c r="L112" s="114"/>
      <c r="M112" s="114"/>
      <c r="N112" s="110"/>
      <c r="O112" s="110"/>
      <c r="P112" s="114"/>
      <c r="Q112" s="114"/>
      <c r="R112" s="115"/>
      <c r="S112" s="114"/>
      <c r="T112" s="114"/>
      <c r="U112" s="114"/>
      <c r="V112" s="114"/>
      <c r="W112" s="114"/>
      <c r="X112" s="115"/>
      <c r="Y112" s="114"/>
      <c r="Z112" s="114"/>
      <c r="AA112" s="114"/>
      <c r="AB112" s="114"/>
      <c r="AC112" s="114"/>
      <c r="AD112" s="114"/>
      <c r="AE112" s="114"/>
      <c r="AF112" s="114"/>
      <c r="AG112" s="114"/>
      <c r="AH112" s="114"/>
      <c r="AI112" s="110"/>
      <c r="AJ112" s="114"/>
      <c r="AK112" s="114"/>
      <c r="AL112" s="114"/>
      <c r="AM112" s="114"/>
      <c r="AN112" s="114"/>
      <c r="AO112" s="114"/>
      <c r="AP112" s="114"/>
      <c r="AQ112" s="110"/>
      <c r="AR112" s="110"/>
      <c r="AS112" s="110"/>
      <c r="AT112" s="110"/>
      <c r="AU112" s="110"/>
      <c r="AV112" s="110"/>
      <c r="AW112" s="110"/>
      <c r="AX112" s="114"/>
      <c r="AY112" s="114"/>
      <c r="AZ112" s="110"/>
      <c r="BA112" s="110"/>
    </row>
    <row r="113" spans="1:53" ht="14.25" customHeight="1" x14ac:dyDescent="0.25">
      <c r="A113" s="110"/>
      <c r="B113" s="110"/>
      <c r="C113" s="110"/>
      <c r="D113" s="110"/>
      <c r="E113" s="110"/>
      <c r="F113" s="110"/>
      <c r="G113" s="110"/>
      <c r="H113" s="110"/>
      <c r="I113" s="110"/>
      <c r="J113" s="114"/>
      <c r="K113" s="110"/>
      <c r="L113" s="114"/>
      <c r="M113" s="114"/>
      <c r="N113" s="110"/>
      <c r="O113" s="110"/>
      <c r="P113" s="114"/>
      <c r="Q113" s="114"/>
      <c r="R113" s="115"/>
      <c r="S113" s="114"/>
      <c r="T113" s="114"/>
      <c r="U113" s="114"/>
      <c r="V113" s="114"/>
      <c r="W113" s="114"/>
      <c r="X113" s="115"/>
      <c r="Y113" s="114"/>
      <c r="Z113" s="114"/>
      <c r="AA113" s="114"/>
      <c r="AB113" s="114"/>
      <c r="AC113" s="114"/>
      <c r="AD113" s="114"/>
      <c r="AE113" s="114"/>
      <c r="AF113" s="114"/>
      <c r="AG113" s="114"/>
      <c r="AH113" s="114"/>
      <c r="AI113" s="110"/>
      <c r="AJ113" s="114"/>
      <c r="AK113" s="114"/>
      <c r="AL113" s="114"/>
      <c r="AM113" s="114"/>
      <c r="AN113" s="114"/>
      <c r="AO113" s="114"/>
      <c r="AP113" s="114"/>
      <c r="AQ113" s="110"/>
      <c r="AR113" s="110"/>
      <c r="AS113" s="110"/>
      <c r="AT113" s="110"/>
      <c r="AU113" s="110"/>
      <c r="AV113" s="110"/>
      <c r="AW113" s="110"/>
      <c r="AX113" s="114"/>
      <c r="AY113" s="114"/>
      <c r="AZ113" s="110"/>
      <c r="BA113" s="110"/>
    </row>
    <row r="114" spans="1:53" ht="14.25" customHeight="1" x14ac:dyDescent="0.25">
      <c r="A114" s="110"/>
      <c r="B114" s="110"/>
      <c r="C114" s="110"/>
      <c r="D114" s="110"/>
      <c r="E114" s="110"/>
      <c r="F114" s="110"/>
      <c r="G114" s="110"/>
      <c r="H114" s="110"/>
      <c r="I114" s="110"/>
      <c r="J114" s="114"/>
      <c r="K114" s="110"/>
      <c r="L114" s="114"/>
      <c r="M114" s="114"/>
      <c r="N114" s="110"/>
      <c r="O114" s="110"/>
      <c r="P114" s="114"/>
      <c r="Q114" s="114"/>
      <c r="R114" s="115"/>
      <c r="S114" s="114"/>
      <c r="T114" s="114"/>
      <c r="U114" s="114"/>
      <c r="V114" s="114"/>
      <c r="W114" s="114"/>
      <c r="X114" s="115"/>
      <c r="Y114" s="114"/>
      <c r="Z114" s="114"/>
      <c r="AA114" s="114"/>
      <c r="AB114" s="114"/>
      <c r="AC114" s="114"/>
      <c r="AD114" s="114"/>
      <c r="AE114" s="114"/>
      <c r="AF114" s="114"/>
      <c r="AG114" s="114"/>
      <c r="AH114" s="114"/>
      <c r="AI114" s="110"/>
      <c r="AJ114" s="114"/>
      <c r="AK114" s="114"/>
      <c r="AL114" s="114"/>
      <c r="AM114" s="114"/>
      <c r="AN114" s="114"/>
      <c r="AO114" s="114"/>
      <c r="AP114" s="114"/>
      <c r="AQ114" s="110"/>
      <c r="AR114" s="110"/>
      <c r="AS114" s="110"/>
      <c r="AT114" s="110"/>
      <c r="AU114" s="110"/>
      <c r="AV114" s="110"/>
      <c r="AW114" s="110"/>
      <c r="AX114" s="114"/>
      <c r="AY114" s="114"/>
      <c r="AZ114" s="110"/>
      <c r="BA114" s="110"/>
    </row>
    <row r="115" spans="1:53" ht="14.25" customHeight="1" x14ac:dyDescent="0.25">
      <c r="A115" s="110"/>
      <c r="B115" s="110"/>
      <c r="C115" s="110"/>
      <c r="D115" s="110"/>
      <c r="E115" s="110"/>
      <c r="F115" s="110"/>
      <c r="G115" s="110"/>
      <c r="H115" s="110"/>
      <c r="I115" s="110"/>
      <c r="J115" s="114"/>
      <c r="K115" s="110"/>
      <c r="L115" s="114"/>
      <c r="M115" s="114"/>
      <c r="N115" s="110"/>
      <c r="O115" s="110"/>
      <c r="P115" s="114"/>
      <c r="Q115" s="114"/>
      <c r="R115" s="115"/>
      <c r="S115" s="114"/>
      <c r="T115" s="114"/>
      <c r="U115" s="114"/>
      <c r="V115" s="114"/>
      <c r="W115" s="114"/>
      <c r="X115" s="115"/>
      <c r="Y115" s="114"/>
      <c r="Z115" s="114"/>
      <c r="AA115" s="114"/>
      <c r="AB115" s="114"/>
      <c r="AC115" s="114"/>
      <c r="AD115" s="114"/>
      <c r="AE115" s="114"/>
      <c r="AF115" s="114"/>
      <c r="AG115" s="114"/>
      <c r="AH115" s="114"/>
      <c r="AI115" s="110"/>
      <c r="AJ115" s="114"/>
      <c r="AK115" s="114"/>
      <c r="AL115" s="114"/>
      <c r="AM115" s="114"/>
      <c r="AN115" s="114"/>
      <c r="AO115" s="114"/>
      <c r="AP115" s="114"/>
      <c r="AQ115" s="110"/>
      <c r="AR115" s="110"/>
      <c r="AS115" s="110"/>
      <c r="AT115" s="110"/>
      <c r="AU115" s="110"/>
      <c r="AV115" s="110"/>
      <c r="AW115" s="110"/>
      <c r="AX115" s="114"/>
      <c r="AY115" s="114"/>
      <c r="AZ115" s="110"/>
      <c r="BA115" s="110"/>
    </row>
    <row r="116" spans="1:53" ht="14.25" customHeight="1" x14ac:dyDescent="0.25">
      <c r="A116" s="110"/>
      <c r="B116" s="110"/>
      <c r="C116" s="110"/>
      <c r="D116" s="110"/>
      <c r="E116" s="110"/>
      <c r="F116" s="110"/>
      <c r="G116" s="110"/>
      <c r="H116" s="110"/>
      <c r="I116" s="110"/>
      <c r="J116" s="114"/>
      <c r="K116" s="110"/>
      <c r="L116" s="114"/>
      <c r="M116" s="114"/>
      <c r="N116" s="110"/>
      <c r="O116" s="110"/>
      <c r="P116" s="114"/>
      <c r="Q116" s="114"/>
      <c r="R116" s="115"/>
      <c r="S116" s="114"/>
      <c r="T116" s="114"/>
      <c r="U116" s="114"/>
      <c r="V116" s="114"/>
      <c r="W116" s="114"/>
      <c r="X116" s="115"/>
      <c r="Y116" s="114"/>
      <c r="Z116" s="114"/>
      <c r="AA116" s="114"/>
      <c r="AB116" s="114"/>
      <c r="AC116" s="114"/>
      <c r="AD116" s="114"/>
      <c r="AE116" s="114"/>
      <c r="AF116" s="114"/>
      <c r="AG116" s="114"/>
      <c r="AH116" s="114"/>
      <c r="AI116" s="110"/>
      <c r="AJ116" s="114"/>
      <c r="AK116" s="114"/>
      <c r="AL116" s="114"/>
      <c r="AM116" s="114"/>
      <c r="AN116" s="114"/>
      <c r="AO116" s="114"/>
      <c r="AP116" s="114"/>
      <c r="AQ116" s="110"/>
      <c r="AR116" s="110"/>
      <c r="AS116" s="110"/>
      <c r="AT116" s="110"/>
      <c r="AU116" s="110"/>
      <c r="AV116" s="110"/>
      <c r="AW116" s="110"/>
      <c r="AX116" s="114"/>
      <c r="AY116" s="114"/>
      <c r="AZ116" s="110"/>
      <c r="BA116" s="110"/>
    </row>
    <row r="117" spans="1:53" ht="14.25" customHeight="1" x14ac:dyDescent="0.25">
      <c r="A117" s="110"/>
      <c r="B117" s="110"/>
      <c r="C117" s="110"/>
      <c r="D117" s="110"/>
      <c r="E117" s="110"/>
      <c r="F117" s="110"/>
      <c r="G117" s="110"/>
      <c r="H117" s="110"/>
      <c r="I117" s="110"/>
      <c r="J117" s="114"/>
      <c r="K117" s="110"/>
      <c r="L117" s="114"/>
      <c r="M117" s="114"/>
      <c r="N117" s="110"/>
      <c r="O117" s="110"/>
      <c r="P117" s="114"/>
      <c r="Q117" s="114"/>
      <c r="R117" s="115"/>
      <c r="S117" s="114"/>
      <c r="T117" s="114"/>
      <c r="U117" s="114"/>
      <c r="V117" s="114"/>
      <c r="W117" s="114"/>
      <c r="X117" s="115"/>
      <c r="Y117" s="114"/>
      <c r="Z117" s="114"/>
      <c r="AA117" s="114"/>
      <c r="AB117" s="114"/>
      <c r="AC117" s="114"/>
      <c r="AD117" s="114"/>
      <c r="AE117" s="114"/>
      <c r="AF117" s="114"/>
      <c r="AG117" s="114"/>
      <c r="AH117" s="114"/>
      <c r="AI117" s="110"/>
      <c r="AJ117" s="114"/>
      <c r="AK117" s="114"/>
      <c r="AL117" s="114"/>
      <c r="AM117" s="114"/>
      <c r="AN117" s="114"/>
      <c r="AO117" s="114"/>
      <c r="AP117" s="114"/>
      <c r="AQ117" s="110"/>
      <c r="AR117" s="110"/>
      <c r="AS117" s="110"/>
      <c r="AT117" s="110"/>
      <c r="AU117" s="110"/>
      <c r="AV117" s="110"/>
      <c r="AW117" s="110"/>
      <c r="AX117" s="114"/>
      <c r="AY117" s="114"/>
      <c r="AZ117" s="110"/>
      <c r="BA117" s="110"/>
    </row>
    <row r="118" spans="1:53" ht="14.25" customHeight="1" x14ac:dyDescent="0.25">
      <c r="A118" s="110"/>
      <c r="B118" s="110"/>
      <c r="C118" s="110"/>
      <c r="D118" s="110"/>
      <c r="E118" s="110"/>
      <c r="F118" s="110"/>
      <c r="G118" s="110"/>
      <c r="H118" s="110"/>
      <c r="I118" s="110"/>
      <c r="J118" s="114"/>
      <c r="K118" s="110"/>
      <c r="L118" s="114"/>
      <c r="M118" s="114"/>
      <c r="N118" s="110"/>
      <c r="O118" s="110"/>
      <c r="P118" s="114"/>
      <c r="Q118" s="114"/>
      <c r="R118" s="115"/>
      <c r="S118" s="114"/>
      <c r="T118" s="114"/>
      <c r="U118" s="114"/>
      <c r="V118" s="114"/>
      <c r="W118" s="114"/>
      <c r="X118" s="115"/>
      <c r="Y118" s="114"/>
      <c r="Z118" s="114"/>
      <c r="AA118" s="114"/>
      <c r="AB118" s="114"/>
      <c r="AC118" s="114"/>
      <c r="AD118" s="114"/>
      <c r="AE118" s="114"/>
      <c r="AF118" s="114"/>
      <c r="AG118" s="114"/>
      <c r="AH118" s="114"/>
      <c r="AI118" s="110"/>
      <c r="AJ118" s="114"/>
      <c r="AK118" s="114"/>
      <c r="AL118" s="114"/>
      <c r="AM118" s="114"/>
      <c r="AN118" s="114"/>
      <c r="AO118" s="114"/>
      <c r="AP118" s="114"/>
      <c r="AQ118" s="110"/>
      <c r="AR118" s="110"/>
      <c r="AS118" s="110"/>
      <c r="AT118" s="110"/>
      <c r="AU118" s="110"/>
      <c r="AV118" s="110"/>
      <c r="AW118" s="110"/>
      <c r="AX118" s="114"/>
      <c r="AY118" s="114"/>
      <c r="AZ118" s="110"/>
      <c r="BA118" s="110"/>
    </row>
    <row r="119" spans="1:53" ht="14.25" customHeight="1" x14ac:dyDescent="0.25">
      <c r="A119" s="110"/>
      <c r="B119" s="110"/>
      <c r="C119" s="110"/>
      <c r="D119" s="110"/>
      <c r="E119" s="110"/>
      <c r="F119" s="110"/>
      <c r="G119" s="110"/>
      <c r="H119" s="110"/>
      <c r="I119" s="110"/>
      <c r="J119" s="114"/>
      <c r="K119" s="110"/>
      <c r="L119" s="114"/>
      <c r="M119" s="114"/>
      <c r="N119" s="110"/>
      <c r="O119" s="110"/>
      <c r="P119" s="114"/>
      <c r="Q119" s="114"/>
      <c r="R119" s="115"/>
      <c r="S119" s="114"/>
      <c r="T119" s="114"/>
      <c r="U119" s="114"/>
      <c r="V119" s="114"/>
      <c r="W119" s="114"/>
      <c r="X119" s="115"/>
      <c r="Y119" s="114"/>
      <c r="Z119" s="114"/>
      <c r="AA119" s="114"/>
      <c r="AB119" s="114"/>
      <c r="AC119" s="114"/>
      <c r="AD119" s="114"/>
      <c r="AE119" s="114"/>
      <c r="AF119" s="114"/>
      <c r="AG119" s="114"/>
      <c r="AH119" s="114"/>
      <c r="AI119" s="110"/>
      <c r="AJ119" s="114"/>
      <c r="AK119" s="114"/>
      <c r="AL119" s="114"/>
      <c r="AM119" s="114"/>
      <c r="AN119" s="114"/>
      <c r="AO119" s="114"/>
      <c r="AP119" s="114"/>
      <c r="AQ119" s="110"/>
      <c r="AR119" s="110"/>
      <c r="AS119" s="110"/>
      <c r="AT119" s="110"/>
      <c r="AU119" s="110"/>
      <c r="AV119" s="110"/>
      <c r="AW119" s="110"/>
      <c r="AX119" s="114"/>
      <c r="AY119" s="114"/>
      <c r="AZ119" s="110"/>
      <c r="BA119" s="110"/>
    </row>
    <row r="120" spans="1:53" ht="14.25" customHeight="1" x14ac:dyDescent="0.25">
      <c r="A120" s="110"/>
      <c r="B120" s="110"/>
      <c r="C120" s="110"/>
      <c r="D120" s="110"/>
      <c r="E120" s="110"/>
      <c r="F120" s="110"/>
      <c r="G120" s="110"/>
      <c r="H120" s="110"/>
      <c r="I120" s="110"/>
      <c r="J120" s="114"/>
      <c r="K120" s="110"/>
      <c r="L120" s="114"/>
      <c r="M120" s="114"/>
      <c r="N120" s="110"/>
      <c r="O120" s="110"/>
      <c r="P120" s="114"/>
      <c r="Q120" s="114"/>
      <c r="R120" s="115"/>
      <c r="S120" s="114"/>
      <c r="T120" s="114"/>
      <c r="U120" s="114"/>
      <c r="V120" s="114"/>
      <c r="W120" s="114"/>
      <c r="X120" s="115"/>
      <c r="Y120" s="114"/>
      <c r="Z120" s="114"/>
      <c r="AA120" s="114"/>
      <c r="AB120" s="114"/>
      <c r="AC120" s="114"/>
      <c r="AD120" s="114"/>
      <c r="AE120" s="114"/>
      <c r="AF120" s="114"/>
      <c r="AG120" s="114"/>
      <c r="AH120" s="114"/>
      <c r="AI120" s="110"/>
      <c r="AJ120" s="114"/>
      <c r="AK120" s="114"/>
      <c r="AL120" s="114"/>
      <c r="AM120" s="114"/>
      <c r="AN120" s="114"/>
      <c r="AO120" s="114"/>
      <c r="AP120" s="114"/>
      <c r="AQ120" s="110"/>
      <c r="AR120" s="110"/>
      <c r="AS120" s="110"/>
      <c r="AT120" s="110"/>
      <c r="AU120" s="110"/>
      <c r="AV120" s="110"/>
      <c r="AW120" s="110"/>
      <c r="AX120" s="114"/>
      <c r="AY120" s="114"/>
      <c r="AZ120" s="110"/>
      <c r="BA120" s="110"/>
    </row>
    <row r="121" spans="1:53" ht="14.25" customHeight="1" x14ac:dyDescent="0.25">
      <c r="A121" s="110"/>
      <c r="B121" s="110"/>
      <c r="C121" s="110"/>
      <c r="D121" s="110"/>
      <c r="E121" s="110"/>
      <c r="F121" s="110"/>
      <c r="G121" s="110"/>
      <c r="H121" s="110"/>
      <c r="I121" s="110"/>
      <c r="J121" s="114"/>
      <c r="K121" s="110"/>
      <c r="L121" s="114"/>
      <c r="M121" s="114"/>
      <c r="N121" s="110"/>
      <c r="O121" s="110"/>
      <c r="P121" s="114"/>
      <c r="Q121" s="114"/>
      <c r="R121" s="115"/>
      <c r="S121" s="114"/>
      <c r="T121" s="114"/>
      <c r="U121" s="114"/>
      <c r="V121" s="114"/>
      <c r="W121" s="114"/>
      <c r="X121" s="115"/>
      <c r="Y121" s="114"/>
      <c r="Z121" s="114"/>
      <c r="AA121" s="114"/>
      <c r="AB121" s="114"/>
      <c r="AC121" s="114"/>
      <c r="AD121" s="114"/>
      <c r="AE121" s="114"/>
      <c r="AF121" s="114"/>
      <c r="AG121" s="114"/>
      <c r="AH121" s="114"/>
      <c r="AI121" s="110"/>
      <c r="AJ121" s="114"/>
      <c r="AK121" s="114"/>
      <c r="AL121" s="114"/>
      <c r="AM121" s="114"/>
      <c r="AN121" s="114"/>
      <c r="AO121" s="114"/>
      <c r="AP121" s="114"/>
      <c r="AQ121" s="110"/>
      <c r="AR121" s="110"/>
      <c r="AS121" s="110"/>
      <c r="AT121" s="110"/>
      <c r="AU121" s="110"/>
      <c r="AV121" s="110"/>
      <c r="AW121" s="110"/>
      <c r="AX121" s="114"/>
      <c r="AY121" s="114"/>
      <c r="AZ121" s="110"/>
      <c r="BA121" s="110"/>
    </row>
    <row r="122" spans="1:53" ht="14.25" customHeight="1" x14ac:dyDescent="0.25">
      <c r="A122" s="110"/>
      <c r="B122" s="110"/>
      <c r="C122" s="110"/>
      <c r="D122" s="110"/>
      <c r="E122" s="110"/>
      <c r="F122" s="110"/>
      <c r="G122" s="110"/>
      <c r="H122" s="110"/>
      <c r="I122" s="110"/>
      <c r="J122" s="114"/>
      <c r="K122" s="110"/>
      <c r="L122" s="114"/>
      <c r="M122" s="114"/>
      <c r="N122" s="110"/>
      <c r="O122" s="110"/>
      <c r="P122" s="114"/>
      <c r="Q122" s="114"/>
      <c r="R122" s="115"/>
      <c r="S122" s="114"/>
      <c r="T122" s="114"/>
      <c r="U122" s="114"/>
      <c r="V122" s="114"/>
      <c r="W122" s="114"/>
      <c r="X122" s="115"/>
      <c r="Y122" s="114"/>
      <c r="Z122" s="114"/>
      <c r="AA122" s="114"/>
      <c r="AB122" s="114"/>
      <c r="AC122" s="114"/>
      <c r="AD122" s="114"/>
      <c r="AE122" s="114"/>
      <c r="AF122" s="114"/>
      <c r="AG122" s="114"/>
      <c r="AH122" s="114"/>
      <c r="AI122" s="110"/>
      <c r="AJ122" s="114"/>
      <c r="AK122" s="114"/>
      <c r="AL122" s="114"/>
      <c r="AM122" s="114"/>
      <c r="AN122" s="114"/>
      <c r="AO122" s="114"/>
      <c r="AP122" s="114"/>
      <c r="AQ122" s="110"/>
      <c r="AR122" s="110"/>
      <c r="AS122" s="110"/>
      <c r="AT122" s="110"/>
      <c r="AU122" s="110"/>
      <c r="AV122" s="110"/>
      <c r="AW122" s="110"/>
      <c r="AX122" s="114"/>
      <c r="AY122" s="114"/>
      <c r="AZ122" s="110"/>
      <c r="BA122" s="110"/>
    </row>
    <row r="123" spans="1:53" ht="14.25" customHeight="1" x14ac:dyDescent="0.25">
      <c r="A123" s="110"/>
      <c r="B123" s="110"/>
      <c r="C123" s="110"/>
      <c r="D123" s="110"/>
      <c r="E123" s="110"/>
      <c r="F123" s="110"/>
      <c r="G123" s="110"/>
      <c r="H123" s="110"/>
      <c r="I123" s="110"/>
      <c r="J123" s="114"/>
      <c r="K123" s="110"/>
      <c r="L123" s="114"/>
      <c r="M123" s="114"/>
      <c r="N123" s="110"/>
      <c r="O123" s="110"/>
      <c r="P123" s="114"/>
      <c r="Q123" s="114"/>
      <c r="R123" s="115"/>
      <c r="S123" s="114"/>
      <c r="T123" s="114"/>
      <c r="U123" s="114"/>
      <c r="V123" s="114"/>
      <c r="W123" s="114"/>
      <c r="X123" s="115"/>
      <c r="Y123" s="114"/>
      <c r="Z123" s="114"/>
      <c r="AA123" s="114"/>
      <c r="AB123" s="114"/>
      <c r="AC123" s="114"/>
      <c r="AD123" s="114"/>
      <c r="AE123" s="114"/>
      <c r="AF123" s="114"/>
      <c r="AG123" s="114"/>
      <c r="AH123" s="114"/>
      <c r="AI123" s="110"/>
      <c r="AJ123" s="114"/>
      <c r="AK123" s="114"/>
      <c r="AL123" s="114"/>
      <c r="AM123" s="114"/>
      <c r="AN123" s="114"/>
      <c r="AO123" s="114"/>
      <c r="AP123" s="114"/>
      <c r="AQ123" s="110"/>
      <c r="AR123" s="110"/>
      <c r="AS123" s="110"/>
      <c r="AT123" s="110"/>
      <c r="AU123" s="110"/>
      <c r="AV123" s="110"/>
      <c r="AW123" s="110"/>
      <c r="AX123" s="114"/>
      <c r="AY123" s="114"/>
      <c r="AZ123" s="110"/>
      <c r="BA123" s="110"/>
    </row>
    <row r="124" spans="1:53" ht="14.25" customHeight="1" x14ac:dyDescent="0.25">
      <c r="A124" s="110"/>
      <c r="B124" s="110"/>
      <c r="C124" s="110"/>
      <c r="D124" s="110"/>
      <c r="E124" s="110"/>
      <c r="F124" s="110"/>
      <c r="G124" s="110"/>
      <c r="H124" s="110"/>
      <c r="I124" s="110"/>
      <c r="J124" s="114"/>
      <c r="K124" s="110"/>
      <c r="L124" s="114"/>
      <c r="M124" s="114"/>
      <c r="N124" s="110"/>
      <c r="O124" s="110"/>
      <c r="P124" s="114"/>
      <c r="Q124" s="114"/>
      <c r="R124" s="115"/>
      <c r="S124" s="114"/>
      <c r="T124" s="114"/>
      <c r="U124" s="114"/>
      <c r="V124" s="114"/>
      <c r="W124" s="114"/>
      <c r="X124" s="115"/>
      <c r="Y124" s="114"/>
      <c r="Z124" s="114"/>
      <c r="AA124" s="114"/>
      <c r="AB124" s="114"/>
      <c r="AC124" s="114"/>
      <c r="AD124" s="114"/>
      <c r="AE124" s="114"/>
      <c r="AF124" s="114"/>
      <c r="AG124" s="114"/>
      <c r="AH124" s="114"/>
      <c r="AI124" s="110"/>
      <c r="AJ124" s="114"/>
      <c r="AK124" s="114"/>
      <c r="AL124" s="114"/>
      <c r="AM124" s="114"/>
      <c r="AN124" s="114"/>
      <c r="AO124" s="114"/>
      <c r="AP124" s="114"/>
      <c r="AQ124" s="110"/>
      <c r="AR124" s="110"/>
      <c r="AS124" s="110"/>
      <c r="AT124" s="110"/>
      <c r="AU124" s="110"/>
      <c r="AV124" s="110"/>
      <c r="AW124" s="110"/>
      <c r="AX124" s="114"/>
      <c r="AY124" s="114"/>
      <c r="AZ124" s="110"/>
      <c r="BA124" s="110"/>
    </row>
    <row r="125" spans="1:53" ht="14.25" customHeight="1" x14ac:dyDescent="0.25">
      <c r="A125" s="110"/>
      <c r="B125" s="110"/>
      <c r="C125" s="110"/>
      <c r="D125" s="110"/>
      <c r="E125" s="110"/>
      <c r="F125" s="110"/>
      <c r="G125" s="110"/>
      <c r="H125" s="110"/>
      <c r="I125" s="110"/>
      <c r="J125" s="114"/>
      <c r="K125" s="110"/>
      <c r="L125" s="114"/>
      <c r="M125" s="114"/>
      <c r="N125" s="110"/>
      <c r="O125" s="110"/>
      <c r="P125" s="114"/>
      <c r="Q125" s="114"/>
      <c r="R125" s="115"/>
      <c r="S125" s="114"/>
      <c r="T125" s="114"/>
      <c r="U125" s="114"/>
      <c r="V125" s="114"/>
      <c r="W125" s="114"/>
      <c r="X125" s="115"/>
      <c r="Y125" s="114"/>
      <c r="Z125" s="114"/>
      <c r="AA125" s="114"/>
      <c r="AB125" s="114"/>
      <c r="AC125" s="114"/>
      <c r="AD125" s="114"/>
      <c r="AE125" s="114"/>
      <c r="AF125" s="114"/>
      <c r="AG125" s="114"/>
      <c r="AH125" s="114"/>
      <c r="AI125" s="110"/>
      <c r="AJ125" s="114"/>
      <c r="AK125" s="114"/>
      <c r="AL125" s="114"/>
      <c r="AM125" s="114"/>
      <c r="AN125" s="114"/>
      <c r="AO125" s="114"/>
      <c r="AP125" s="114"/>
      <c r="AQ125" s="110"/>
      <c r="AR125" s="110"/>
      <c r="AS125" s="110"/>
      <c r="AT125" s="110"/>
      <c r="AU125" s="110"/>
      <c r="AV125" s="110"/>
      <c r="AW125" s="110"/>
      <c r="AX125" s="114"/>
      <c r="AY125" s="114"/>
      <c r="AZ125" s="110"/>
      <c r="BA125" s="110"/>
    </row>
    <row r="126" spans="1:53" ht="14.25" customHeight="1" x14ac:dyDescent="0.25">
      <c r="A126" s="110"/>
      <c r="B126" s="110"/>
      <c r="C126" s="110"/>
      <c r="D126" s="110"/>
      <c r="E126" s="110"/>
      <c r="F126" s="110"/>
      <c r="G126" s="110"/>
      <c r="H126" s="110"/>
      <c r="I126" s="110"/>
      <c r="J126" s="114"/>
      <c r="K126" s="110"/>
      <c r="L126" s="114"/>
      <c r="M126" s="114"/>
      <c r="N126" s="110"/>
      <c r="O126" s="110"/>
      <c r="P126" s="114"/>
      <c r="Q126" s="110"/>
      <c r="R126" s="115"/>
      <c r="S126" s="114"/>
      <c r="T126" s="114"/>
      <c r="U126" s="114"/>
      <c r="V126" s="114"/>
      <c r="W126" s="114"/>
      <c r="X126" s="110"/>
      <c r="Y126" s="110"/>
      <c r="Z126" s="110"/>
      <c r="AA126" s="110"/>
      <c r="AB126" s="110"/>
      <c r="AC126" s="110"/>
      <c r="AD126" s="110"/>
      <c r="AE126" s="110"/>
      <c r="AF126" s="110"/>
      <c r="AG126" s="110"/>
      <c r="AH126" s="110"/>
      <c r="AI126" s="110"/>
      <c r="AJ126" s="110"/>
      <c r="AK126" s="110"/>
      <c r="AL126" s="114"/>
      <c r="AM126" s="114"/>
      <c r="AN126" s="114"/>
      <c r="AO126" s="114"/>
      <c r="AP126" s="114"/>
      <c r="AQ126" s="110"/>
      <c r="AR126" s="110"/>
      <c r="AS126" s="110"/>
      <c r="AT126" s="110"/>
      <c r="AU126" s="110"/>
      <c r="AV126" s="110"/>
      <c r="AW126" s="110"/>
      <c r="AX126" s="114"/>
      <c r="AY126" s="114"/>
      <c r="AZ126" s="110"/>
      <c r="BA126" s="110"/>
    </row>
    <row r="127" spans="1:53" ht="14.25" customHeight="1" x14ac:dyDescent="0.25">
      <c r="A127" s="110"/>
      <c r="B127" s="110"/>
      <c r="C127" s="110"/>
      <c r="D127" s="110"/>
      <c r="E127" s="110"/>
      <c r="F127" s="110"/>
      <c r="G127" s="110"/>
      <c r="H127" s="110"/>
      <c r="I127" s="110"/>
      <c r="J127" s="114"/>
      <c r="K127" s="110"/>
      <c r="L127" s="114"/>
      <c r="M127" s="114"/>
      <c r="N127" s="110"/>
      <c r="O127" s="110"/>
      <c r="P127" s="114"/>
      <c r="Q127" s="114"/>
      <c r="R127" s="115"/>
      <c r="S127" s="114"/>
      <c r="T127" s="114"/>
      <c r="U127" s="114"/>
      <c r="V127" s="114"/>
      <c r="W127" s="114"/>
      <c r="X127" s="115"/>
      <c r="Y127" s="114"/>
      <c r="Z127" s="114"/>
      <c r="AA127" s="114"/>
      <c r="AB127" s="114"/>
      <c r="AC127" s="114"/>
      <c r="AD127" s="114"/>
      <c r="AE127" s="114"/>
      <c r="AF127" s="114"/>
      <c r="AG127" s="114"/>
      <c r="AH127" s="114"/>
      <c r="AI127" s="110"/>
      <c r="AJ127" s="114"/>
      <c r="AK127" s="114"/>
      <c r="AL127" s="114"/>
      <c r="AM127" s="114"/>
      <c r="AN127" s="114"/>
      <c r="AO127" s="114"/>
      <c r="AP127" s="114"/>
      <c r="AQ127" s="110"/>
      <c r="AR127" s="110"/>
      <c r="AS127" s="110"/>
      <c r="AT127" s="110"/>
      <c r="AU127" s="110"/>
      <c r="AV127" s="110"/>
      <c r="AW127" s="110"/>
      <c r="AX127" s="114"/>
      <c r="AY127" s="114"/>
      <c r="AZ127" s="110"/>
      <c r="BA127" s="110"/>
    </row>
    <row r="128" spans="1:53" ht="14.25" customHeight="1" x14ac:dyDescent="0.25">
      <c r="A128" s="110"/>
      <c r="B128" s="110"/>
      <c r="C128" s="110"/>
      <c r="D128" s="110"/>
      <c r="E128" s="110"/>
      <c r="F128" s="110"/>
      <c r="G128" s="110"/>
      <c r="H128" s="110"/>
      <c r="I128" s="110"/>
      <c r="J128" s="114"/>
      <c r="K128" s="110"/>
      <c r="L128" s="114"/>
      <c r="M128" s="114"/>
      <c r="N128" s="110"/>
      <c r="O128" s="110"/>
      <c r="P128" s="114"/>
      <c r="Q128" s="114"/>
      <c r="R128" s="115"/>
      <c r="S128" s="114"/>
      <c r="T128" s="114"/>
      <c r="U128" s="114"/>
      <c r="V128" s="114"/>
      <c r="W128" s="114"/>
      <c r="X128" s="115"/>
      <c r="Y128" s="114"/>
      <c r="Z128" s="114"/>
      <c r="AA128" s="114"/>
      <c r="AB128" s="114"/>
      <c r="AC128" s="114"/>
      <c r="AD128" s="114"/>
      <c r="AE128" s="114"/>
      <c r="AF128" s="114"/>
      <c r="AG128" s="114"/>
      <c r="AH128" s="114"/>
      <c r="AI128" s="110"/>
      <c r="AJ128" s="114"/>
      <c r="AK128" s="114"/>
      <c r="AL128" s="114"/>
      <c r="AM128" s="114"/>
      <c r="AN128" s="114"/>
      <c r="AO128" s="114"/>
      <c r="AP128" s="114"/>
      <c r="AQ128" s="110"/>
      <c r="AR128" s="110"/>
      <c r="AS128" s="110"/>
      <c r="AT128" s="110"/>
      <c r="AU128" s="110"/>
      <c r="AV128" s="110"/>
      <c r="AW128" s="110"/>
      <c r="AX128" s="114"/>
      <c r="AY128" s="114"/>
      <c r="AZ128" s="110"/>
      <c r="BA128" s="110"/>
    </row>
    <row r="129" spans="1:53" ht="14.25" customHeight="1" x14ac:dyDescent="0.25">
      <c r="A129" s="110"/>
      <c r="B129" s="110"/>
      <c r="C129" s="110"/>
      <c r="D129" s="110"/>
      <c r="E129" s="110"/>
      <c r="F129" s="110"/>
      <c r="G129" s="110"/>
      <c r="H129" s="110"/>
      <c r="I129" s="110"/>
      <c r="J129" s="114"/>
      <c r="K129" s="110"/>
      <c r="L129" s="114"/>
      <c r="M129" s="114"/>
      <c r="N129" s="110"/>
      <c r="O129" s="110"/>
      <c r="P129" s="114"/>
      <c r="Q129" s="114"/>
      <c r="R129" s="115"/>
      <c r="S129" s="114"/>
      <c r="T129" s="114"/>
      <c r="U129" s="114"/>
      <c r="V129" s="114"/>
      <c r="W129" s="114"/>
      <c r="X129" s="115"/>
      <c r="Y129" s="114"/>
      <c r="Z129" s="114"/>
      <c r="AA129" s="114"/>
      <c r="AB129" s="114"/>
      <c r="AC129" s="114"/>
      <c r="AD129" s="114"/>
      <c r="AE129" s="114"/>
      <c r="AF129" s="114"/>
      <c r="AG129" s="114"/>
      <c r="AH129" s="114"/>
      <c r="AI129" s="110"/>
      <c r="AJ129" s="114"/>
      <c r="AK129" s="114"/>
      <c r="AL129" s="114"/>
      <c r="AM129" s="114"/>
      <c r="AN129" s="114"/>
      <c r="AO129" s="114"/>
      <c r="AP129" s="114"/>
      <c r="AQ129" s="110"/>
      <c r="AR129" s="110"/>
      <c r="AS129" s="110"/>
      <c r="AT129" s="110"/>
      <c r="AU129" s="110"/>
      <c r="AV129" s="110"/>
      <c r="AW129" s="110"/>
      <c r="AX129" s="114"/>
      <c r="AY129" s="114"/>
      <c r="AZ129" s="110"/>
      <c r="BA129" s="110"/>
    </row>
    <row r="130" spans="1:53" ht="14.25" customHeight="1" x14ac:dyDescent="0.25">
      <c r="A130" s="110"/>
      <c r="B130" s="110"/>
      <c r="C130" s="110"/>
      <c r="D130" s="110"/>
      <c r="E130" s="110"/>
      <c r="F130" s="110"/>
      <c r="G130" s="110"/>
      <c r="H130" s="110"/>
      <c r="I130" s="110"/>
      <c r="J130" s="114"/>
      <c r="K130" s="110"/>
      <c r="L130" s="114"/>
      <c r="M130" s="114"/>
      <c r="N130" s="110"/>
      <c r="O130" s="110"/>
      <c r="P130" s="114"/>
      <c r="Q130" s="114"/>
      <c r="R130" s="115"/>
      <c r="S130" s="114"/>
      <c r="T130" s="114"/>
      <c r="U130" s="114"/>
      <c r="V130" s="114"/>
      <c r="W130" s="114"/>
      <c r="X130" s="115"/>
      <c r="Y130" s="114"/>
      <c r="Z130" s="114"/>
      <c r="AA130" s="114"/>
      <c r="AB130" s="114"/>
      <c r="AC130" s="114"/>
      <c r="AD130" s="114"/>
      <c r="AE130" s="114"/>
      <c r="AF130" s="114"/>
      <c r="AG130" s="114"/>
      <c r="AH130" s="114"/>
      <c r="AI130" s="110"/>
      <c r="AJ130" s="114"/>
      <c r="AK130" s="114"/>
      <c r="AL130" s="114"/>
      <c r="AM130" s="114"/>
      <c r="AN130" s="114"/>
      <c r="AO130" s="114"/>
      <c r="AP130" s="114"/>
      <c r="AQ130" s="110"/>
      <c r="AR130" s="110"/>
      <c r="AS130" s="110"/>
      <c r="AT130" s="110"/>
      <c r="AU130" s="110"/>
      <c r="AV130" s="110"/>
      <c r="AW130" s="110"/>
      <c r="AX130" s="114"/>
      <c r="AY130" s="114"/>
      <c r="AZ130" s="110"/>
      <c r="BA130" s="110"/>
    </row>
    <row r="131" spans="1:53" ht="14.25" customHeight="1" x14ac:dyDescent="0.25">
      <c r="A131" s="110"/>
      <c r="B131" s="110"/>
      <c r="C131" s="110"/>
      <c r="D131" s="110"/>
      <c r="E131" s="110"/>
      <c r="F131" s="110"/>
      <c r="G131" s="110"/>
      <c r="H131" s="110"/>
      <c r="I131" s="110"/>
      <c r="J131" s="114"/>
      <c r="K131" s="110"/>
      <c r="L131" s="114"/>
      <c r="M131" s="114"/>
      <c r="N131" s="110"/>
      <c r="O131" s="110"/>
      <c r="P131" s="114"/>
      <c r="Q131" s="114"/>
      <c r="R131" s="110"/>
      <c r="S131" s="110"/>
      <c r="T131" s="110"/>
      <c r="U131" s="110"/>
      <c r="V131" s="110"/>
      <c r="W131" s="110"/>
      <c r="X131" s="115"/>
      <c r="Y131" s="114"/>
      <c r="Z131" s="114"/>
      <c r="AA131" s="114"/>
      <c r="AB131" s="114"/>
      <c r="AC131" s="114"/>
      <c r="AD131" s="110"/>
      <c r="AE131" s="110"/>
      <c r="AF131" s="110"/>
      <c r="AG131" s="110"/>
      <c r="AH131" s="110"/>
      <c r="AI131" s="110"/>
      <c r="AJ131" s="110"/>
      <c r="AK131" s="110"/>
      <c r="AL131" s="114"/>
      <c r="AM131" s="114"/>
      <c r="AN131" s="114"/>
      <c r="AO131" s="114"/>
      <c r="AP131" s="114"/>
      <c r="AQ131" s="110"/>
      <c r="AR131" s="110"/>
      <c r="AS131" s="110"/>
      <c r="AT131" s="110"/>
      <c r="AU131" s="110"/>
      <c r="AV131" s="110"/>
      <c r="AW131" s="110"/>
      <c r="AX131" s="114"/>
      <c r="AY131" s="114"/>
      <c r="AZ131" s="110"/>
      <c r="BA131" s="110"/>
    </row>
    <row r="132" spans="1:53" ht="14.25" customHeight="1" x14ac:dyDescent="0.25">
      <c r="A132" s="110"/>
      <c r="B132" s="110"/>
      <c r="C132" s="110"/>
      <c r="D132" s="110"/>
      <c r="E132" s="110"/>
      <c r="F132" s="110"/>
      <c r="G132" s="110"/>
      <c r="H132" s="110"/>
      <c r="I132" s="110"/>
      <c r="J132" s="114"/>
      <c r="K132" s="110"/>
      <c r="L132" s="114"/>
      <c r="M132" s="114"/>
      <c r="N132" s="110"/>
      <c r="O132" s="110"/>
      <c r="P132" s="114"/>
      <c r="Q132" s="114"/>
      <c r="R132" s="115"/>
      <c r="S132" s="114"/>
      <c r="T132" s="114"/>
      <c r="U132" s="114"/>
      <c r="V132" s="114"/>
      <c r="W132" s="114"/>
      <c r="X132" s="115"/>
      <c r="Y132" s="114"/>
      <c r="Z132" s="114"/>
      <c r="AA132" s="114"/>
      <c r="AB132" s="114"/>
      <c r="AC132" s="114"/>
      <c r="AD132" s="114"/>
      <c r="AE132" s="114"/>
      <c r="AF132" s="114"/>
      <c r="AG132" s="114"/>
      <c r="AH132" s="114"/>
      <c r="AI132" s="110"/>
      <c r="AJ132" s="114"/>
      <c r="AK132" s="114"/>
      <c r="AL132" s="114"/>
      <c r="AM132" s="114"/>
      <c r="AN132" s="114"/>
      <c r="AO132" s="114"/>
      <c r="AP132" s="114"/>
      <c r="AQ132" s="110"/>
      <c r="AR132" s="110"/>
      <c r="AS132" s="110"/>
      <c r="AT132" s="110"/>
      <c r="AU132" s="110"/>
      <c r="AV132" s="110"/>
      <c r="AW132" s="110"/>
      <c r="AX132" s="114"/>
      <c r="AY132" s="114"/>
      <c r="AZ132" s="110"/>
      <c r="BA132" s="110"/>
    </row>
    <row r="133" spans="1:53" ht="14.25" customHeight="1" x14ac:dyDescent="0.25">
      <c r="A133" s="110"/>
      <c r="B133" s="110"/>
      <c r="C133" s="110"/>
      <c r="D133" s="110"/>
      <c r="E133" s="110"/>
      <c r="F133" s="110"/>
      <c r="G133" s="110"/>
      <c r="H133" s="110"/>
      <c r="I133" s="110"/>
      <c r="J133" s="114"/>
      <c r="K133" s="110"/>
      <c r="L133" s="114"/>
      <c r="M133" s="114"/>
      <c r="N133" s="110"/>
      <c r="O133" s="110"/>
      <c r="P133" s="114"/>
      <c r="Q133" s="114"/>
      <c r="R133" s="115"/>
      <c r="S133" s="114"/>
      <c r="T133" s="114"/>
      <c r="U133" s="114"/>
      <c r="V133" s="114"/>
      <c r="W133" s="114"/>
      <c r="X133" s="115"/>
      <c r="Y133" s="114"/>
      <c r="Z133" s="114"/>
      <c r="AA133" s="114"/>
      <c r="AB133" s="114"/>
      <c r="AC133" s="114"/>
      <c r="AD133" s="114"/>
      <c r="AE133" s="114"/>
      <c r="AF133" s="114"/>
      <c r="AG133" s="114"/>
      <c r="AH133" s="114"/>
      <c r="AI133" s="110"/>
      <c r="AJ133" s="114"/>
      <c r="AK133" s="114"/>
      <c r="AL133" s="114"/>
      <c r="AM133" s="114"/>
      <c r="AN133" s="114"/>
      <c r="AO133" s="114"/>
      <c r="AP133" s="114"/>
      <c r="AQ133" s="110"/>
      <c r="AR133" s="110"/>
      <c r="AS133" s="110"/>
      <c r="AT133" s="110"/>
      <c r="AU133" s="110"/>
      <c r="AV133" s="110"/>
      <c r="AW133" s="110"/>
      <c r="AX133" s="114"/>
      <c r="AY133" s="114"/>
      <c r="AZ133" s="110"/>
      <c r="BA133" s="110"/>
    </row>
    <row r="134" spans="1:53" ht="14.25" customHeight="1" x14ac:dyDescent="0.25">
      <c r="A134" s="110"/>
      <c r="B134" s="110"/>
      <c r="C134" s="110"/>
      <c r="D134" s="110"/>
      <c r="E134" s="110"/>
      <c r="F134" s="110"/>
      <c r="G134" s="110"/>
      <c r="H134" s="110"/>
      <c r="I134" s="110"/>
      <c r="J134" s="114"/>
      <c r="K134" s="110"/>
      <c r="L134" s="114"/>
      <c r="M134" s="114"/>
      <c r="N134" s="110"/>
      <c r="O134" s="110"/>
      <c r="P134" s="114"/>
      <c r="Q134" s="114"/>
      <c r="R134" s="115"/>
      <c r="S134" s="114"/>
      <c r="T134" s="114"/>
      <c r="U134" s="114"/>
      <c r="V134" s="114"/>
      <c r="W134" s="114"/>
      <c r="X134" s="115"/>
      <c r="Y134" s="114"/>
      <c r="Z134" s="114"/>
      <c r="AA134" s="114"/>
      <c r="AB134" s="114"/>
      <c r="AC134" s="114"/>
      <c r="AD134" s="114"/>
      <c r="AE134" s="114"/>
      <c r="AF134" s="114"/>
      <c r="AG134" s="114"/>
      <c r="AH134" s="114"/>
      <c r="AI134" s="110"/>
      <c r="AJ134" s="114"/>
      <c r="AK134" s="114"/>
      <c r="AL134" s="114"/>
      <c r="AM134" s="114"/>
      <c r="AN134" s="114"/>
      <c r="AO134" s="114"/>
      <c r="AP134" s="114"/>
      <c r="AQ134" s="110"/>
      <c r="AR134" s="110"/>
      <c r="AS134" s="110"/>
      <c r="AT134" s="110"/>
      <c r="AU134" s="110"/>
      <c r="AV134" s="110"/>
      <c r="AW134" s="110"/>
      <c r="AX134" s="114"/>
      <c r="AY134" s="114"/>
      <c r="AZ134" s="110"/>
      <c r="BA134" s="110"/>
    </row>
    <row r="135" spans="1:53" ht="14.25" customHeight="1" x14ac:dyDescent="0.25">
      <c r="A135" s="110"/>
      <c r="B135" s="110"/>
      <c r="C135" s="110"/>
      <c r="D135" s="110"/>
      <c r="E135" s="110"/>
      <c r="F135" s="110"/>
      <c r="G135" s="110"/>
      <c r="H135" s="110"/>
      <c r="I135" s="110"/>
      <c r="J135" s="114"/>
      <c r="K135" s="110"/>
      <c r="L135" s="114"/>
      <c r="M135" s="114"/>
      <c r="N135" s="110"/>
      <c r="O135" s="110"/>
      <c r="P135" s="114"/>
      <c r="Q135" s="114"/>
      <c r="R135" s="115"/>
      <c r="S135" s="114"/>
      <c r="T135" s="114"/>
      <c r="U135" s="114"/>
      <c r="V135" s="114"/>
      <c r="W135" s="114"/>
      <c r="X135" s="115"/>
      <c r="Y135" s="114"/>
      <c r="Z135" s="114"/>
      <c r="AA135" s="114"/>
      <c r="AB135" s="114"/>
      <c r="AC135" s="114"/>
      <c r="AD135" s="114"/>
      <c r="AE135" s="114"/>
      <c r="AF135" s="114"/>
      <c r="AG135" s="114"/>
      <c r="AH135" s="114"/>
      <c r="AI135" s="110"/>
      <c r="AJ135" s="114"/>
      <c r="AK135" s="114"/>
      <c r="AL135" s="114"/>
      <c r="AM135" s="114"/>
      <c r="AN135" s="114"/>
      <c r="AO135" s="114"/>
      <c r="AP135" s="114"/>
      <c r="AQ135" s="110"/>
      <c r="AR135" s="110"/>
      <c r="AS135" s="110"/>
      <c r="AT135" s="110"/>
      <c r="AU135" s="110"/>
      <c r="AV135" s="110"/>
      <c r="AW135" s="110"/>
      <c r="AX135" s="114"/>
      <c r="AY135" s="114"/>
      <c r="AZ135" s="110"/>
      <c r="BA135" s="110"/>
    </row>
    <row r="136" spans="1:53" ht="14.25" customHeight="1" x14ac:dyDescent="0.25">
      <c r="A136" s="110"/>
      <c r="B136" s="110"/>
      <c r="C136" s="110"/>
      <c r="D136" s="110"/>
      <c r="E136" s="110"/>
      <c r="F136" s="110"/>
      <c r="G136" s="110"/>
      <c r="H136" s="110"/>
      <c r="I136" s="110"/>
      <c r="J136" s="114"/>
      <c r="K136" s="110"/>
      <c r="L136" s="114"/>
      <c r="M136" s="114"/>
      <c r="N136" s="110"/>
      <c r="O136" s="110"/>
      <c r="P136" s="114"/>
      <c r="Q136" s="114"/>
      <c r="R136" s="115"/>
      <c r="S136" s="114"/>
      <c r="T136" s="114"/>
      <c r="U136" s="114"/>
      <c r="V136" s="114"/>
      <c r="W136" s="114"/>
      <c r="X136" s="115"/>
      <c r="Y136" s="114"/>
      <c r="Z136" s="114"/>
      <c r="AA136" s="114"/>
      <c r="AB136" s="114"/>
      <c r="AC136" s="114"/>
      <c r="AD136" s="114"/>
      <c r="AE136" s="114"/>
      <c r="AF136" s="114"/>
      <c r="AG136" s="114"/>
      <c r="AH136" s="114"/>
      <c r="AI136" s="110"/>
      <c r="AJ136" s="114"/>
      <c r="AK136" s="114"/>
      <c r="AL136" s="114"/>
      <c r="AM136" s="114"/>
      <c r="AN136" s="114"/>
      <c r="AO136" s="114"/>
      <c r="AP136" s="114"/>
      <c r="AQ136" s="110"/>
      <c r="AR136" s="110"/>
      <c r="AS136" s="110"/>
      <c r="AT136" s="110"/>
      <c r="AU136" s="110"/>
      <c r="AV136" s="110"/>
      <c r="AW136" s="110"/>
      <c r="AX136" s="114"/>
      <c r="AY136" s="114"/>
      <c r="AZ136" s="110"/>
      <c r="BA136" s="110"/>
    </row>
    <row r="137" spans="1:53" ht="14.25" customHeight="1" x14ac:dyDescent="0.25">
      <c r="A137" s="110"/>
      <c r="B137" s="110"/>
      <c r="C137" s="110"/>
      <c r="D137" s="110"/>
      <c r="E137" s="110"/>
      <c r="F137" s="110"/>
      <c r="G137" s="110"/>
      <c r="H137" s="110"/>
      <c r="I137" s="110"/>
      <c r="J137" s="114"/>
      <c r="K137" s="110"/>
      <c r="L137" s="114"/>
      <c r="M137" s="114"/>
      <c r="N137" s="110"/>
      <c r="O137" s="110"/>
      <c r="P137" s="114"/>
      <c r="Q137" s="114"/>
      <c r="R137" s="115"/>
      <c r="S137" s="114"/>
      <c r="T137" s="114"/>
      <c r="U137" s="114"/>
      <c r="V137" s="114"/>
      <c r="W137" s="114"/>
      <c r="X137" s="115"/>
      <c r="Y137" s="114"/>
      <c r="Z137" s="114"/>
      <c r="AA137" s="114"/>
      <c r="AB137" s="114"/>
      <c r="AC137" s="114"/>
      <c r="AD137" s="114"/>
      <c r="AE137" s="114"/>
      <c r="AF137" s="114"/>
      <c r="AG137" s="114"/>
      <c r="AH137" s="114"/>
      <c r="AI137" s="110"/>
      <c r="AJ137" s="114"/>
      <c r="AK137" s="114"/>
      <c r="AL137" s="114"/>
      <c r="AM137" s="114"/>
      <c r="AN137" s="114"/>
      <c r="AO137" s="114"/>
      <c r="AP137" s="114"/>
      <c r="AQ137" s="110"/>
      <c r="AR137" s="110"/>
      <c r="AS137" s="110"/>
      <c r="AT137" s="110"/>
      <c r="AU137" s="110"/>
      <c r="AV137" s="110"/>
      <c r="AW137" s="110"/>
      <c r="AX137" s="114"/>
      <c r="AY137" s="114"/>
      <c r="AZ137" s="110"/>
      <c r="BA137" s="110"/>
    </row>
    <row r="138" spans="1:53" ht="14.25" customHeight="1" x14ac:dyDescent="0.25">
      <c r="A138" s="110"/>
      <c r="B138" s="110"/>
      <c r="C138" s="110"/>
      <c r="D138" s="110"/>
      <c r="E138" s="110"/>
      <c r="F138" s="110"/>
      <c r="G138" s="110"/>
      <c r="H138" s="110"/>
      <c r="I138" s="110"/>
      <c r="J138" s="114"/>
      <c r="K138" s="110"/>
      <c r="L138" s="114"/>
      <c r="M138" s="114"/>
      <c r="N138" s="110"/>
      <c r="O138" s="110"/>
      <c r="P138" s="114"/>
      <c r="Q138" s="114"/>
      <c r="R138" s="115"/>
      <c r="S138" s="114"/>
      <c r="T138" s="114"/>
      <c r="U138" s="114"/>
      <c r="V138" s="114"/>
      <c r="W138" s="114"/>
      <c r="X138" s="115"/>
      <c r="Y138" s="114"/>
      <c r="Z138" s="114"/>
      <c r="AA138" s="114"/>
      <c r="AB138" s="114"/>
      <c r="AC138" s="114"/>
      <c r="AD138" s="114"/>
      <c r="AE138" s="114"/>
      <c r="AF138" s="114"/>
      <c r="AG138" s="114"/>
      <c r="AH138" s="114"/>
      <c r="AI138" s="110"/>
      <c r="AJ138" s="114"/>
      <c r="AK138" s="114"/>
      <c r="AL138" s="114"/>
      <c r="AM138" s="114"/>
      <c r="AN138" s="114"/>
      <c r="AO138" s="114"/>
      <c r="AP138" s="114"/>
      <c r="AQ138" s="110"/>
      <c r="AR138" s="110"/>
      <c r="AS138" s="110"/>
      <c r="AT138" s="110"/>
      <c r="AU138" s="110"/>
      <c r="AV138" s="110"/>
      <c r="AW138" s="110"/>
      <c r="AX138" s="114"/>
      <c r="AY138" s="114"/>
      <c r="AZ138" s="110"/>
      <c r="BA138" s="110"/>
    </row>
    <row r="139" spans="1:53" ht="14.25" customHeight="1" x14ac:dyDescent="0.25">
      <c r="A139" s="110"/>
      <c r="B139" s="110"/>
      <c r="C139" s="110"/>
      <c r="D139" s="110"/>
      <c r="E139" s="110"/>
      <c r="F139" s="110"/>
      <c r="G139" s="110"/>
      <c r="H139" s="110"/>
      <c r="I139" s="110"/>
      <c r="J139" s="114"/>
      <c r="K139" s="110"/>
      <c r="L139" s="114"/>
      <c r="M139" s="114"/>
      <c r="N139" s="110"/>
      <c r="O139" s="110"/>
      <c r="P139" s="114"/>
      <c r="Q139" s="114"/>
      <c r="R139" s="115"/>
      <c r="S139" s="114"/>
      <c r="T139" s="114"/>
      <c r="U139" s="114"/>
      <c r="V139" s="114"/>
      <c r="W139" s="114"/>
      <c r="X139" s="115"/>
      <c r="Y139" s="114"/>
      <c r="Z139" s="114"/>
      <c r="AA139" s="114"/>
      <c r="AB139" s="114"/>
      <c r="AC139" s="114"/>
      <c r="AD139" s="114"/>
      <c r="AE139" s="114"/>
      <c r="AF139" s="114"/>
      <c r="AG139" s="114"/>
      <c r="AH139" s="114"/>
      <c r="AI139" s="110"/>
      <c r="AJ139" s="114"/>
      <c r="AK139" s="114"/>
      <c r="AL139" s="114"/>
      <c r="AM139" s="114"/>
      <c r="AN139" s="114"/>
      <c r="AO139" s="114"/>
      <c r="AP139" s="114"/>
      <c r="AQ139" s="110"/>
      <c r="AR139" s="110"/>
      <c r="AS139" s="110"/>
      <c r="AT139" s="110"/>
      <c r="AU139" s="110"/>
      <c r="AV139" s="110"/>
      <c r="AW139" s="110"/>
      <c r="AX139" s="114"/>
      <c r="AY139" s="114"/>
      <c r="AZ139" s="110"/>
      <c r="BA139" s="110"/>
    </row>
    <row r="140" spans="1:53" ht="14.25" customHeight="1" x14ac:dyDescent="0.25">
      <c r="A140" s="110"/>
      <c r="B140" s="110"/>
      <c r="C140" s="110"/>
      <c r="D140" s="110"/>
      <c r="E140" s="110"/>
      <c r="F140" s="110"/>
      <c r="G140" s="110"/>
      <c r="H140" s="110"/>
      <c r="I140" s="110"/>
      <c r="J140" s="114"/>
      <c r="K140" s="110"/>
      <c r="L140" s="114"/>
      <c r="M140" s="114"/>
      <c r="N140" s="110"/>
      <c r="O140" s="110"/>
      <c r="P140" s="114"/>
      <c r="Q140" s="114"/>
      <c r="R140" s="115"/>
      <c r="S140" s="114"/>
      <c r="T140" s="114"/>
      <c r="U140" s="114"/>
      <c r="V140" s="114"/>
      <c r="W140" s="114"/>
      <c r="X140" s="115"/>
      <c r="Y140" s="114"/>
      <c r="Z140" s="114"/>
      <c r="AA140" s="114"/>
      <c r="AB140" s="114"/>
      <c r="AC140" s="114"/>
      <c r="AD140" s="114"/>
      <c r="AE140" s="114"/>
      <c r="AF140" s="114"/>
      <c r="AG140" s="114"/>
      <c r="AH140" s="114"/>
      <c r="AI140" s="110"/>
      <c r="AJ140" s="114"/>
      <c r="AK140" s="114"/>
      <c r="AL140" s="114"/>
      <c r="AM140" s="114"/>
      <c r="AN140" s="114"/>
      <c r="AO140" s="114"/>
      <c r="AP140" s="114"/>
      <c r="AQ140" s="110"/>
      <c r="AR140" s="110"/>
      <c r="AS140" s="110"/>
      <c r="AT140" s="110"/>
      <c r="AU140" s="110"/>
      <c r="AV140" s="110"/>
      <c r="AW140" s="110"/>
      <c r="AX140" s="114"/>
      <c r="AY140" s="114"/>
      <c r="AZ140" s="110"/>
      <c r="BA140" s="110"/>
    </row>
    <row r="141" spans="1:53" ht="14.25" customHeight="1" x14ac:dyDescent="0.25">
      <c r="A141" s="110"/>
      <c r="B141" s="110"/>
      <c r="C141" s="110"/>
      <c r="D141" s="110"/>
      <c r="E141" s="110"/>
      <c r="F141" s="110"/>
      <c r="G141" s="110"/>
      <c r="H141" s="110"/>
      <c r="I141" s="110"/>
      <c r="J141" s="114"/>
      <c r="K141" s="110"/>
      <c r="L141" s="114"/>
      <c r="M141" s="114"/>
      <c r="N141" s="110"/>
      <c r="O141" s="110"/>
      <c r="P141" s="114"/>
      <c r="Q141" s="110"/>
      <c r="R141" s="115"/>
      <c r="S141" s="114"/>
      <c r="T141" s="114"/>
      <c r="U141" s="114"/>
      <c r="V141" s="114"/>
      <c r="W141" s="114"/>
      <c r="X141" s="110"/>
      <c r="Y141" s="110"/>
      <c r="Z141" s="110"/>
      <c r="AA141" s="110"/>
      <c r="AB141" s="110"/>
      <c r="AC141" s="110"/>
      <c r="AD141" s="110"/>
      <c r="AE141" s="110"/>
      <c r="AF141" s="110"/>
      <c r="AG141" s="110"/>
      <c r="AH141" s="110"/>
      <c r="AI141" s="110"/>
      <c r="AJ141" s="110"/>
      <c r="AK141" s="110"/>
      <c r="AL141" s="114"/>
      <c r="AM141" s="114"/>
      <c r="AN141" s="114"/>
      <c r="AO141" s="114"/>
      <c r="AP141" s="114"/>
      <c r="AQ141" s="110"/>
      <c r="AR141" s="110"/>
      <c r="AS141" s="110"/>
      <c r="AT141" s="110"/>
      <c r="AU141" s="110"/>
      <c r="AV141" s="110"/>
      <c r="AW141" s="110"/>
      <c r="AX141" s="114"/>
      <c r="AY141" s="114"/>
      <c r="AZ141" s="110"/>
      <c r="BA141" s="110"/>
    </row>
    <row r="142" spans="1:53" ht="14.25" customHeight="1" x14ac:dyDescent="0.25">
      <c r="A142" s="110"/>
      <c r="B142" s="110"/>
      <c r="C142" s="110"/>
      <c r="D142" s="110"/>
      <c r="E142" s="110"/>
      <c r="F142" s="110"/>
      <c r="G142" s="110"/>
      <c r="H142" s="110"/>
      <c r="I142" s="110"/>
      <c r="J142" s="114"/>
      <c r="K142" s="110"/>
      <c r="L142" s="114"/>
      <c r="M142" s="114"/>
      <c r="N142" s="110"/>
      <c r="O142" s="110"/>
      <c r="P142" s="114"/>
      <c r="Q142" s="110"/>
      <c r="R142" s="115"/>
      <c r="S142" s="114"/>
      <c r="T142" s="114"/>
      <c r="U142" s="114"/>
      <c r="V142" s="114"/>
      <c r="W142" s="114"/>
      <c r="X142" s="110"/>
      <c r="Y142" s="110"/>
      <c r="Z142" s="110"/>
      <c r="AA142" s="110"/>
      <c r="AB142" s="110"/>
      <c r="AC142" s="110"/>
      <c r="AD142" s="110"/>
      <c r="AE142" s="110"/>
      <c r="AF142" s="110"/>
      <c r="AG142" s="110"/>
      <c r="AH142" s="110"/>
      <c r="AI142" s="110"/>
      <c r="AJ142" s="110"/>
      <c r="AK142" s="110"/>
      <c r="AL142" s="114"/>
      <c r="AM142" s="114"/>
      <c r="AN142" s="114"/>
      <c r="AO142" s="114"/>
      <c r="AP142" s="114"/>
      <c r="AQ142" s="110"/>
      <c r="AR142" s="110"/>
      <c r="AS142" s="110"/>
      <c r="AT142" s="110"/>
      <c r="AU142" s="110"/>
      <c r="AV142" s="110"/>
      <c r="AW142" s="110"/>
      <c r="AX142" s="114"/>
      <c r="AY142" s="114"/>
      <c r="AZ142" s="110"/>
      <c r="BA142" s="110"/>
    </row>
    <row r="143" spans="1:53" ht="14.25" customHeight="1" x14ac:dyDescent="0.25">
      <c r="A143" s="110"/>
      <c r="B143" s="110"/>
      <c r="C143" s="110"/>
      <c r="D143" s="110"/>
      <c r="E143" s="110"/>
      <c r="F143" s="110"/>
      <c r="G143" s="110"/>
      <c r="H143" s="110"/>
      <c r="I143" s="110"/>
      <c r="J143" s="114"/>
      <c r="K143" s="110"/>
      <c r="L143" s="114"/>
      <c r="M143" s="114"/>
      <c r="N143" s="110"/>
      <c r="O143" s="110"/>
      <c r="P143" s="114"/>
      <c r="Q143" s="114"/>
      <c r="R143" s="115"/>
      <c r="S143" s="114"/>
      <c r="T143" s="114"/>
      <c r="U143" s="114"/>
      <c r="V143" s="114"/>
      <c r="W143" s="114"/>
      <c r="X143" s="115"/>
      <c r="Y143" s="114"/>
      <c r="Z143" s="114"/>
      <c r="AA143" s="114"/>
      <c r="AB143" s="114"/>
      <c r="AC143" s="114"/>
      <c r="AD143" s="114"/>
      <c r="AE143" s="114"/>
      <c r="AF143" s="114"/>
      <c r="AG143" s="114"/>
      <c r="AH143" s="114"/>
      <c r="AI143" s="110"/>
      <c r="AJ143" s="114"/>
      <c r="AK143" s="114"/>
      <c r="AL143" s="114"/>
      <c r="AM143" s="114"/>
      <c r="AN143" s="114"/>
      <c r="AO143" s="114"/>
      <c r="AP143" s="114"/>
      <c r="AQ143" s="110"/>
      <c r="AR143" s="110"/>
      <c r="AS143" s="110"/>
      <c r="AT143" s="110"/>
      <c r="AU143" s="110"/>
      <c r="AV143" s="110"/>
      <c r="AW143" s="110"/>
      <c r="AX143" s="114"/>
      <c r="AY143" s="114"/>
      <c r="AZ143" s="110"/>
      <c r="BA143" s="110"/>
    </row>
    <row r="144" spans="1:53" ht="14.25" customHeight="1" x14ac:dyDescent="0.25">
      <c r="A144" s="110"/>
      <c r="B144" s="110"/>
      <c r="C144" s="110"/>
      <c r="D144" s="110"/>
      <c r="E144" s="110"/>
      <c r="F144" s="110"/>
      <c r="G144" s="110"/>
      <c r="H144" s="110"/>
      <c r="I144" s="110"/>
      <c r="J144" s="114"/>
      <c r="K144" s="110"/>
      <c r="L144" s="114"/>
      <c r="M144" s="114"/>
      <c r="N144" s="110"/>
      <c r="O144" s="110"/>
      <c r="P144" s="114"/>
      <c r="Q144" s="114"/>
      <c r="R144" s="115"/>
      <c r="S144" s="114"/>
      <c r="T144" s="114"/>
      <c r="U144" s="114"/>
      <c r="V144" s="114"/>
      <c r="W144" s="114"/>
      <c r="X144" s="115"/>
      <c r="Y144" s="114"/>
      <c r="Z144" s="114"/>
      <c r="AA144" s="114"/>
      <c r="AB144" s="114"/>
      <c r="AC144" s="114"/>
      <c r="AD144" s="114"/>
      <c r="AE144" s="114"/>
      <c r="AF144" s="114"/>
      <c r="AG144" s="114"/>
      <c r="AH144" s="114"/>
      <c r="AI144" s="110"/>
      <c r="AJ144" s="114"/>
      <c r="AK144" s="114"/>
      <c r="AL144" s="114"/>
      <c r="AM144" s="114"/>
      <c r="AN144" s="114"/>
      <c r="AO144" s="114"/>
      <c r="AP144" s="114"/>
      <c r="AQ144" s="110"/>
      <c r="AR144" s="110"/>
      <c r="AS144" s="110"/>
      <c r="AT144" s="110"/>
      <c r="AU144" s="110"/>
      <c r="AV144" s="110"/>
      <c r="AW144" s="110"/>
      <c r="AX144" s="114"/>
      <c r="AY144" s="114"/>
      <c r="AZ144" s="110"/>
      <c r="BA144" s="110"/>
    </row>
    <row r="145" spans="1:53" ht="14.25" customHeight="1" x14ac:dyDescent="0.25">
      <c r="A145" s="110"/>
      <c r="B145" s="110"/>
      <c r="C145" s="110"/>
      <c r="D145" s="110"/>
      <c r="E145" s="110"/>
      <c r="F145" s="110"/>
      <c r="G145" s="110"/>
      <c r="H145" s="110"/>
      <c r="I145" s="110"/>
      <c r="J145" s="114"/>
      <c r="K145" s="110"/>
      <c r="L145" s="114"/>
      <c r="M145" s="114"/>
      <c r="N145" s="110"/>
      <c r="O145" s="110"/>
      <c r="P145" s="114"/>
      <c r="Q145" s="114"/>
      <c r="R145" s="110"/>
      <c r="S145" s="110"/>
      <c r="T145" s="110"/>
      <c r="U145" s="110"/>
      <c r="V145" s="110"/>
      <c r="W145" s="110"/>
      <c r="X145" s="115"/>
      <c r="Y145" s="114"/>
      <c r="Z145" s="114"/>
      <c r="AA145" s="114"/>
      <c r="AB145" s="114"/>
      <c r="AC145" s="114"/>
      <c r="AD145" s="110"/>
      <c r="AE145" s="110"/>
      <c r="AF145" s="110"/>
      <c r="AG145" s="110"/>
      <c r="AH145" s="110"/>
      <c r="AI145" s="110"/>
      <c r="AJ145" s="110"/>
      <c r="AK145" s="110"/>
      <c r="AL145" s="114"/>
      <c r="AM145" s="114"/>
      <c r="AN145" s="114"/>
      <c r="AO145" s="114"/>
      <c r="AP145" s="114"/>
      <c r="AQ145" s="110"/>
      <c r="AR145" s="110"/>
      <c r="AS145" s="110"/>
      <c r="AT145" s="110"/>
      <c r="AU145" s="110"/>
      <c r="AV145" s="110"/>
      <c r="AW145" s="110"/>
      <c r="AX145" s="114"/>
      <c r="AY145" s="114"/>
      <c r="AZ145" s="110"/>
      <c r="BA145" s="110"/>
    </row>
    <row r="146" spans="1:53" ht="14.25" customHeight="1" x14ac:dyDescent="0.25">
      <c r="A146" s="110"/>
      <c r="B146" s="110"/>
      <c r="C146" s="110"/>
      <c r="D146" s="110"/>
      <c r="E146" s="110"/>
      <c r="F146" s="110"/>
      <c r="G146" s="110"/>
      <c r="H146" s="110"/>
      <c r="I146" s="110"/>
      <c r="J146" s="114"/>
      <c r="K146" s="110"/>
      <c r="L146" s="114"/>
      <c r="M146" s="114"/>
      <c r="N146" s="110"/>
      <c r="O146" s="110"/>
      <c r="P146" s="114"/>
      <c r="Q146" s="114"/>
      <c r="R146" s="115"/>
      <c r="S146" s="114"/>
      <c r="T146" s="114"/>
      <c r="U146" s="114"/>
      <c r="V146" s="114"/>
      <c r="W146" s="114"/>
      <c r="X146" s="115"/>
      <c r="Y146" s="114"/>
      <c r="Z146" s="114"/>
      <c r="AA146" s="114"/>
      <c r="AB146" s="114"/>
      <c r="AC146" s="114"/>
      <c r="AD146" s="114"/>
      <c r="AE146" s="114"/>
      <c r="AF146" s="114"/>
      <c r="AG146" s="114"/>
      <c r="AH146" s="114"/>
      <c r="AI146" s="110"/>
      <c r="AJ146" s="114"/>
      <c r="AK146" s="114"/>
      <c r="AL146" s="114"/>
      <c r="AM146" s="114"/>
      <c r="AN146" s="114"/>
      <c r="AO146" s="114"/>
      <c r="AP146" s="114"/>
      <c r="AQ146" s="110"/>
      <c r="AR146" s="110"/>
      <c r="AS146" s="110"/>
      <c r="AT146" s="110"/>
      <c r="AU146" s="110"/>
      <c r="AV146" s="110"/>
      <c r="AW146" s="110"/>
      <c r="AX146" s="114"/>
      <c r="AY146" s="114"/>
      <c r="AZ146" s="110"/>
      <c r="BA146" s="110"/>
    </row>
    <row r="147" spans="1:53" ht="14.25" customHeight="1" x14ac:dyDescent="0.25">
      <c r="A147" s="110"/>
      <c r="B147" s="110"/>
      <c r="C147" s="110"/>
      <c r="D147" s="110"/>
      <c r="E147" s="110"/>
      <c r="F147" s="110"/>
      <c r="G147" s="110"/>
      <c r="H147" s="110"/>
      <c r="I147" s="110"/>
      <c r="J147" s="114"/>
      <c r="K147" s="110"/>
      <c r="L147" s="114"/>
      <c r="M147" s="114"/>
      <c r="N147" s="110"/>
      <c r="O147" s="110"/>
      <c r="P147" s="114"/>
      <c r="Q147" s="114"/>
      <c r="R147" s="115"/>
      <c r="S147" s="114"/>
      <c r="T147" s="114"/>
      <c r="U147" s="114"/>
      <c r="V147" s="114"/>
      <c r="W147" s="114"/>
      <c r="X147" s="115"/>
      <c r="Y147" s="114"/>
      <c r="Z147" s="114"/>
      <c r="AA147" s="114"/>
      <c r="AB147" s="114"/>
      <c r="AC147" s="114"/>
      <c r="AD147" s="114"/>
      <c r="AE147" s="114"/>
      <c r="AF147" s="114"/>
      <c r="AG147" s="114"/>
      <c r="AH147" s="114"/>
      <c r="AI147" s="110"/>
      <c r="AJ147" s="114"/>
      <c r="AK147" s="114"/>
      <c r="AL147" s="114"/>
      <c r="AM147" s="114"/>
      <c r="AN147" s="114"/>
      <c r="AO147" s="114"/>
      <c r="AP147" s="114"/>
      <c r="AQ147" s="110"/>
      <c r="AR147" s="110"/>
      <c r="AS147" s="110"/>
      <c r="AT147" s="110"/>
      <c r="AU147" s="110"/>
      <c r="AV147" s="110"/>
      <c r="AW147" s="110"/>
      <c r="AX147" s="114"/>
      <c r="AY147" s="114"/>
      <c r="AZ147" s="110"/>
      <c r="BA147" s="110"/>
    </row>
    <row r="148" spans="1:53" ht="14.25" customHeight="1" x14ac:dyDescent="0.25">
      <c r="A148" s="110"/>
      <c r="B148" s="110"/>
      <c r="C148" s="110"/>
      <c r="D148" s="110"/>
      <c r="E148" s="110"/>
      <c r="F148" s="110"/>
      <c r="G148" s="110"/>
      <c r="H148" s="110"/>
      <c r="I148" s="110"/>
      <c r="J148" s="114"/>
      <c r="K148" s="110"/>
      <c r="L148" s="114"/>
      <c r="M148" s="114"/>
      <c r="N148" s="110"/>
      <c r="O148" s="110"/>
      <c r="P148" s="114"/>
      <c r="Q148" s="114"/>
      <c r="R148" s="115"/>
      <c r="S148" s="114"/>
      <c r="T148" s="114"/>
      <c r="U148" s="114"/>
      <c r="V148" s="114"/>
      <c r="W148" s="114"/>
      <c r="X148" s="115"/>
      <c r="Y148" s="114"/>
      <c r="Z148" s="114"/>
      <c r="AA148" s="114"/>
      <c r="AB148" s="114"/>
      <c r="AC148" s="114"/>
      <c r="AD148" s="114"/>
      <c r="AE148" s="114"/>
      <c r="AF148" s="114"/>
      <c r="AG148" s="114"/>
      <c r="AH148" s="114"/>
      <c r="AI148" s="110"/>
      <c r="AJ148" s="114"/>
      <c r="AK148" s="114"/>
      <c r="AL148" s="114"/>
      <c r="AM148" s="114"/>
      <c r="AN148" s="114"/>
      <c r="AO148" s="114"/>
      <c r="AP148" s="114"/>
      <c r="AQ148" s="110"/>
      <c r="AR148" s="110"/>
      <c r="AS148" s="110"/>
      <c r="AT148" s="110"/>
      <c r="AU148" s="110"/>
      <c r="AV148" s="110"/>
      <c r="AW148" s="110"/>
      <c r="AX148" s="114"/>
      <c r="AY148" s="114"/>
      <c r="AZ148" s="110"/>
      <c r="BA148" s="110"/>
    </row>
    <row r="149" spans="1:53" ht="14.25" customHeight="1" x14ac:dyDescent="0.25">
      <c r="A149" s="110"/>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10"/>
      <c r="AY149" s="110"/>
      <c r="AZ149" s="110"/>
      <c r="BA149" s="110"/>
    </row>
    <row r="150" spans="1:53" ht="14.25" customHeight="1" x14ac:dyDescent="0.25"/>
    <row r="151" spans="1:53" ht="14.25" customHeight="1" x14ac:dyDescent="0.25"/>
    <row r="152" spans="1:53" ht="14.25" customHeight="1" x14ac:dyDescent="0.25"/>
    <row r="153" spans="1:53" ht="14.25" customHeight="1" x14ac:dyDescent="0.25"/>
    <row r="154" spans="1:53" ht="14.25" customHeight="1" x14ac:dyDescent="0.25"/>
    <row r="155" spans="1:53" ht="14.25" customHeight="1" x14ac:dyDescent="0.25"/>
    <row r="156" spans="1:53" ht="14.25" customHeight="1" x14ac:dyDescent="0.25"/>
    <row r="157" spans="1:53" ht="14.25" customHeight="1" x14ac:dyDescent="0.25"/>
    <row r="158" spans="1:53" ht="14.25" customHeight="1" x14ac:dyDescent="0.25"/>
    <row r="159" spans="1:53" ht="14.25" customHeight="1" x14ac:dyDescent="0.25"/>
    <row r="160" spans="1:53"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E1521-B41F-4E94-9C6C-9B83EE379ADD}">
  <sheetPr>
    <tabColor theme="9"/>
  </sheetPr>
  <dimension ref="A1:M514"/>
  <sheetViews>
    <sheetView zoomScale="120" zoomScaleNormal="120" workbookViewId="0">
      <selection activeCell="A2" sqref="A2"/>
    </sheetView>
  </sheetViews>
  <sheetFormatPr defaultRowHeight="15.75" x14ac:dyDescent="0.25"/>
  <cols>
    <col min="1" max="1" width="12" customWidth="1"/>
    <col min="2" max="2" width="8.625" style="6" customWidth="1"/>
    <col min="3" max="3" width="6.375" style="6" customWidth="1"/>
    <col min="4" max="4" width="9" style="6" customWidth="1"/>
    <col min="5" max="5" width="7.5" style="6" customWidth="1"/>
    <col min="6" max="6" width="10.875" style="6" customWidth="1"/>
    <col min="7" max="7" width="8.5" style="6" customWidth="1"/>
    <col min="8" max="8" width="11.25" style="6" customWidth="1"/>
    <col min="9" max="9" width="12.5" style="6" customWidth="1"/>
    <col min="10" max="10" width="10.875" style="6" customWidth="1"/>
    <col min="11" max="11" width="25.375" customWidth="1"/>
    <col min="12" max="12" width="27.875" customWidth="1"/>
    <col min="13" max="13" width="24.125" customWidth="1"/>
  </cols>
  <sheetData>
    <row r="1" spans="1:13" s="7" customFormat="1" ht="60" x14ac:dyDescent="0.2">
      <c r="A1" s="103" t="s">
        <v>78</v>
      </c>
      <c r="B1" s="8" t="s">
        <v>352</v>
      </c>
      <c r="C1" s="8" t="s">
        <v>350</v>
      </c>
      <c r="D1" s="8" t="s">
        <v>351</v>
      </c>
      <c r="E1" s="8" t="s">
        <v>81</v>
      </c>
      <c r="F1" s="8" t="s">
        <v>83</v>
      </c>
      <c r="G1" s="8" t="s">
        <v>82</v>
      </c>
      <c r="H1" s="8" t="s">
        <v>84</v>
      </c>
      <c r="I1" s="8" t="s">
        <v>85</v>
      </c>
      <c r="J1" s="8" t="s">
        <v>353</v>
      </c>
      <c r="K1" s="103" t="s">
        <v>355</v>
      </c>
      <c r="L1" s="257" t="s">
        <v>356</v>
      </c>
      <c r="M1" s="103" t="s">
        <v>354</v>
      </c>
    </row>
    <row r="2" spans="1:13" x14ac:dyDescent="0.25">
      <c r="B2" s="9"/>
      <c r="C2" s="9"/>
      <c r="D2" s="9"/>
      <c r="E2" s="9"/>
      <c r="F2" s="9"/>
      <c r="G2" s="9"/>
      <c r="H2" s="9"/>
      <c r="I2" s="9"/>
      <c r="J2" s="9"/>
    </row>
    <row r="3" spans="1:13" x14ac:dyDescent="0.25">
      <c r="B3" s="9"/>
      <c r="C3" s="9"/>
      <c r="D3" s="9"/>
      <c r="E3" s="9"/>
      <c r="F3" s="9"/>
      <c r="G3" s="9"/>
      <c r="H3" s="9"/>
      <c r="I3" s="9"/>
      <c r="J3" s="9"/>
    </row>
    <row r="4" spans="1:13" x14ac:dyDescent="0.25">
      <c r="B4" s="9"/>
      <c r="C4" s="9"/>
      <c r="D4" s="9"/>
      <c r="E4" s="9"/>
      <c r="F4" s="9"/>
      <c r="G4" s="9"/>
      <c r="H4" s="9"/>
      <c r="I4" s="9"/>
      <c r="J4" s="9"/>
    </row>
    <row r="5" spans="1:13" x14ac:dyDescent="0.25">
      <c r="B5" s="9"/>
      <c r="C5" s="9"/>
      <c r="D5" s="9"/>
      <c r="E5" s="9"/>
      <c r="F5" s="9"/>
      <c r="G5" s="9"/>
      <c r="H5" s="9"/>
      <c r="I5" s="9"/>
      <c r="J5" s="9"/>
    </row>
    <row r="6" spans="1:13" x14ac:dyDescent="0.25">
      <c r="B6" s="9"/>
      <c r="C6" s="9"/>
      <c r="D6" s="9"/>
      <c r="E6" s="9"/>
      <c r="F6" s="9"/>
      <c r="G6" s="9"/>
      <c r="H6" s="9"/>
      <c r="I6" s="9"/>
      <c r="J6" s="9"/>
    </row>
    <row r="7" spans="1:13" x14ac:dyDescent="0.25">
      <c r="B7" s="9"/>
      <c r="C7" s="9"/>
      <c r="D7" s="9"/>
      <c r="E7" s="9"/>
      <c r="F7" s="9"/>
      <c r="G7" s="9"/>
      <c r="H7" s="9"/>
      <c r="I7" s="9"/>
      <c r="J7" s="9"/>
    </row>
    <row r="8" spans="1:13" x14ac:dyDescent="0.25">
      <c r="B8" s="9"/>
      <c r="C8" s="9"/>
      <c r="D8" s="9"/>
      <c r="E8" s="9"/>
      <c r="F8" s="9"/>
      <c r="G8" s="9"/>
      <c r="H8" s="9"/>
      <c r="I8" s="9"/>
      <c r="J8" s="9"/>
    </row>
    <row r="9" spans="1:13" x14ac:dyDescent="0.25">
      <c r="B9" s="9"/>
      <c r="C9" s="9"/>
      <c r="D9" s="9"/>
      <c r="E9" s="9"/>
      <c r="F9" s="9"/>
      <c r="G9" s="9"/>
      <c r="H9" s="9"/>
      <c r="I9" s="9"/>
      <c r="J9" s="8"/>
      <c r="K9" s="96"/>
      <c r="L9" s="96"/>
      <c r="M9" s="133"/>
    </row>
    <row r="10" spans="1:13" x14ac:dyDescent="0.25">
      <c r="B10" s="9"/>
      <c r="C10" s="9"/>
      <c r="D10" s="9"/>
      <c r="E10" s="9"/>
      <c r="F10" s="9"/>
      <c r="G10" s="9"/>
      <c r="H10" s="9"/>
      <c r="I10" s="9"/>
      <c r="J10" s="9"/>
    </row>
    <row r="11" spans="1:13" x14ac:dyDescent="0.25">
      <c r="B11" s="9"/>
      <c r="C11" s="9"/>
      <c r="D11" s="9"/>
      <c r="E11" s="9"/>
      <c r="F11" s="9"/>
      <c r="G11" s="9"/>
      <c r="H11" s="9"/>
      <c r="I11" s="9"/>
      <c r="J11" s="9"/>
    </row>
    <row r="12" spans="1:13" x14ac:dyDescent="0.25">
      <c r="B12" s="9"/>
      <c r="C12" s="9"/>
      <c r="D12" s="9"/>
      <c r="E12" s="9"/>
      <c r="F12" s="9"/>
      <c r="G12" s="9"/>
      <c r="H12" s="9"/>
      <c r="I12" s="9"/>
      <c r="J12" s="9"/>
    </row>
    <row r="13" spans="1:13" x14ac:dyDescent="0.25">
      <c r="B13" s="9"/>
      <c r="C13" s="9"/>
      <c r="D13" s="9"/>
      <c r="E13" s="9"/>
      <c r="F13" s="9"/>
      <c r="G13" s="9"/>
      <c r="H13" s="9"/>
      <c r="I13" s="9"/>
      <c r="J13" s="9"/>
    </row>
    <row r="14" spans="1:13" x14ac:dyDescent="0.25">
      <c r="B14" s="9"/>
      <c r="C14" s="9"/>
      <c r="D14" s="9"/>
      <c r="E14" s="9"/>
      <c r="F14" s="9"/>
      <c r="G14" s="9"/>
      <c r="H14" s="9"/>
      <c r="I14" s="9"/>
      <c r="J14" s="9"/>
    </row>
    <row r="15" spans="1:13" x14ac:dyDescent="0.25">
      <c r="B15" s="9"/>
      <c r="C15" s="9"/>
      <c r="D15" s="9"/>
      <c r="E15" s="9"/>
      <c r="F15" s="9"/>
      <c r="G15" s="9"/>
      <c r="H15" s="9"/>
      <c r="I15" s="9"/>
      <c r="J15" s="9"/>
    </row>
    <row r="16" spans="1:13" x14ac:dyDescent="0.25">
      <c r="B16" s="9"/>
      <c r="C16" s="9"/>
      <c r="D16" s="9"/>
      <c r="E16" s="9"/>
      <c r="F16" s="9"/>
      <c r="G16" s="9"/>
      <c r="H16" s="9"/>
      <c r="I16" s="9"/>
      <c r="J16" s="9"/>
    </row>
    <row r="17" spans="2:10" x14ac:dyDescent="0.25">
      <c r="B17" s="9"/>
      <c r="C17" s="9"/>
      <c r="D17" s="9"/>
      <c r="E17" s="9"/>
      <c r="F17" s="9"/>
      <c r="G17" s="9"/>
      <c r="H17" s="9"/>
      <c r="I17" s="9"/>
      <c r="J17" s="9"/>
    </row>
    <row r="18" spans="2:10" x14ac:dyDescent="0.25">
      <c r="B18" s="9"/>
      <c r="C18" s="9"/>
      <c r="D18" s="9"/>
      <c r="E18" s="9"/>
      <c r="F18" s="9"/>
      <c r="G18" s="9"/>
      <c r="H18" s="9"/>
      <c r="I18" s="9"/>
      <c r="J18" s="9"/>
    </row>
    <row r="19" spans="2:10" x14ac:dyDescent="0.25">
      <c r="B19" s="9"/>
      <c r="C19" s="9"/>
      <c r="D19" s="9"/>
      <c r="E19" s="9"/>
      <c r="F19" s="9"/>
      <c r="G19" s="9"/>
      <c r="H19" s="9"/>
      <c r="I19" s="9"/>
      <c r="J19" s="9"/>
    </row>
    <row r="20" spans="2:10" x14ac:dyDescent="0.25">
      <c r="B20" s="9"/>
      <c r="C20" s="9"/>
      <c r="D20" s="9"/>
      <c r="E20" s="9"/>
      <c r="F20" s="9"/>
      <c r="G20" s="9"/>
      <c r="H20" s="9"/>
      <c r="I20" s="9"/>
      <c r="J20" s="9"/>
    </row>
    <row r="21" spans="2:10" x14ac:dyDescent="0.25">
      <c r="B21" s="9"/>
      <c r="C21" s="9"/>
      <c r="D21" s="9"/>
      <c r="E21" s="9"/>
      <c r="F21" s="9"/>
      <c r="G21" s="9"/>
      <c r="H21" s="9"/>
      <c r="I21" s="9"/>
      <c r="J21" s="9"/>
    </row>
    <row r="22" spans="2:10" x14ac:dyDescent="0.25">
      <c r="B22" s="9"/>
      <c r="C22" s="9"/>
      <c r="D22" s="9"/>
      <c r="E22" s="9"/>
      <c r="F22" s="9"/>
      <c r="G22" s="9"/>
      <c r="H22" s="9"/>
      <c r="I22" s="9"/>
      <c r="J22" s="9"/>
    </row>
    <row r="23" spans="2:10" x14ac:dyDescent="0.25">
      <c r="B23" s="9"/>
      <c r="C23" s="9"/>
      <c r="D23" s="9"/>
      <c r="E23" s="9"/>
      <c r="F23" s="9"/>
      <c r="G23" s="9"/>
      <c r="H23" s="9"/>
      <c r="I23" s="9"/>
      <c r="J23" s="9"/>
    </row>
    <row r="24" spans="2:10" x14ac:dyDescent="0.25">
      <c r="B24" s="9"/>
      <c r="C24" s="9"/>
      <c r="D24" s="9"/>
      <c r="E24" s="9"/>
      <c r="F24" s="9"/>
      <c r="G24" s="9"/>
      <c r="H24" s="9"/>
      <c r="I24" s="9"/>
      <c r="J24" s="9"/>
    </row>
    <row r="25" spans="2:10" x14ac:dyDescent="0.25">
      <c r="B25" s="9"/>
      <c r="C25" s="9"/>
      <c r="D25" s="9"/>
      <c r="E25" s="9"/>
      <c r="F25" s="9"/>
      <c r="G25" s="9"/>
      <c r="H25" s="9"/>
      <c r="I25" s="9"/>
      <c r="J25" s="9"/>
    </row>
    <row r="26" spans="2:10" x14ac:dyDescent="0.25">
      <c r="B26" s="9"/>
      <c r="C26" s="9"/>
      <c r="D26" s="9"/>
      <c r="E26" s="9"/>
      <c r="F26" s="9"/>
      <c r="G26" s="9"/>
      <c r="H26" s="9"/>
      <c r="I26" s="9"/>
      <c r="J26" s="9"/>
    </row>
    <row r="27" spans="2:10" x14ac:dyDescent="0.25">
      <c r="B27" s="9"/>
      <c r="C27" s="9"/>
      <c r="D27" s="9"/>
      <c r="E27" s="9"/>
      <c r="F27" s="9"/>
      <c r="G27" s="9"/>
      <c r="H27" s="9"/>
      <c r="I27" s="9"/>
      <c r="J27" s="9"/>
    </row>
    <row r="28" spans="2:10" x14ac:dyDescent="0.25">
      <c r="B28" s="9"/>
      <c r="C28" s="9"/>
      <c r="D28" s="9"/>
      <c r="E28" s="9"/>
      <c r="F28" s="9"/>
      <c r="G28" s="9"/>
      <c r="H28" s="9"/>
      <c r="I28" s="9"/>
      <c r="J28" s="9"/>
    </row>
    <row r="29" spans="2:10" x14ac:dyDescent="0.25">
      <c r="B29" s="9"/>
      <c r="C29" s="9"/>
      <c r="D29" s="9"/>
      <c r="E29" s="9"/>
      <c r="F29" s="9"/>
      <c r="G29" s="9"/>
      <c r="H29" s="9"/>
      <c r="I29" s="9"/>
      <c r="J29" s="9"/>
    </row>
    <row r="30" spans="2:10" x14ac:dyDescent="0.25">
      <c r="B30" s="9"/>
      <c r="C30" s="9"/>
      <c r="D30" s="9"/>
      <c r="E30" s="9"/>
      <c r="F30" s="9"/>
      <c r="G30" s="9"/>
      <c r="H30" s="9"/>
      <c r="I30" s="9"/>
      <c r="J30" s="9"/>
    </row>
    <row r="31" spans="2:10" x14ac:dyDescent="0.25">
      <c r="B31" s="9"/>
      <c r="C31" s="9"/>
      <c r="D31" s="9"/>
      <c r="E31" s="9"/>
      <c r="F31" s="9"/>
      <c r="G31" s="9"/>
      <c r="H31" s="9"/>
      <c r="I31" s="9"/>
      <c r="J31" s="9"/>
    </row>
    <row r="32" spans="2:10" x14ac:dyDescent="0.25">
      <c r="B32" s="9"/>
      <c r="C32" s="9"/>
      <c r="D32" s="9"/>
      <c r="E32" s="9"/>
      <c r="F32" s="9"/>
      <c r="G32" s="9"/>
      <c r="H32" s="9"/>
      <c r="I32" s="9"/>
      <c r="J32" s="9"/>
    </row>
    <row r="33" spans="2:10" x14ac:dyDescent="0.25">
      <c r="B33" s="9"/>
      <c r="C33" s="9"/>
      <c r="D33" s="9"/>
      <c r="E33" s="9"/>
      <c r="F33" s="9"/>
      <c r="G33" s="9"/>
      <c r="H33" s="9"/>
      <c r="I33" s="9"/>
      <c r="J33" s="9"/>
    </row>
    <row r="34" spans="2:10" x14ac:dyDescent="0.25">
      <c r="B34" s="9"/>
      <c r="C34" s="9"/>
      <c r="D34" s="9"/>
      <c r="E34" s="9"/>
      <c r="F34" s="9"/>
      <c r="G34" s="9"/>
      <c r="H34" s="9"/>
      <c r="I34" s="9"/>
      <c r="J34" s="9"/>
    </row>
    <row r="35" spans="2:10" x14ac:dyDescent="0.25">
      <c r="B35" s="9"/>
      <c r="C35" s="9"/>
      <c r="D35" s="9"/>
      <c r="E35" s="9"/>
      <c r="F35" s="9"/>
      <c r="G35" s="9"/>
      <c r="H35" s="9"/>
      <c r="I35" s="9"/>
      <c r="J35" s="9"/>
    </row>
    <row r="36" spans="2:10" x14ac:dyDescent="0.25">
      <c r="B36" s="9"/>
      <c r="C36" s="9"/>
      <c r="D36" s="9"/>
      <c r="E36" s="9"/>
      <c r="F36" s="9"/>
      <c r="G36" s="9"/>
      <c r="H36" s="9"/>
      <c r="I36" s="9"/>
      <c r="J36" s="9"/>
    </row>
    <row r="37" spans="2:10" x14ac:dyDescent="0.25">
      <c r="B37" s="9"/>
      <c r="C37" s="9"/>
      <c r="D37" s="9"/>
      <c r="E37" s="9"/>
      <c r="F37" s="9"/>
      <c r="G37" s="9"/>
      <c r="H37" s="9"/>
      <c r="I37" s="9"/>
      <c r="J37" s="9"/>
    </row>
    <row r="38" spans="2:10" x14ac:dyDescent="0.25">
      <c r="B38" s="9"/>
      <c r="C38" s="9"/>
      <c r="D38" s="9"/>
      <c r="E38" s="9"/>
      <c r="F38" s="9"/>
      <c r="G38" s="9"/>
      <c r="H38" s="9"/>
      <c r="I38" s="9"/>
      <c r="J38" s="9"/>
    </row>
    <row r="39" spans="2:10" x14ac:dyDescent="0.25">
      <c r="B39" s="9"/>
      <c r="C39" s="9"/>
      <c r="D39" s="9"/>
      <c r="E39" s="9"/>
      <c r="F39" s="9"/>
      <c r="G39" s="9"/>
      <c r="H39" s="9"/>
      <c r="I39" s="9"/>
      <c r="J39" s="9"/>
    </row>
    <row r="40" spans="2:10" x14ac:dyDescent="0.25">
      <c r="B40" s="9"/>
      <c r="C40" s="9"/>
      <c r="D40" s="9"/>
      <c r="E40" s="9"/>
      <c r="F40" s="9"/>
      <c r="G40" s="9"/>
      <c r="H40" s="9"/>
      <c r="I40" s="9"/>
      <c r="J40" s="9"/>
    </row>
    <row r="41" spans="2:10" x14ac:dyDescent="0.25">
      <c r="B41" s="9"/>
      <c r="C41" s="9"/>
      <c r="D41" s="9"/>
      <c r="E41" s="9"/>
      <c r="F41" s="9"/>
      <c r="G41" s="9"/>
      <c r="H41" s="9"/>
      <c r="I41" s="9"/>
      <c r="J41" s="9"/>
    </row>
    <row r="42" spans="2:10" x14ac:dyDescent="0.25">
      <c r="B42" s="9"/>
      <c r="C42" s="9"/>
      <c r="D42" s="9"/>
      <c r="E42" s="9"/>
      <c r="F42" s="9"/>
      <c r="G42" s="9"/>
      <c r="H42" s="9"/>
      <c r="I42" s="9"/>
      <c r="J42" s="9"/>
    </row>
    <row r="43" spans="2:10" x14ac:dyDescent="0.25">
      <c r="B43" s="9"/>
      <c r="C43" s="9"/>
      <c r="D43" s="9"/>
      <c r="E43" s="9"/>
      <c r="F43" s="9"/>
      <c r="G43" s="9"/>
      <c r="H43" s="9"/>
      <c r="I43" s="9"/>
      <c r="J43" s="9"/>
    </row>
    <row r="44" spans="2:10" x14ac:dyDescent="0.25">
      <c r="B44" s="9"/>
      <c r="C44" s="9"/>
      <c r="D44" s="9"/>
      <c r="E44" s="9"/>
      <c r="F44" s="9"/>
      <c r="G44" s="9"/>
      <c r="H44" s="9"/>
      <c r="I44" s="9"/>
      <c r="J44" s="9"/>
    </row>
    <row r="45" spans="2:10" x14ac:dyDescent="0.25">
      <c r="B45" s="9"/>
      <c r="C45" s="9"/>
      <c r="D45" s="9"/>
      <c r="E45" s="9"/>
      <c r="F45" s="9"/>
      <c r="G45" s="9"/>
      <c r="H45" s="9"/>
      <c r="I45" s="9"/>
      <c r="J45" s="9"/>
    </row>
    <row r="46" spans="2:10" x14ac:dyDescent="0.25">
      <c r="B46" s="9"/>
      <c r="C46" s="9"/>
      <c r="D46" s="9"/>
      <c r="E46" s="9"/>
      <c r="F46" s="9"/>
      <c r="G46" s="9"/>
      <c r="H46" s="9"/>
      <c r="I46" s="9"/>
      <c r="J46" s="9"/>
    </row>
    <row r="47" spans="2:10" x14ac:dyDescent="0.25">
      <c r="B47" s="9"/>
      <c r="C47" s="9"/>
      <c r="D47" s="9"/>
      <c r="E47" s="9"/>
      <c r="F47" s="9"/>
      <c r="G47" s="9"/>
      <c r="H47" s="9"/>
      <c r="I47" s="9"/>
      <c r="J47" s="9"/>
    </row>
    <row r="48" spans="2:10" x14ac:dyDescent="0.25">
      <c r="B48" s="9"/>
      <c r="C48" s="9"/>
      <c r="D48" s="9"/>
      <c r="E48" s="9"/>
      <c r="F48" s="9"/>
      <c r="G48" s="9"/>
      <c r="H48" s="9"/>
      <c r="I48" s="9"/>
      <c r="J48" s="9"/>
    </row>
    <row r="49" spans="2:10" x14ac:dyDescent="0.25">
      <c r="B49" s="9"/>
      <c r="C49" s="9"/>
      <c r="D49" s="9"/>
      <c r="E49" s="9"/>
      <c r="F49" s="9"/>
      <c r="G49" s="9"/>
      <c r="H49" s="9"/>
      <c r="I49" s="9"/>
      <c r="J49" s="9"/>
    </row>
    <row r="50" spans="2:10" x14ac:dyDescent="0.25">
      <c r="B50" s="9"/>
      <c r="C50" s="9"/>
      <c r="D50" s="9"/>
      <c r="E50" s="9"/>
      <c r="F50" s="9"/>
      <c r="G50" s="9"/>
      <c r="H50" s="9"/>
      <c r="I50" s="9"/>
      <c r="J50" s="9"/>
    </row>
    <row r="51" spans="2:10" x14ac:dyDescent="0.25">
      <c r="B51" s="9"/>
      <c r="C51" s="9"/>
      <c r="D51" s="9"/>
      <c r="E51" s="9"/>
      <c r="F51" s="9"/>
      <c r="G51" s="9"/>
      <c r="H51" s="9"/>
      <c r="I51" s="9"/>
      <c r="J51" s="9"/>
    </row>
    <row r="52" spans="2:10" x14ac:dyDescent="0.25">
      <c r="B52" s="9"/>
      <c r="C52" s="9"/>
      <c r="D52" s="9"/>
      <c r="E52" s="9"/>
      <c r="F52" s="9"/>
      <c r="G52" s="9"/>
      <c r="H52" s="9"/>
      <c r="I52" s="9"/>
      <c r="J52" s="9"/>
    </row>
    <row r="53" spans="2:10" x14ac:dyDescent="0.25">
      <c r="B53" s="9"/>
      <c r="C53" s="9"/>
      <c r="D53" s="9"/>
      <c r="E53" s="9"/>
      <c r="F53" s="9"/>
      <c r="G53" s="9"/>
      <c r="H53" s="9"/>
      <c r="I53" s="9"/>
      <c r="J53" s="9"/>
    </row>
    <row r="54" spans="2:10" x14ac:dyDescent="0.25">
      <c r="B54" s="9"/>
      <c r="C54" s="9"/>
      <c r="D54" s="9"/>
      <c r="E54" s="9"/>
      <c r="F54" s="9"/>
      <c r="G54" s="9"/>
      <c r="H54" s="9"/>
      <c r="I54" s="9"/>
      <c r="J54" s="9"/>
    </row>
    <row r="55" spans="2:10" x14ac:dyDescent="0.25">
      <c r="B55" s="9"/>
      <c r="C55" s="9"/>
      <c r="D55" s="9"/>
      <c r="E55" s="9"/>
      <c r="F55" s="9"/>
      <c r="G55" s="9"/>
      <c r="H55" s="9"/>
      <c r="I55" s="9"/>
      <c r="J55" s="9"/>
    </row>
    <row r="56" spans="2:10" x14ac:dyDescent="0.25">
      <c r="B56" s="9"/>
      <c r="C56" s="9"/>
      <c r="D56" s="9"/>
      <c r="E56" s="9"/>
      <c r="F56" s="9"/>
      <c r="G56" s="9"/>
      <c r="H56" s="9"/>
      <c r="I56" s="9"/>
      <c r="J56" s="9"/>
    </row>
    <row r="57" spans="2:10" x14ac:dyDescent="0.25">
      <c r="B57" s="9"/>
      <c r="C57" s="9"/>
      <c r="D57" s="9"/>
      <c r="E57" s="9"/>
      <c r="F57" s="9"/>
      <c r="G57" s="9"/>
      <c r="H57" s="9"/>
      <c r="I57" s="9"/>
      <c r="J57" s="9"/>
    </row>
    <row r="58" spans="2:10" x14ac:dyDescent="0.25">
      <c r="B58" s="9"/>
      <c r="C58" s="9"/>
      <c r="D58" s="9"/>
      <c r="E58" s="9"/>
      <c r="F58" s="9"/>
      <c r="G58" s="9"/>
      <c r="H58" s="9"/>
      <c r="I58" s="9"/>
      <c r="J58" s="9"/>
    </row>
    <row r="59" spans="2:10" x14ac:dyDescent="0.25">
      <c r="B59" s="9"/>
      <c r="C59" s="9"/>
      <c r="D59" s="9"/>
      <c r="E59" s="9"/>
      <c r="F59" s="9"/>
      <c r="G59" s="9"/>
      <c r="H59" s="9"/>
      <c r="I59" s="9"/>
      <c r="J59" s="9"/>
    </row>
    <row r="60" spans="2:10" x14ac:dyDescent="0.25">
      <c r="B60" s="9"/>
      <c r="C60" s="9"/>
      <c r="D60" s="9"/>
      <c r="E60" s="9"/>
      <c r="F60" s="9"/>
      <c r="G60" s="9"/>
      <c r="H60" s="9"/>
      <c r="I60" s="9"/>
      <c r="J60" s="9"/>
    </row>
    <row r="61" spans="2:10" x14ac:dyDescent="0.25">
      <c r="B61" s="9"/>
      <c r="C61" s="9"/>
      <c r="D61" s="9"/>
      <c r="E61" s="9"/>
      <c r="F61" s="9"/>
      <c r="G61" s="9"/>
      <c r="H61" s="9"/>
      <c r="I61" s="9"/>
      <c r="J61" s="9"/>
    </row>
    <row r="62" spans="2:10" x14ac:dyDescent="0.25">
      <c r="B62" s="9"/>
      <c r="C62" s="9"/>
      <c r="D62" s="9"/>
      <c r="E62" s="9"/>
      <c r="F62" s="9"/>
      <c r="G62" s="9"/>
      <c r="H62" s="9"/>
      <c r="I62" s="9"/>
      <c r="J62" s="9"/>
    </row>
    <row r="63" spans="2:10" x14ac:dyDescent="0.25">
      <c r="B63" s="9"/>
      <c r="C63" s="9"/>
      <c r="D63" s="9"/>
      <c r="E63" s="9"/>
      <c r="F63" s="9"/>
      <c r="G63" s="9"/>
      <c r="H63" s="9"/>
      <c r="I63" s="9"/>
      <c r="J63" s="9"/>
    </row>
    <row r="64" spans="2:10" x14ac:dyDescent="0.25">
      <c r="B64" s="9"/>
      <c r="C64" s="9"/>
      <c r="D64" s="9"/>
      <c r="E64" s="9"/>
      <c r="F64" s="9"/>
      <c r="G64" s="9"/>
      <c r="H64" s="9"/>
      <c r="I64" s="9"/>
      <c r="J64" s="9"/>
    </row>
    <row r="65" spans="2:10" x14ac:dyDescent="0.25">
      <c r="B65" s="9"/>
      <c r="C65" s="9"/>
      <c r="D65" s="9"/>
      <c r="E65" s="9"/>
      <c r="F65" s="9"/>
      <c r="G65" s="9"/>
      <c r="H65" s="9"/>
      <c r="I65" s="9"/>
      <c r="J65" s="9"/>
    </row>
    <row r="66" spans="2:10" x14ac:dyDescent="0.25">
      <c r="B66" s="9"/>
      <c r="C66" s="9"/>
      <c r="D66" s="9"/>
      <c r="E66" s="9"/>
      <c r="F66" s="9"/>
      <c r="G66" s="9"/>
      <c r="H66" s="9"/>
      <c r="I66" s="9"/>
      <c r="J66" s="9"/>
    </row>
    <row r="67" spans="2:10" x14ac:dyDescent="0.25">
      <c r="B67" s="9"/>
      <c r="C67" s="9"/>
      <c r="D67" s="9"/>
      <c r="E67" s="9"/>
      <c r="F67" s="9"/>
      <c r="G67" s="9"/>
      <c r="H67" s="9"/>
      <c r="I67" s="9"/>
      <c r="J67" s="9"/>
    </row>
    <row r="68" spans="2:10" x14ac:dyDescent="0.25">
      <c r="B68" s="9"/>
      <c r="C68" s="9"/>
      <c r="D68" s="9"/>
      <c r="E68" s="9"/>
      <c r="F68" s="9"/>
      <c r="G68" s="9"/>
      <c r="H68" s="9"/>
      <c r="I68" s="9"/>
      <c r="J68" s="9"/>
    </row>
    <row r="69" spans="2:10" x14ac:dyDescent="0.25">
      <c r="B69" s="9"/>
      <c r="C69" s="9"/>
      <c r="D69" s="9"/>
      <c r="E69" s="9"/>
      <c r="F69" s="9"/>
      <c r="G69" s="9"/>
      <c r="H69" s="9"/>
      <c r="I69" s="9"/>
      <c r="J69" s="9"/>
    </row>
    <row r="70" spans="2:10" x14ac:dyDescent="0.25">
      <c r="B70" s="9"/>
      <c r="C70" s="9"/>
      <c r="D70" s="9"/>
      <c r="E70" s="9"/>
      <c r="F70" s="9"/>
      <c r="G70" s="9"/>
      <c r="H70" s="9"/>
      <c r="I70" s="9"/>
      <c r="J70" s="9"/>
    </row>
    <row r="71" spans="2:10" x14ac:dyDescent="0.25">
      <c r="B71" s="9"/>
      <c r="C71" s="9"/>
      <c r="D71" s="9"/>
      <c r="E71" s="9"/>
      <c r="F71" s="9"/>
      <c r="G71" s="9"/>
      <c r="H71" s="9"/>
      <c r="I71" s="9"/>
      <c r="J71" s="9"/>
    </row>
    <row r="72" spans="2:10" x14ac:dyDescent="0.25">
      <c r="B72" s="9"/>
      <c r="C72" s="9"/>
      <c r="D72" s="9"/>
      <c r="E72" s="9"/>
      <c r="F72" s="9"/>
      <c r="G72" s="9"/>
      <c r="H72" s="9"/>
      <c r="I72" s="9"/>
      <c r="J72" s="9"/>
    </row>
    <row r="73" spans="2:10" x14ac:dyDescent="0.25">
      <c r="B73" s="9"/>
      <c r="C73" s="9"/>
      <c r="D73" s="9"/>
      <c r="E73" s="9"/>
      <c r="F73" s="9"/>
      <c r="G73" s="9"/>
      <c r="H73" s="9"/>
      <c r="I73" s="9"/>
      <c r="J73" s="9"/>
    </row>
    <row r="74" spans="2:10" x14ac:dyDescent="0.25">
      <c r="B74" s="9"/>
      <c r="C74" s="9"/>
      <c r="D74" s="9"/>
      <c r="E74" s="9"/>
      <c r="F74" s="9"/>
      <c r="G74" s="9"/>
      <c r="H74" s="9"/>
      <c r="I74" s="9"/>
      <c r="J74" s="9"/>
    </row>
    <row r="75" spans="2:10" x14ac:dyDescent="0.25">
      <c r="B75" s="9"/>
      <c r="C75" s="9"/>
      <c r="D75" s="9"/>
      <c r="E75" s="9"/>
      <c r="F75" s="9"/>
      <c r="G75" s="9"/>
      <c r="H75" s="9"/>
      <c r="I75" s="9"/>
      <c r="J75" s="9"/>
    </row>
    <row r="76" spans="2:10" x14ac:dyDescent="0.25">
      <c r="B76" s="9"/>
      <c r="C76" s="9"/>
      <c r="D76" s="9"/>
      <c r="E76" s="9"/>
      <c r="F76" s="9"/>
      <c r="G76" s="9"/>
      <c r="H76" s="9"/>
      <c r="I76" s="9"/>
      <c r="J76" s="9"/>
    </row>
    <row r="77" spans="2:10" x14ac:dyDescent="0.25">
      <c r="B77" s="9"/>
      <c r="C77" s="9"/>
      <c r="D77" s="9"/>
      <c r="E77" s="9"/>
      <c r="F77" s="9"/>
      <c r="G77" s="9"/>
      <c r="H77" s="9"/>
      <c r="I77" s="9"/>
      <c r="J77" s="9"/>
    </row>
    <row r="78" spans="2:10" x14ac:dyDescent="0.25">
      <c r="B78" s="9"/>
      <c r="C78" s="9"/>
      <c r="D78" s="9"/>
      <c r="E78" s="9"/>
      <c r="F78" s="9"/>
      <c r="G78" s="9"/>
      <c r="H78" s="9"/>
      <c r="I78" s="9"/>
      <c r="J78" s="9"/>
    </row>
    <row r="79" spans="2:10" x14ac:dyDescent="0.25">
      <c r="B79" s="9"/>
      <c r="C79" s="9"/>
      <c r="D79" s="9"/>
      <c r="E79" s="9"/>
      <c r="F79" s="9"/>
      <c r="G79" s="9"/>
      <c r="H79" s="9"/>
      <c r="I79" s="9"/>
      <c r="J79" s="9"/>
    </row>
    <row r="80" spans="2:10" x14ac:dyDescent="0.25">
      <c r="B80" s="9"/>
      <c r="C80" s="9"/>
      <c r="D80" s="9"/>
      <c r="E80" s="9"/>
      <c r="F80" s="9"/>
      <c r="G80" s="9"/>
      <c r="H80" s="9"/>
      <c r="I80" s="9"/>
      <c r="J80" s="9"/>
    </row>
    <row r="81" spans="2:10" x14ac:dyDescent="0.25">
      <c r="B81" s="9"/>
      <c r="C81" s="9"/>
      <c r="D81" s="9"/>
      <c r="E81" s="9"/>
      <c r="F81" s="9"/>
      <c r="G81" s="9"/>
      <c r="H81" s="9"/>
      <c r="I81" s="9"/>
      <c r="J81" s="9"/>
    </row>
    <row r="82" spans="2:10" x14ac:dyDescent="0.25">
      <c r="B82" s="9"/>
      <c r="C82" s="9"/>
      <c r="D82" s="9"/>
      <c r="E82" s="9"/>
      <c r="F82" s="9"/>
      <c r="G82" s="9"/>
      <c r="H82" s="9"/>
      <c r="I82" s="9"/>
      <c r="J82" s="9"/>
    </row>
    <row r="83" spans="2:10" x14ac:dyDescent="0.25">
      <c r="B83" s="9"/>
      <c r="C83" s="9"/>
      <c r="D83" s="9"/>
      <c r="E83" s="9"/>
      <c r="F83" s="9"/>
      <c r="G83" s="9"/>
      <c r="H83" s="9"/>
      <c r="I83" s="9"/>
      <c r="J83" s="9"/>
    </row>
    <row r="84" spans="2:10" x14ac:dyDescent="0.25">
      <c r="B84" s="9"/>
      <c r="C84" s="9"/>
      <c r="D84" s="9"/>
      <c r="E84" s="9"/>
      <c r="F84" s="9"/>
      <c r="G84" s="9"/>
      <c r="H84" s="9"/>
      <c r="I84" s="9"/>
      <c r="J84" s="9"/>
    </row>
    <row r="85" spans="2:10" x14ac:dyDescent="0.25">
      <c r="B85" s="9"/>
      <c r="C85" s="9"/>
      <c r="D85" s="9"/>
      <c r="E85" s="9"/>
      <c r="F85" s="9"/>
      <c r="G85" s="9"/>
      <c r="H85" s="9"/>
      <c r="I85" s="9"/>
      <c r="J85" s="9"/>
    </row>
    <row r="86" spans="2:10" x14ac:dyDescent="0.25">
      <c r="B86" s="9"/>
      <c r="C86" s="9"/>
      <c r="D86" s="9"/>
      <c r="E86" s="9"/>
      <c r="F86" s="9"/>
      <c r="G86" s="9"/>
      <c r="H86" s="9"/>
      <c r="I86" s="9"/>
      <c r="J86" s="9"/>
    </row>
    <row r="87" spans="2:10" x14ac:dyDescent="0.25">
      <c r="B87" s="9"/>
      <c r="C87" s="9"/>
      <c r="D87" s="9"/>
      <c r="E87" s="9"/>
      <c r="F87" s="9"/>
      <c r="G87" s="9"/>
      <c r="H87" s="9"/>
      <c r="I87" s="9"/>
      <c r="J87" s="9"/>
    </row>
    <row r="88" spans="2:10" x14ac:dyDescent="0.25">
      <c r="B88" s="9"/>
      <c r="C88" s="9"/>
      <c r="D88" s="9"/>
      <c r="E88" s="9"/>
      <c r="F88" s="9"/>
      <c r="G88" s="9"/>
      <c r="H88" s="9"/>
      <c r="I88" s="9"/>
      <c r="J88" s="9"/>
    </row>
    <row r="89" spans="2:10" x14ac:dyDescent="0.25">
      <c r="B89" s="9"/>
      <c r="C89" s="9"/>
      <c r="D89" s="9"/>
      <c r="E89" s="9"/>
      <c r="F89" s="9"/>
      <c r="G89" s="9"/>
      <c r="H89" s="9"/>
      <c r="I89" s="9"/>
      <c r="J89" s="9"/>
    </row>
    <row r="90" spans="2:10" x14ac:dyDescent="0.25">
      <c r="B90" s="9"/>
      <c r="C90" s="9"/>
      <c r="D90" s="9"/>
      <c r="E90" s="9"/>
      <c r="F90" s="9"/>
      <c r="G90" s="9"/>
      <c r="H90" s="9"/>
      <c r="I90" s="9"/>
      <c r="J90" s="9"/>
    </row>
    <row r="91" spans="2:10" x14ac:dyDescent="0.25">
      <c r="B91" s="9"/>
      <c r="C91" s="9"/>
      <c r="D91" s="9"/>
      <c r="E91" s="9"/>
      <c r="F91" s="9"/>
      <c r="G91" s="9"/>
      <c r="H91" s="9"/>
      <c r="I91" s="9"/>
      <c r="J91" s="9"/>
    </row>
    <row r="92" spans="2:10" x14ac:dyDescent="0.25">
      <c r="B92" s="9"/>
      <c r="C92" s="9"/>
      <c r="D92" s="9"/>
      <c r="E92" s="9"/>
      <c r="F92" s="9"/>
      <c r="G92" s="9"/>
      <c r="H92" s="9"/>
      <c r="I92" s="9"/>
      <c r="J92" s="9"/>
    </row>
    <row r="93" spans="2:10" x14ac:dyDescent="0.25">
      <c r="B93" s="9"/>
      <c r="C93" s="9"/>
      <c r="D93" s="9"/>
      <c r="E93" s="9"/>
      <c r="F93" s="9"/>
      <c r="G93" s="9"/>
      <c r="H93" s="9"/>
      <c r="I93" s="9"/>
      <c r="J93" s="9"/>
    </row>
    <row r="94" spans="2:10" x14ac:dyDescent="0.25">
      <c r="B94" s="9"/>
      <c r="C94" s="9"/>
      <c r="D94" s="9"/>
      <c r="E94" s="9"/>
      <c r="F94" s="9"/>
      <c r="G94" s="9"/>
      <c r="H94" s="9"/>
      <c r="I94" s="9"/>
      <c r="J94" s="9"/>
    </row>
    <row r="95" spans="2:10" x14ac:dyDescent="0.25">
      <c r="B95" s="9"/>
      <c r="C95" s="9"/>
      <c r="D95" s="9"/>
      <c r="E95" s="9"/>
      <c r="F95" s="9"/>
      <c r="G95" s="9"/>
      <c r="H95" s="9"/>
      <c r="I95" s="9"/>
      <c r="J95" s="9"/>
    </row>
    <row r="96" spans="2:10" x14ac:dyDescent="0.25">
      <c r="B96" s="9"/>
      <c r="C96" s="9"/>
      <c r="D96" s="9"/>
      <c r="E96" s="9"/>
      <c r="F96" s="9"/>
      <c r="G96" s="9"/>
      <c r="H96" s="9"/>
      <c r="I96" s="9"/>
      <c r="J96" s="9"/>
    </row>
    <row r="97" spans="2:10" x14ac:dyDescent="0.25">
      <c r="B97" s="9"/>
      <c r="C97" s="9"/>
      <c r="D97" s="9"/>
      <c r="E97" s="9"/>
      <c r="F97" s="9"/>
      <c r="G97" s="9"/>
      <c r="H97" s="9"/>
      <c r="I97" s="9"/>
      <c r="J97" s="9"/>
    </row>
    <row r="98" spans="2:10" x14ac:dyDescent="0.25">
      <c r="B98" s="9"/>
      <c r="C98" s="9"/>
      <c r="D98" s="9"/>
      <c r="E98" s="9"/>
      <c r="F98" s="9"/>
      <c r="G98" s="9"/>
      <c r="H98" s="9"/>
      <c r="I98" s="9"/>
      <c r="J98" s="9"/>
    </row>
    <row r="99" spans="2:10" x14ac:dyDescent="0.25">
      <c r="B99" s="9"/>
      <c r="C99" s="9"/>
      <c r="D99" s="9"/>
      <c r="E99" s="9"/>
      <c r="F99" s="9"/>
      <c r="G99" s="9"/>
      <c r="H99" s="9"/>
      <c r="I99" s="9"/>
      <c r="J99" s="9"/>
    </row>
    <row r="100" spans="2:10" x14ac:dyDescent="0.25">
      <c r="B100" s="9"/>
      <c r="C100" s="9"/>
      <c r="D100" s="9"/>
      <c r="E100" s="9"/>
      <c r="F100" s="9"/>
      <c r="G100" s="9"/>
      <c r="H100" s="9"/>
      <c r="I100" s="9"/>
      <c r="J100" s="9"/>
    </row>
    <row r="101" spans="2:10" x14ac:dyDescent="0.25">
      <c r="B101" s="9"/>
      <c r="C101" s="9"/>
      <c r="D101" s="9"/>
      <c r="E101" s="9"/>
      <c r="F101" s="9"/>
      <c r="G101" s="9"/>
      <c r="H101" s="9"/>
      <c r="I101" s="9"/>
      <c r="J101" s="9"/>
    </row>
    <row r="102" spans="2:10" x14ac:dyDescent="0.25">
      <c r="B102" s="9"/>
      <c r="C102" s="9"/>
      <c r="D102" s="9"/>
      <c r="E102" s="9"/>
      <c r="F102" s="9"/>
      <c r="G102" s="9"/>
      <c r="H102" s="9"/>
      <c r="I102" s="9"/>
      <c r="J102" s="9"/>
    </row>
    <row r="103" spans="2:10" x14ac:dyDescent="0.25">
      <c r="B103" s="9"/>
      <c r="C103" s="9"/>
      <c r="D103" s="9"/>
      <c r="E103" s="9"/>
      <c r="F103" s="9"/>
      <c r="G103" s="9"/>
      <c r="H103" s="9"/>
      <c r="I103" s="9"/>
      <c r="J103" s="9"/>
    </row>
    <row r="104" spans="2:10" x14ac:dyDescent="0.25">
      <c r="B104" s="9"/>
      <c r="C104" s="9"/>
      <c r="D104" s="9"/>
      <c r="E104" s="9"/>
      <c r="F104" s="9"/>
      <c r="G104" s="9"/>
      <c r="H104" s="9"/>
      <c r="I104" s="9"/>
      <c r="J104" s="9"/>
    </row>
    <row r="105" spans="2:10" x14ac:dyDescent="0.25">
      <c r="B105" s="9"/>
      <c r="C105" s="9"/>
      <c r="D105" s="9"/>
      <c r="E105" s="9"/>
      <c r="F105" s="9"/>
      <c r="G105" s="9"/>
      <c r="H105" s="9"/>
      <c r="I105" s="9"/>
      <c r="J105" s="9"/>
    </row>
    <row r="106" spans="2:10" x14ac:dyDescent="0.25">
      <c r="B106" s="9"/>
      <c r="C106" s="9"/>
      <c r="D106" s="9"/>
      <c r="E106" s="9"/>
      <c r="F106" s="9"/>
      <c r="G106" s="9"/>
      <c r="H106" s="9"/>
      <c r="I106" s="9"/>
      <c r="J106" s="9"/>
    </row>
    <row r="107" spans="2:10" x14ac:dyDescent="0.25">
      <c r="B107" s="9"/>
      <c r="C107" s="9"/>
      <c r="D107" s="9"/>
      <c r="E107" s="9"/>
      <c r="F107" s="9"/>
      <c r="G107" s="9"/>
      <c r="H107" s="9"/>
      <c r="I107" s="9"/>
      <c r="J107" s="9"/>
    </row>
    <row r="108" spans="2:10" x14ac:dyDescent="0.25">
      <c r="B108" s="9"/>
      <c r="C108" s="9"/>
      <c r="D108" s="9"/>
      <c r="E108" s="9"/>
      <c r="F108" s="9"/>
      <c r="G108" s="9"/>
      <c r="H108" s="9"/>
      <c r="I108" s="9"/>
      <c r="J108" s="9"/>
    </row>
    <row r="109" spans="2:10" x14ac:dyDescent="0.25">
      <c r="B109" s="9"/>
      <c r="C109" s="9"/>
      <c r="D109" s="9"/>
      <c r="E109" s="9"/>
      <c r="F109" s="9"/>
      <c r="G109" s="9"/>
      <c r="H109" s="9"/>
      <c r="I109" s="9"/>
      <c r="J109" s="9"/>
    </row>
    <row r="110" spans="2:10" x14ac:dyDescent="0.25">
      <c r="B110" s="9"/>
      <c r="C110" s="9"/>
      <c r="D110" s="9"/>
      <c r="E110" s="9"/>
      <c r="F110" s="9"/>
      <c r="G110" s="9"/>
      <c r="H110" s="9"/>
      <c r="I110" s="9"/>
      <c r="J110" s="9"/>
    </row>
    <row r="111" spans="2:10" x14ac:dyDescent="0.25">
      <c r="B111" s="9"/>
      <c r="C111" s="9"/>
      <c r="D111" s="9"/>
      <c r="E111" s="9"/>
      <c r="F111" s="9"/>
      <c r="G111" s="9"/>
      <c r="H111" s="9"/>
      <c r="I111" s="9"/>
      <c r="J111" s="9"/>
    </row>
    <row r="112" spans="2:10" x14ac:dyDescent="0.25">
      <c r="B112" s="9"/>
      <c r="C112" s="9"/>
      <c r="D112" s="9"/>
      <c r="E112" s="9"/>
      <c r="F112" s="9"/>
      <c r="G112" s="9"/>
      <c r="H112" s="9"/>
      <c r="I112" s="9"/>
      <c r="J112" s="9"/>
    </row>
    <row r="113" spans="2:10" x14ac:dyDescent="0.25">
      <c r="B113" s="9"/>
      <c r="C113" s="9"/>
      <c r="D113" s="9"/>
      <c r="E113" s="9"/>
      <c r="F113" s="9"/>
      <c r="G113" s="9"/>
      <c r="H113" s="9"/>
      <c r="I113" s="9"/>
      <c r="J113" s="9"/>
    </row>
    <row r="114" spans="2:10" x14ac:dyDescent="0.25">
      <c r="B114" s="9"/>
      <c r="C114" s="9"/>
      <c r="D114" s="9"/>
      <c r="E114" s="9"/>
      <c r="F114" s="9"/>
      <c r="G114" s="9"/>
      <c r="H114" s="9"/>
      <c r="I114" s="9"/>
      <c r="J114" s="9"/>
    </row>
    <row r="115" spans="2:10" x14ac:dyDescent="0.25">
      <c r="B115" s="9"/>
      <c r="C115" s="9"/>
      <c r="D115" s="9"/>
      <c r="E115" s="9"/>
      <c r="F115" s="9"/>
      <c r="G115" s="9"/>
      <c r="H115" s="9"/>
      <c r="I115" s="9"/>
      <c r="J115" s="9"/>
    </row>
    <row r="116" spans="2:10" x14ac:dyDescent="0.25">
      <c r="B116" s="9"/>
      <c r="C116" s="9"/>
      <c r="D116" s="9"/>
      <c r="E116" s="9"/>
      <c r="F116" s="9"/>
      <c r="G116" s="9"/>
      <c r="H116" s="9"/>
      <c r="I116" s="9"/>
      <c r="J116" s="9"/>
    </row>
    <row r="117" spans="2:10" x14ac:dyDescent="0.25">
      <c r="B117" s="9"/>
      <c r="C117" s="9"/>
      <c r="D117" s="9"/>
      <c r="E117" s="9"/>
      <c r="F117" s="9"/>
      <c r="G117" s="9"/>
      <c r="H117" s="9"/>
      <c r="I117" s="9"/>
      <c r="J117" s="9"/>
    </row>
    <row r="118" spans="2:10" x14ac:dyDescent="0.25">
      <c r="B118" s="9"/>
      <c r="C118" s="9"/>
      <c r="D118" s="9"/>
      <c r="E118" s="9"/>
      <c r="F118" s="9"/>
      <c r="G118" s="9"/>
      <c r="H118" s="9"/>
      <c r="I118" s="9"/>
      <c r="J118" s="9"/>
    </row>
    <row r="119" spans="2:10" x14ac:dyDescent="0.25">
      <c r="B119" s="9"/>
      <c r="C119" s="9"/>
      <c r="D119" s="9"/>
      <c r="E119" s="9"/>
      <c r="F119" s="9"/>
      <c r="G119" s="9"/>
      <c r="H119" s="9"/>
      <c r="I119" s="9"/>
      <c r="J119" s="9"/>
    </row>
    <row r="120" spans="2:10" x14ac:dyDescent="0.25">
      <c r="B120" s="9"/>
      <c r="C120" s="9"/>
      <c r="D120" s="9"/>
      <c r="E120" s="9"/>
      <c r="F120" s="9"/>
      <c r="G120" s="9"/>
      <c r="H120" s="9"/>
      <c r="I120" s="9"/>
      <c r="J120" s="9"/>
    </row>
    <row r="121" spans="2:10" x14ac:dyDescent="0.25">
      <c r="B121" s="9"/>
      <c r="C121" s="9"/>
      <c r="D121" s="9"/>
      <c r="E121" s="9"/>
      <c r="F121" s="9"/>
      <c r="G121" s="9"/>
      <c r="H121" s="9"/>
      <c r="I121" s="9"/>
      <c r="J121" s="9"/>
    </row>
    <row r="122" spans="2:10" x14ac:dyDescent="0.25">
      <c r="B122" s="9"/>
      <c r="C122" s="9"/>
      <c r="D122" s="9"/>
      <c r="E122" s="9"/>
      <c r="F122" s="9"/>
      <c r="G122" s="9"/>
      <c r="H122" s="9"/>
      <c r="I122" s="9"/>
      <c r="J122" s="9"/>
    </row>
    <row r="123" spans="2:10" x14ac:dyDescent="0.25">
      <c r="B123" s="9"/>
      <c r="C123" s="9"/>
      <c r="D123" s="9"/>
      <c r="E123" s="9"/>
      <c r="F123" s="9"/>
      <c r="G123" s="9"/>
      <c r="H123" s="9"/>
      <c r="I123" s="9"/>
      <c r="J123" s="9"/>
    </row>
    <row r="124" spans="2:10" x14ac:dyDescent="0.25">
      <c r="B124" s="9"/>
      <c r="C124" s="9"/>
      <c r="D124" s="9"/>
      <c r="E124" s="9"/>
      <c r="F124" s="9"/>
      <c r="G124" s="9"/>
      <c r="H124" s="9"/>
      <c r="I124" s="9"/>
      <c r="J124" s="9"/>
    </row>
    <row r="125" spans="2:10" x14ac:dyDescent="0.25">
      <c r="B125" s="9"/>
      <c r="C125" s="9"/>
      <c r="D125" s="9"/>
      <c r="E125" s="9"/>
      <c r="F125" s="9"/>
      <c r="G125" s="9"/>
      <c r="H125" s="9"/>
      <c r="I125" s="9"/>
      <c r="J125" s="9"/>
    </row>
    <row r="126" spans="2:10" x14ac:dyDescent="0.25">
      <c r="B126" s="9"/>
      <c r="C126" s="9"/>
      <c r="D126" s="9"/>
      <c r="E126" s="9"/>
      <c r="F126" s="9"/>
      <c r="G126" s="9"/>
      <c r="H126" s="9"/>
      <c r="I126" s="9"/>
      <c r="J126" s="9"/>
    </row>
    <row r="127" spans="2:10" x14ac:dyDescent="0.25">
      <c r="B127" s="9"/>
      <c r="C127" s="9"/>
      <c r="D127" s="9"/>
      <c r="E127" s="9"/>
      <c r="F127" s="9"/>
      <c r="G127" s="9"/>
      <c r="H127" s="9"/>
      <c r="I127" s="9"/>
      <c r="J127" s="9"/>
    </row>
    <row r="128" spans="2:10" x14ac:dyDescent="0.25">
      <c r="B128" s="9"/>
      <c r="C128" s="9"/>
      <c r="D128" s="9"/>
      <c r="E128" s="9"/>
      <c r="F128" s="9"/>
      <c r="G128" s="9"/>
      <c r="H128" s="9"/>
      <c r="I128" s="9"/>
      <c r="J128" s="9"/>
    </row>
    <row r="129" spans="2:11" x14ac:dyDescent="0.25">
      <c r="B129" s="9"/>
      <c r="C129" s="9"/>
      <c r="D129" s="9"/>
      <c r="E129" s="9"/>
      <c r="F129" s="9"/>
      <c r="G129" s="9"/>
      <c r="H129" s="9"/>
      <c r="I129" s="9"/>
      <c r="J129" s="9"/>
    </row>
    <row r="130" spans="2:11" x14ac:dyDescent="0.25">
      <c r="B130" s="9"/>
      <c r="C130" s="9"/>
      <c r="D130" s="9"/>
      <c r="E130" s="9"/>
      <c r="F130" s="9"/>
      <c r="G130" s="9"/>
      <c r="H130" s="9"/>
      <c r="I130" s="9"/>
      <c r="J130" s="9"/>
    </row>
    <row r="131" spans="2:11" x14ac:dyDescent="0.25">
      <c r="B131" s="9"/>
      <c r="C131" s="9"/>
      <c r="D131" s="9"/>
      <c r="E131" s="9"/>
      <c r="F131" s="9"/>
      <c r="G131" s="9"/>
      <c r="H131" s="9"/>
      <c r="I131" s="9"/>
      <c r="J131" s="9"/>
    </row>
    <row r="132" spans="2:11" x14ac:dyDescent="0.25">
      <c r="B132" s="9"/>
      <c r="C132" s="9"/>
      <c r="D132" s="9"/>
      <c r="E132" s="9"/>
      <c r="F132" s="9"/>
      <c r="G132" s="9"/>
      <c r="H132" s="9"/>
      <c r="I132" s="9"/>
      <c r="J132" s="9"/>
    </row>
    <row r="133" spans="2:11" x14ac:dyDescent="0.25">
      <c r="B133" s="9"/>
      <c r="C133" s="9"/>
      <c r="D133" s="9"/>
      <c r="E133" s="9"/>
      <c r="F133" s="9"/>
      <c r="G133" s="9"/>
      <c r="H133" s="9"/>
      <c r="I133" s="9"/>
      <c r="J133" s="9"/>
    </row>
    <row r="134" spans="2:11" x14ac:dyDescent="0.25">
      <c r="B134" s="9"/>
      <c r="C134" s="9"/>
      <c r="D134" s="9"/>
      <c r="E134" s="9"/>
      <c r="F134" s="9"/>
      <c r="G134" s="9"/>
      <c r="H134" s="9"/>
      <c r="I134" s="9"/>
      <c r="J134" s="9"/>
    </row>
    <row r="135" spans="2:11" x14ac:dyDescent="0.25">
      <c r="B135" s="9"/>
      <c r="C135" s="9"/>
      <c r="D135" s="9"/>
      <c r="E135" s="9"/>
      <c r="F135" s="9"/>
      <c r="G135" s="9"/>
      <c r="H135" s="9"/>
      <c r="I135" s="9"/>
      <c r="J135" s="9"/>
    </row>
    <row r="136" spans="2:11" x14ac:dyDescent="0.25">
      <c r="B136" s="9"/>
      <c r="C136" s="9"/>
      <c r="D136" s="9"/>
      <c r="E136" s="9"/>
      <c r="F136" s="9"/>
      <c r="G136" s="9"/>
      <c r="H136" s="9"/>
      <c r="I136" s="9"/>
      <c r="J136" s="9"/>
    </row>
    <row r="137" spans="2:11" x14ac:dyDescent="0.25">
      <c r="B137" s="9"/>
      <c r="C137" s="9"/>
      <c r="D137" s="9"/>
      <c r="E137" s="9"/>
      <c r="F137" s="9"/>
      <c r="G137" s="9"/>
      <c r="H137" s="9"/>
      <c r="I137" s="9"/>
      <c r="J137" s="9"/>
    </row>
    <row r="138" spans="2:11" x14ac:dyDescent="0.25">
      <c r="B138" s="9"/>
      <c r="C138" s="9"/>
      <c r="D138" s="9"/>
      <c r="E138" s="9"/>
      <c r="F138" s="9"/>
      <c r="G138" s="9"/>
      <c r="H138" s="9"/>
      <c r="I138" s="9"/>
      <c r="J138" s="9"/>
    </row>
    <row r="139" spans="2:11" x14ac:dyDescent="0.25">
      <c r="B139" s="9"/>
      <c r="C139" s="9"/>
      <c r="D139" s="9"/>
      <c r="E139" s="9"/>
      <c r="F139" s="9"/>
      <c r="G139" s="9"/>
      <c r="H139" s="9"/>
      <c r="I139" s="9"/>
      <c r="J139" s="9"/>
    </row>
    <row r="140" spans="2:11" x14ac:dyDescent="0.25">
      <c r="B140" s="9"/>
      <c r="C140" s="9"/>
      <c r="D140" s="9"/>
      <c r="E140" s="9"/>
      <c r="F140" s="9"/>
      <c r="G140" s="9"/>
      <c r="H140" s="9"/>
      <c r="I140" s="9"/>
      <c r="J140" s="9"/>
    </row>
    <row r="141" spans="2:11" x14ac:dyDescent="0.25">
      <c r="B141" s="9"/>
      <c r="C141" s="9"/>
      <c r="D141" s="9"/>
      <c r="E141" s="9"/>
      <c r="F141" s="9"/>
      <c r="G141" s="9"/>
      <c r="H141" s="9"/>
      <c r="I141" s="9"/>
      <c r="J141" s="9"/>
      <c r="K141" s="9"/>
    </row>
    <row r="142" spans="2:11" x14ac:dyDescent="0.25">
      <c r="B142" s="9"/>
      <c r="C142" s="9"/>
      <c r="D142" s="9"/>
      <c r="E142" s="9"/>
      <c r="F142" s="9"/>
      <c r="G142" s="9"/>
      <c r="H142" s="9"/>
      <c r="I142" s="9"/>
      <c r="J142" s="9"/>
      <c r="K142" s="9"/>
    </row>
    <row r="143" spans="2:11" x14ac:dyDescent="0.25">
      <c r="B143" s="9"/>
      <c r="C143" s="9"/>
      <c r="D143" s="9"/>
      <c r="E143" s="9"/>
      <c r="F143" s="9"/>
      <c r="G143" s="9"/>
      <c r="H143" s="9"/>
      <c r="I143" s="9"/>
      <c r="J143" s="9"/>
      <c r="K143" s="9"/>
    </row>
    <row r="144" spans="2:11" x14ac:dyDescent="0.25">
      <c r="B144" s="9"/>
      <c r="C144" s="9"/>
      <c r="D144" s="9"/>
      <c r="E144" s="9"/>
      <c r="F144" s="9"/>
      <c r="G144" s="9"/>
      <c r="H144" s="9"/>
      <c r="I144" s="9"/>
      <c r="J144" s="9"/>
    </row>
    <row r="145" spans="2:10" x14ac:dyDescent="0.25">
      <c r="B145" s="9"/>
      <c r="C145" s="9"/>
      <c r="D145" s="9"/>
      <c r="E145" s="9"/>
      <c r="F145" s="9"/>
      <c r="G145" s="9"/>
      <c r="H145" s="9"/>
      <c r="I145" s="9"/>
      <c r="J145" s="9"/>
    </row>
    <row r="146" spans="2:10" x14ac:dyDescent="0.25">
      <c r="B146" s="9"/>
      <c r="C146" s="9"/>
      <c r="D146" s="9"/>
      <c r="E146" s="9"/>
      <c r="F146" s="9"/>
      <c r="G146" s="9"/>
      <c r="H146" s="9"/>
      <c r="I146" s="9"/>
      <c r="J146" s="9"/>
    </row>
    <row r="147" spans="2:10" x14ac:dyDescent="0.25">
      <c r="B147" s="9"/>
      <c r="C147" s="9"/>
      <c r="D147" s="9"/>
      <c r="E147" s="9"/>
      <c r="F147" s="9"/>
      <c r="G147" s="9"/>
      <c r="H147" s="9"/>
      <c r="I147" s="9"/>
      <c r="J147" s="9"/>
    </row>
    <row r="148" spans="2:10" x14ac:dyDescent="0.25">
      <c r="B148" s="9"/>
      <c r="C148" s="9"/>
      <c r="D148" s="9"/>
      <c r="E148" s="9"/>
      <c r="F148" s="9"/>
      <c r="G148" s="9"/>
      <c r="H148" s="9"/>
      <c r="I148" s="9"/>
      <c r="J148" s="9"/>
    </row>
    <row r="149" spans="2:10" x14ac:dyDescent="0.25">
      <c r="B149" s="9"/>
      <c r="C149" s="9"/>
      <c r="D149" s="9"/>
      <c r="E149" s="9"/>
      <c r="F149" s="9"/>
      <c r="G149" s="9"/>
      <c r="H149" s="9"/>
      <c r="I149" s="9"/>
      <c r="J149" s="9"/>
    </row>
    <row r="150" spans="2:10" x14ac:dyDescent="0.25">
      <c r="B150" s="9"/>
      <c r="C150" s="9"/>
      <c r="D150" s="9"/>
      <c r="E150" s="9"/>
      <c r="F150" s="9"/>
      <c r="G150" s="9"/>
      <c r="H150" s="9"/>
      <c r="I150" s="9"/>
      <c r="J150" s="9"/>
    </row>
    <row r="151" spans="2:10" x14ac:dyDescent="0.25">
      <c r="B151" s="9"/>
      <c r="C151" s="9"/>
      <c r="D151" s="9"/>
      <c r="E151" s="9"/>
      <c r="F151" s="9"/>
      <c r="G151" s="9"/>
      <c r="H151" s="9"/>
      <c r="I151" s="9"/>
      <c r="J151" s="9"/>
    </row>
    <row r="152" spans="2:10" x14ac:dyDescent="0.25">
      <c r="B152" s="9"/>
      <c r="C152" s="9"/>
      <c r="D152" s="9"/>
      <c r="E152" s="9"/>
      <c r="F152" s="9"/>
      <c r="G152" s="9"/>
      <c r="H152" s="9"/>
      <c r="I152" s="9"/>
      <c r="J152" s="9"/>
    </row>
    <row r="153" spans="2:10" x14ac:dyDescent="0.25">
      <c r="B153" s="9"/>
      <c r="C153" s="9"/>
      <c r="D153" s="9"/>
      <c r="E153" s="9"/>
      <c r="F153" s="9"/>
      <c r="G153" s="9"/>
      <c r="H153" s="9"/>
      <c r="I153" s="9"/>
      <c r="J153" s="9"/>
    </row>
    <row r="154" spans="2:10" x14ac:dyDescent="0.25">
      <c r="B154" s="9"/>
      <c r="C154" s="9"/>
      <c r="D154" s="9"/>
      <c r="E154" s="9"/>
      <c r="F154" s="9"/>
      <c r="G154" s="9"/>
      <c r="H154" s="9"/>
      <c r="I154" s="9"/>
      <c r="J154" s="9"/>
    </row>
    <row r="155" spans="2:10" x14ac:dyDescent="0.25">
      <c r="B155" s="9"/>
      <c r="C155" s="9"/>
      <c r="D155" s="9"/>
      <c r="E155" s="9"/>
      <c r="F155" s="9"/>
      <c r="G155" s="9"/>
      <c r="H155" s="9"/>
      <c r="I155" s="9"/>
      <c r="J155" s="9"/>
    </row>
    <row r="156" spans="2:10" x14ac:dyDescent="0.25">
      <c r="B156" s="9"/>
      <c r="C156" s="9"/>
      <c r="D156" s="9"/>
      <c r="E156" s="9"/>
      <c r="F156" s="9"/>
      <c r="G156" s="9"/>
      <c r="H156" s="9"/>
      <c r="I156" s="9"/>
      <c r="J156" s="9"/>
    </row>
    <row r="157" spans="2:10" x14ac:dyDescent="0.25">
      <c r="B157" s="9"/>
      <c r="C157" s="9"/>
      <c r="D157" s="9"/>
      <c r="E157" s="9"/>
      <c r="F157" s="9"/>
      <c r="G157" s="9"/>
      <c r="H157" s="9"/>
      <c r="I157" s="9"/>
      <c r="J157" s="9"/>
    </row>
    <row r="158" spans="2:10" x14ac:dyDescent="0.25">
      <c r="B158" s="9"/>
      <c r="C158" s="9"/>
      <c r="D158" s="9"/>
      <c r="E158" s="9"/>
      <c r="F158" s="9"/>
      <c r="G158" s="9"/>
      <c r="H158" s="9"/>
      <c r="I158" s="9"/>
      <c r="J158" s="9"/>
    </row>
    <row r="159" spans="2:10" x14ac:dyDescent="0.25">
      <c r="B159" s="9"/>
      <c r="C159" s="9"/>
      <c r="D159" s="9"/>
      <c r="E159" s="9"/>
      <c r="F159" s="9"/>
      <c r="G159" s="9"/>
      <c r="H159" s="9"/>
      <c r="I159" s="9"/>
      <c r="J159" s="9"/>
    </row>
    <row r="160" spans="2:10" x14ac:dyDescent="0.25">
      <c r="B160" s="9"/>
      <c r="C160" s="9"/>
      <c r="D160" s="9"/>
      <c r="E160" s="9"/>
      <c r="F160" s="9"/>
      <c r="G160" s="9"/>
      <c r="H160" s="9"/>
      <c r="I160" s="9"/>
      <c r="J160" s="9"/>
    </row>
    <row r="161" spans="2:10" x14ac:dyDescent="0.25">
      <c r="B161" s="9"/>
      <c r="C161" s="9"/>
      <c r="D161" s="9"/>
      <c r="E161" s="9"/>
      <c r="F161" s="9"/>
      <c r="G161" s="9"/>
      <c r="H161" s="9"/>
      <c r="I161" s="9"/>
      <c r="J161" s="9"/>
    </row>
    <row r="162" spans="2:10" x14ac:dyDescent="0.25">
      <c r="B162" s="9"/>
      <c r="C162" s="9"/>
      <c r="D162" s="9"/>
      <c r="E162" s="9"/>
      <c r="F162" s="9"/>
      <c r="G162" s="9"/>
      <c r="H162" s="9"/>
      <c r="I162" s="9"/>
      <c r="J162" s="9"/>
    </row>
    <row r="163" spans="2:10" x14ac:dyDescent="0.25">
      <c r="B163" s="9"/>
      <c r="C163" s="9"/>
      <c r="D163" s="9"/>
      <c r="E163" s="9"/>
      <c r="F163" s="9"/>
      <c r="G163" s="9"/>
      <c r="H163" s="9"/>
      <c r="I163" s="9"/>
      <c r="J163" s="9"/>
    </row>
    <row r="164" spans="2:10" x14ac:dyDescent="0.25">
      <c r="B164" s="9"/>
      <c r="C164" s="9"/>
      <c r="D164" s="9"/>
      <c r="E164" s="9"/>
      <c r="F164" s="9"/>
      <c r="G164" s="9"/>
      <c r="H164" s="9"/>
      <c r="I164" s="9"/>
      <c r="J164" s="9"/>
    </row>
    <row r="165" spans="2:10" x14ac:dyDescent="0.25">
      <c r="B165" s="9"/>
      <c r="C165" s="9"/>
      <c r="D165" s="9"/>
      <c r="E165" s="9"/>
      <c r="F165" s="9"/>
      <c r="G165" s="9"/>
      <c r="H165" s="9"/>
      <c r="I165" s="9"/>
      <c r="J165" s="9"/>
    </row>
    <row r="166" spans="2:10" x14ac:dyDescent="0.25">
      <c r="B166" s="9"/>
      <c r="C166" s="9"/>
      <c r="D166" s="9"/>
      <c r="E166" s="9"/>
      <c r="F166" s="9"/>
      <c r="G166" s="9"/>
      <c r="H166" s="9"/>
      <c r="I166" s="9"/>
      <c r="J166" s="9"/>
    </row>
    <row r="167" spans="2:10" x14ac:dyDescent="0.25">
      <c r="B167" s="9"/>
      <c r="C167" s="9"/>
      <c r="D167" s="9"/>
      <c r="E167" s="9"/>
      <c r="F167" s="9"/>
      <c r="G167" s="9"/>
      <c r="H167" s="9"/>
      <c r="I167" s="9"/>
      <c r="J167" s="9"/>
    </row>
    <row r="168" spans="2:10" x14ac:dyDescent="0.25">
      <c r="B168" s="9"/>
      <c r="C168" s="9"/>
      <c r="D168" s="9"/>
      <c r="E168" s="9"/>
      <c r="F168" s="9"/>
      <c r="G168" s="9"/>
      <c r="H168" s="9"/>
      <c r="I168" s="9"/>
      <c r="J168" s="9"/>
    </row>
    <row r="169" spans="2:10" x14ac:dyDescent="0.25">
      <c r="B169" s="9"/>
      <c r="C169" s="9"/>
      <c r="D169" s="9"/>
      <c r="E169" s="9"/>
      <c r="F169" s="9"/>
      <c r="G169" s="9"/>
      <c r="H169" s="9"/>
      <c r="I169" s="9"/>
      <c r="J169" s="9"/>
    </row>
    <row r="170" spans="2:10" x14ac:dyDescent="0.25">
      <c r="B170" s="9"/>
      <c r="C170" s="9"/>
      <c r="D170" s="9"/>
      <c r="E170" s="9"/>
      <c r="F170" s="9"/>
      <c r="G170" s="9"/>
      <c r="H170" s="9"/>
      <c r="I170" s="9"/>
      <c r="J170" s="9"/>
    </row>
    <row r="171" spans="2:10" x14ac:dyDescent="0.25">
      <c r="B171" s="9"/>
      <c r="C171" s="9"/>
      <c r="D171" s="9"/>
      <c r="E171" s="9"/>
      <c r="F171" s="9"/>
      <c r="G171" s="9"/>
      <c r="H171" s="9"/>
      <c r="I171" s="9"/>
      <c r="J171" s="9"/>
    </row>
    <row r="172" spans="2:10" x14ac:dyDescent="0.25">
      <c r="B172" s="9"/>
      <c r="C172" s="9"/>
      <c r="D172" s="9"/>
      <c r="E172" s="9"/>
      <c r="F172" s="9"/>
      <c r="G172" s="9"/>
      <c r="H172" s="9"/>
      <c r="I172" s="9"/>
      <c r="J172" s="9"/>
    </row>
    <row r="173" spans="2:10" x14ac:dyDescent="0.25">
      <c r="B173" s="9"/>
      <c r="C173" s="9"/>
      <c r="D173" s="9"/>
      <c r="E173" s="9"/>
      <c r="F173" s="9"/>
      <c r="G173" s="9"/>
      <c r="H173" s="9"/>
      <c r="I173" s="9"/>
      <c r="J173" s="9"/>
    </row>
    <row r="174" spans="2:10" x14ac:dyDescent="0.25">
      <c r="B174" s="9"/>
      <c r="C174" s="9"/>
      <c r="D174" s="9"/>
      <c r="E174" s="9"/>
      <c r="F174" s="9"/>
      <c r="G174" s="9"/>
      <c r="H174" s="9"/>
      <c r="I174" s="9"/>
      <c r="J174" s="9"/>
    </row>
    <row r="175" spans="2:10" x14ac:dyDescent="0.25">
      <c r="B175" s="9"/>
      <c r="C175" s="9"/>
      <c r="D175" s="9"/>
      <c r="E175" s="9"/>
      <c r="F175" s="9"/>
      <c r="G175" s="9"/>
      <c r="H175" s="9"/>
      <c r="I175" s="9"/>
      <c r="J175" s="9"/>
    </row>
    <row r="176" spans="2:10" x14ac:dyDescent="0.25">
      <c r="B176" s="9"/>
      <c r="C176" s="9"/>
      <c r="D176" s="9"/>
      <c r="E176" s="9"/>
      <c r="F176" s="9"/>
      <c r="G176" s="9"/>
      <c r="H176" s="9"/>
      <c r="I176" s="9"/>
      <c r="J176" s="9"/>
    </row>
    <row r="177" spans="2:10" x14ac:dyDescent="0.25">
      <c r="B177" s="9"/>
      <c r="C177" s="9"/>
      <c r="D177" s="9"/>
      <c r="E177" s="9"/>
      <c r="F177" s="9"/>
      <c r="G177" s="9"/>
      <c r="H177" s="9"/>
      <c r="I177" s="9"/>
      <c r="J177" s="9"/>
    </row>
    <row r="178" spans="2:10" x14ac:dyDescent="0.25">
      <c r="B178" s="9"/>
      <c r="C178" s="9"/>
      <c r="D178" s="9"/>
      <c r="E178" s="9"/>
      <c r="F178" s="9"/>
      <c r="G178" s="9"/>
      <c r="H178" s="9"/>
      <c r="I178" s="9"/>
      <c r="J178" s="9"/>
    </row>
    <row r="179" spans="2:10" x14ac:dyDescent="0.25">
      <c r="B179" s="9"/>
      <c r="C179" s="9"/>
      <c r="D179" s="9"/>
      <c r="E179" s="9"/>
      <c r="F179" s="9"/>
      <c r="G179" s="9"/>
      <c r="H179" s="9"/>
      <c r="I179" s="9"/>
      <c r="J179" s="9"/>
    </row>
    <row r="180" spans="2:10" x14ac:dyDescent="0.25">
      <c r="B180" s="9"/>
      <c r="C180" s="9"/>
      <c r="D180" s="9"/>
      <c r="E180" s="9"/>
      <c r="F180" s="9"/>
      <c r="G180" s="9"/>
      <c r="H180" s="9"/>
      <c r="I180" s="9"/>
      <c r="J180" s="9"/>
    </row>
    <row r="181" spans="2:10" x14ac:dyDescent="0.25">
      <c r="B181" s="9"/>
      <c r="C181" s="9"/>
      <c r="D181" s="9"/>
      <c r="E181" s="9"/>
      <c r="F181" s="9"/>
      <c r="G181" s="9"/>
      <c r="H181" s="9"/>
      <c r="I181" s="9"/>
      <c r="J181" s="9"/>
    </row>
    <row r="182" spans="2:10" x14ac:dyDescent="0.25">
      <c r="B182" s="9"/>
      <c r="C182" s="9"/>
      <c r="D182" s="9"/>
      <c r="E182" s="9"/>
      <c r="F182" s="9"/>
      <c r="G182" s="9"/>
      <c r="H182" s="9"/>
      <c r="I182" s="9"/>
      <c r="J182" s="9"/>
    </row>
    <row r="183" spans="2:10" x14ac:dyDescent="0.25">
      <c r="B183" s="9"/>
      <c r="C183" s="9"/>
      <c r="D183" s="9"/>
      <c r="E183" s="9"/>
      <c r="F183" s="9"/>
      <c r="G183" s="9"/>
      <c r="H183" s="9"/>
      <c r="I183" s="9"/>
      <c r="J183" s="9"/>
    </row>
    <row r="184" spans="2:10" x14ac:dyDescent="0.25">
      <c r="B184" s="9"/>
      <c r="C184" s="9"/>
      <c r="D184" s="9"/>
      <c r="E184" s="9"/>
      <c r="F184" s="9"/>
      <c r="G184" s="9"/>
      <c r="H184" s="9"/>
      <c r="I184" s="9"/>
      <c r="J184" s="9"/>
    </row>
    <row r="185" spans="2:10" x14ac:dyDescent="0.25">
      <c r="B185" s="9"/>
      <c r="C185" s="9"/>
      <c r="D185" s="9"/>
      <c r="E185" s="9"/>
      <c r="F185" s="9"/>
      <c r="G185" s="9"/>
      <c r="H185" s="9"/>
      <c r="I185" s="9"/>
      <c r="J185" s="9"/>
    </row>
    <row r="186" spans="2:10" x14ac:dyDescent="0.25">
      <c r="B186" s="9"/>
      <c r="C186" s="9"/>
      <c r="D186" s="9"/>
      <c r="E186" s="9"/>
      <c r="F186" s="9"/>
      <c r="G186" s="9"/>
      <c r="H186" s="9"/>
      <c r="I186" s="9"/>
      <c r="J186" s="9"/>
    </row>
    <row r="187" spans="2:10" x14ac:dyDescent="0.25">
      <c r="B187" s="9"/>
      <c r="C187" s="9"/>
      <c r="D187" s="9"/>
      <c r="E187" s="9"/>
      <c r="F187" s="9"/>
      <c r="G187" s="9"/>
      <c r="H187" s="9"/>
      <c r="I187" s="9"/>
      <c r="J187" s="9"/>
    </row>
    <row r="188" spans="2:10" x14ac:dyDescent="0.25">
      <c r="B188" s="9"/>
      <c r="C188" s="9"/>
      <c r="D188" s="9"/>
      <c r="E188" s="9"/>
      <c r="F188" s="9"/>
      <c r="G188" s="9"/>
      <c r="H188" s="9"/>
      <c r="I188" s="9"/>
      <c r="J188" s="9"/>
    </row>
    <row r="189" spans="2:10" x14ac:dyDescent="0.25">
      <c r="B189" s="9"/>
      <c r="C189" s="9"/>
      <c r="D189" s="9"/>
      <c r="E189" s="9"/>
      <c r="F189" s="9"/>
      <c r="G189" s="9"/>
      <c r="H189" s="9"/>
      <c r="I189" s="9"/>
      <c r="J189" s="9"/>
    </row>
    <row r="190" spans="2:10" x14ac:dyDescent="0.25">
      <c r="B190" s="9"/>
      <c r="C190" s="9"/>
      <c r="D190" s="9"/>
      <c r="E190" s="9"/>
      <c r="F190" s="9"/>
      <c r="G190" s="9"/>
      <c r="H190" s="9"/>
      <c r="I190" s="9"/>
      <c r="J190" s="9"/>
    </row>
    <row r="191" spans="2:10" x14ac:dyDescent="0.25">
      <c r="B191" s="9"/>
      <c r="C191" s="9"/>
      <c r="D191" s="9"/>
      <c r="E191" s="9"/>
      <c r="F191" s="9"/>
      <c r="G191" s="9"/>
      <c r="H191" s="9"/>
      <c r="I191" s="9"/>
      <c r="J191" s="9"/>
    </row>
    <row r="192" spans="2:10" x14ac:dyDescent="0.25">
      <c r="B192" s="9"/>
      <c r="C192" s="9"/>
      <c r="D192" s="9"/>
      <c r="E192" s="9"/>
      <c r="F192" s="9"/>
      <c r="G192" s="9"/>
      <c r="H192" s="9"/>
      <c r="I192" s="9"/>
      <c r="J192" s="9"/>
    </row>
    <row r="193" spans="2:10" x14ac:dyDescent="0.25">
      <c r="B193" s="9"/>
      <c r="C193" s="9"/>
      <c r="D193" s="9"/>
      <c r="E193" s="9"/>
      <c r="F193" s="9"/>
      <c r="G193" s="9"/>
      <c r="H193" s="9"/>
      <c r="I193" s="9"/>
      <c r="J193" s="9"/>
    </row>
    <row r="194" spans="2:10" x14ac:dyDescent="0.25">
      <c r="B194" s="9"/>
      <c r="C194" s="9"/>
      <c r="D194" s="9"/>
      <c r="E194" s="9"/>
      <c r="F194" s="9"/>
      <c r="G194" s="9"/>
      <c r="H194" s="9"/>
      <c r="I194" s="9"/>
      <c r="J194" s="9"/>
    </row>
    <row r="195" spans="2:10" x14ac:dyDescent="0.25">
      <c r="B195" s="9"/>
      <c r="C195" s="9"/>
      <c r="D195" s="9"/>
      <c r="E195" s="9"/>
      <c r="F195" s="9"/>
      <c r="G195" s="9"/>
      <c r="H195" s="9"/>
      <c r="I195" s="9"/>
      <c r="J195" s="9"/>
    </row>
    <row r="196" spans="2:10" x14ac:dyDescent="0.25">
      <c r="B196" s="9"/>
      <c r="C196" s="9"/>
      <c r="D196" s="9"/>
      <c r="E196" s="9"/>
      <c r="F196" s="9"/>
      <c r="G196" s="9"/>
      <c r="H196" s="9"/>
      <c r="I196" s="9"/>
      <c r="J196" s="9"/>
    </row>
    <row r="197" spans="2:10" x14ac:dyDescent="0.25">
      <c r="B197" s="9"/>
      <c r="C197" s="9"/>
      <c r="D197" s="9"/>
      <c r="E197" s="9"/>
      <c r="F197" s="9"/>
      <c r="G197" s="9"/>
      <c r="H197" s="9"/>
      <c r="I197" s="9"/>
      <c r="J197" s="9"/>
    </row>
    <row r="198" spans="2:10" x14ac:dyDescent="0.25">
      <c r="B198" s="9"/>
      <c r="C198" s="9"/>
      <c r="D198" s="9"/>
      <c r="E198" s="9"/>
      <c r="F198" s="9"/>
      <c r="G198" s="9"/>
      <c r="H198" s="9"/>
      <c r="I198" s="9"/>
      <c r="J198" s="9"/>
    </row>
    <row r="199" spans="2:10" x14ac:dyDescent="0.25">
      <c r="B199" s="9"/>
      <c r="C199" s="9"/>
      <c r="D199" s="9"/>
      <c r="E199" s="9"/>
      <c r="F199" s="9"/>
      <c r="G199" s="9"/>
      <c r="H199" s="9"/>
      <c r="I199" s="9"/>
      <c r="J199" s="9"/>
    </row>
    <row r="200" spans="2:10" x14ac:dyDescent="0.25">
      <c r="B200" s="9"/>
      <c r="C200" s="9"/>
      <c r="D200" s="9"/>
      <c r="E200" s="9"/>
      <c r="F200" s="9"/>
      <c r="G200" s="9"/>
      <c r="H200" s="9"/>
      <c r="I200" s="9"/>
      <c r="J200" s="9"/>
    </row>
    <row r="201" spans="2:10" x14ac:dyDescent="0.25">
      <c r="B201" s="9"/>
      <c r="C201" s="9"/>
      <c r="D201" s="9"/>
      <c r="E201" s="9"/>
      <c r="F201" s="9"/>
      <c r="G201" s="9"/>
      <c r="H201" s="9"/>
      <c r="I201" s="9"/>
      <c r="J201" s="9"/>
    </row>
    <row r="202" spans="2:10" x14ac:dyDescent="0.25">
      <c r="B202" s="9"/>
      <c r="C202" s="9"/>
      <c r="D202" s="9"/>
      <c r="E202" s="9"/>
      <c r="F202" s="9"/>
      <c r="G202" s="9"/>
      <c r="H202" s="9"/>
      <c r="I202" s="9"/>
      <c r="J202" s="9"/>
    </row>
    <row r="203" spans="2:10" x14ac:dyDescent="0.25">
      <c r="B203" s="9"/>
      <c r="C203" s="9"/>
      <c r="D203" s="9"/>
      <c r="E203" s="9"/>
      <c r="F203" s="9"/>
      <c r="G203" s="9"/>
      <c r="H203" s="9"/>
      <c r="I203" s="9"/>
      <c r="J203" s="9"/>
    </row>
    <row r="204" spans="2:10" x14ac:dyDescent="0.25">
      <c r="B204" s="9"/>
      <c r="C204" s="9"/>
      <c r="D204" s="9"/>
      <c r="E204" s="9"/>
      <c r="F204" s="9"/>
      <c r="G204" s="9"/>
      <c r="H204" s="9"/>
      <c r="I204" s="9"/>
      <c r="J204" s="9"/>
    </row>
    <row r="205" spans="2:10" x14ac:dyDescent="0.25">
      <c r="B205" s="9"/>
      <c r="C205" s="9"/>
      <c r="D205" s="9"/>
      <c r="E205" s="9"/>
      <c r="F205" s="9"/>
      <c r="G205" s="9"/>
      <c r="H205" s="9"/>
      <c r="I205" s="9"/>
      <c r="J205" s="9"/>
    </row>
    <row r="206" spans="2:10" x14ac:dyDescent="0.25">
      <c r="B206" s="9"/>
      <c r="C206" s="9"/>
      <c r="D206" s="9"/>
      <c r="E206" s="9"/>
      <c r="F206" s="9"/>
      <c r="G206" s="9"/>
      <c r="H206" s="9"/>
      <c r="I206" s="9"/>
      <c r="J206" s="9"/>
    </row>
    <row r="207" spans="2:10" x14ac:dyDescent="0.25">
      <c r="B207" s="9"/>
      <c r="C207" s="9"/>
      <c r="D207" s="9"/>
      <c r="E207" s="9"/>
      <c r="F207" s="9"/>
      <c r="G207" s="9"/>
      <c r="H207" s="9"/>
      <c r="I207" s="9"/>
      <c r="J207" s="9"/>
    </row>
    <row r="208" spans="2:10" x14ac:dyDescent="0.25">
      <c r="B208" s="9"/>
      <c r="C208" s="9"/>
      <c r="D208" s="9"/>
      <c r="E208" s="9"/>
      <c r="F208" s="9"/>
      <c r="G208" s="9"/>
      <c r="H208" s="9"/>
      <c r="I208" s="9"/>
      <c r="J208" s="9"/>
    </row>
    <row r="209" spans="2:10" x14ac:dyDescent="0.25">
      <c r="B209" s="9"/>
      <c r="C209" s="9"/>
      <c r="D209" s="9"/>
      <c r="E209" s="9"/>
      <c r="F209" s="9"/>
      <c r="G209" s="9"/>
      <c r="H209" s="9"/>
      <c r="I209" s="9"/>
      <c r="J209" s="9"/>
    </row>
    <row r="210" spans="2:10" x14ac:dyDescent="0.25">
      <c r="B210" s="9"/>
      <c r="C210" s="9"/>
      <c r="D210" s="9"/>
      <c r="E210" s="9"/>
      <c r="F210" s="9"/>
      <c r="G210" s="9"/>
      <c r="H210" s="9"/>
      <c r="I210" s="9"/>
      <c r="J210" s="9"/>
    </row>
    <row r="211" spans="2:10" x14ac:dyDescent="0.25">
      <c r="B211" s="9"/>
      <c r="C211" s="9"/>
      <c r="D211" s="9"/>
      <c r="E211" s="9"/>
      <c r="F211" s="9"/>
      <c r="G211" s="9"/>
      <c r="H211" s="9"/>
      <c r="I211" s="9"/>
      <c r="J211" s="9"/>
    </row>
    <row r="212" spans="2:10" x14ac:dyDescent="0.25">
      <c r="B212" s="9"/>
      <c r="C212" s="9"/>
      <c r="D212" s="9"/>
      <c r="E212" s="9"/>
      <c r="F212" s="9"/>
      <c r="G212" s="9"/>
      <c r="H212" s="9"/>
      <c r="I212" s="9"/>
      <c r="J212" s="9"/>
    </row>
    <row r="213" spans="2:10" x14ac:dyDescent="0.25">
      <c r="B213" s="9"/>
      <c r="C213" s="9"/>
      <c r="D213" s="9"/>
      <c r="E213" s="9"/>
      <c r="F213" s="9"/>
      <c r="G213" s="9"/>
      <c r="H213" s="9"/>
      <c r="I213" s="9"/>
      <c r="J213" s="9"/>
    </row>
    <row r="214" spans="2:10" x14ac:dyDescent="0.25">
      <c r="B214" s="9"/>
      <c r="C214" s="9"/>
      <c r="D214" s="9"/>
      <c r="E214" s="9"/>
      <c r="F214" s="9"/>
      <c r="G214" s="9"/>
      <c r="H214" s="9"/>
      <c r="I214" s="9"/>
      <c r="J214" s="9"/>
    </row>
    <row r="215" spans="2:10" x14ac:dyDescent="0.25">
      <c r="B215" s="9"/>
      <c r="C215" s="9"/>
      <c r="D215" s="9"/>
      <c r="E215" s="9"/>
      <c r="F215" s="9"/>
      <c r="G215" s="9"/>
      <c r="H215" s="9"/>
      <c r="I215" s="9"/>
      <c r="J215" s="9"/>
    </row>
    <row r="216" spans="2:10" x14ac:dyDescent="0.25">
      <c r="B216" s="9"/>
      <c r="C216" s="9"/>
      <c r="D216" s="9"/>
      <c r="E216" s="9"/>
      <c r="F216" s="9"/>
      <c r="G216" s="9"/>
      <c r="H216" s="9"/>
      <c r="I216" s="9"/>
      <c r="J216" s="9"/>
    </row>
    <row r="217" spans="2:10" x14ac:dyDescent="0.25">
      <c r="B217" s="9"/>
      <c r="C217" s="9"/>
      <c r="D217" s="9"/>
      <c r="E217" s="9"/>
      <c r="F217" s="9"/>
      <c r="G217" s="9"/>
      <c r="H217" s="9"/>
      <c r="I217" s="9"/>
      <c r="J217" s="9"/>
    </row>
    <row r="218" spans="2:10" x14ac:dyDescent="0.25">
      <c r="B218" s="9"/>
      <c r="C218" s="9"/>
      <c r="D218" s="9"/>
      <c r="E218" s="9"/>
      <c r="F218" s="9"/>
      <c r="G218" s="9"/>
      <c r="H218" s="9"/>
      <c r="I218" s="9"/>
      <c r="J218" s="9"/>
    </row>
    <row r="219" spans="2:10" x14ac:dyDescent="0.25">
      <c r="B219" s="9"/>
      <c r="C219" s="9"/>
      <c r="D219" s="9"/>
      <c r="E219" s="9"/>
      <c r="F219" s="9"/>
      <c r="G219" s="9"/>
      <c r="H219" s="9"/>
      <c r="I219" s="9"/>
      <c r="J219" s="9"/>
    </row>
    <row r="220" spans="2:10" x14ac:dyDescent="0.25">
      <c r="B220" s="9"/>
      <c r="C220" s="9"/>
      <c r="D220" s="9"/>
      <c r="E220" s="9"/>
      <c r="F220" s="9"/>
      <c r="G220" s="9"/>
      <c r="H220" s="9"/>
      <c r="I220" s="9"/>
      <c r="J220" s="9"/>
    </row>
    <row r="221" spans="2:10" x14ac:dyDescent="0.25">
      <c r="B221" s="9"/>
      <c r="C221" s="9"/>
      <c r="D221" s="9"/>
      <c r="E221" s="9"/>
      <c r="F221" s="9"/>
      <c r="G221" s="9"/>
      <c r="H221" s="9"/>
      <c r="I221" s="9"/>
      <c r="J221" s="9"/>
    </row>
    <row r="222" spans="2:10" x14ac:dyDescent="0.25">
      <c r="B222" s="9"/>
      <c r="C222" s="9"/>
      <c r="D222" s="9"/>
      <c r="E222" s="9"/>
      <c r="F222" s="9"/>
      <c r="G222" s="9"/>
      <c r="H222" s="9"/>
      <c r="I222" s="9"/>
      <c r="J222" s="9"/>
    </row>
    <row r="223" spans="2:10" x14ac:dyDescent="0.25">
      <c r="B223" s="9"/>
      <c r="C223" s="9"/>
      <c r="D223" s="9"/>
      <c r="E223" s="9"/>
      <c r="F223" s="9"/>
      <c r="G223" s="9"/>
      <c r="H223" s="9"/>
      <c r="I223" s="9"/>
      <c r="J223" s="9"/>
    </row>
    <row r="224" spans="2:10" x14ac:dyDescent="0.25">
      <c r="B224" s="9"/>
      <c r="C224" s="9"/>
      <c r="D224" s="9"/>
      <c r="E224" s="9"/>
      <c r="F224" s="9"/>
      <c r="G224" s="9"/>
      <c r="H224" s="9"/>
      <c r="I224" s="9"/>
      <c r="J224" s="9"/>
    </row>
    <row r="225" spans="2:10" x14ac:dyDescent="0.25">
      <c r="B225" s="9"/>
      <c r="C225" s="9"/>
      <c r="D225" s="9"/>
      <c r="E225" s="9"/>
      <c r="F225" s="9"/>
      <c r="G225" s="9"/>
      <c r="H225" s="9"/>
      <c r="I225" s="9"/>
      <c r="J225" s="9"/>
    </row>
    <row r="226" spans="2:10" x14ac:dyDescent="0.25">
      <c r="B226" s="9"/>
      <c r="C226" s="9"/>
      <c r="D226" s="9"/>
      <c r="E226" s="9"/>
      <c r="F226" s="9"/>
      <c r="G226" s="9"/>
      <c r="H226" s="9"/>
      <c r="I226" s="9"/>
      <c r="J226" s="9"/>
    </row>
    <row r="227" spans="2:10" x14ac:dyDescent="0.25">
      <c r="B227" s="9"/>
      <c r="C227" s="9"/>
      <c r="D227" s="9"/>
      <c r="E227" s="9"/>
      <c r="F227" s="9"/>
      <c r="G227" s="9"/>
      <c r="H227" s="9"/>
      <c r="I227" s="9"/>
      <c r="J227" s="9"/>
    </row>
    <row r="228" spans="2:10" x14ac:dyDescent="0.25">
      <c r="B228" s="9"/>
      <c r="C228" s="9"/>
      <c r="D228" s="9"/>
      <c r="E228" s="9"/>
      <c r="F228" s="9"/>
      <c r="G228" s="9"/>
      <c r="H228" s="9"/>
      <c r="I228" s="9"/>
      <c r="J228" s="9"/>
    </row>
    <row r="229" spans="2:10" x14ac:dyDescent="0.25">
      <c r="B229" s="9"/>
      <c r="C229" s="9"/>
      <c r="D229" s="9"/>
      <c r="E229" s="9"/>
      <c r="F229" s="9"/>
      <c r="G229" s="9"/>
      <c r="H229" s="9"/>
      <c r="I229" s="9"/>
      <c r="J229" s="9"/>
    </row>
    <row r="230" spans="2:10" x14ac:dyDescent="0.25">
      <c r="B230" s="9"/>
      <c r="C230" s="9"/>
      <c r="D230" s="9"/>
      <c r="E230" s="9"/>
      <c r="F230" s="9"/>
      <c r="G230" s="9"/>
      <c r="H230" s="9"/>
      <c r="I230" s="9"/>
      <c r="J230" s="9"/>
    </row>
    <row r="231" spans="2:10" x14ac:dyDescent="0.25">
      <c r="B231" s="9"/>
      <c r="C231" s="9"/>
      <c r="D231" s="9"/>
      <c r="E231" s="9"/>
      <c r="F231" s="9"/>
      <c r="G231" s="9"/>
      <c r="H231" s="9"/>
      <c r="I231" s="9"/>
      <c r="J231" s="9"/>
    </row>
    <row r="232" spans="2:10" x14ac:dyDescent="0.25">
      <c r="B232" s="9"/>
      <c r="C232" s="9"/>
      <c r="D232" s="9"/>
      <c r="E232" s="9"/>
      <c r="F232" s="9"/>
      <c r="G232" s="9"/>
      <c r="H232" s="9"/>
      <c r="I232" s="9"/>
      <c r="J232" s="9"/>
    </row>
    <row r="233" spans="2:10" x14ac:dyDescent="0.25">
      <c r="B233" s="9"/>
      <c r="C233" s="9"/>
      <c r="D233" s="9"/>
      <c r="E233" s="9"/>
      <c r="F233" s="9"/>
      <c r="G233" s="9"/>
      <c r="H233" s="9"/>
      <c r="I233" s="9"/>
      <c r="J233" s="9"/>
    </row>
    <row r="234" spans="2:10" x14ac:dyDescent="0.25">
      <c r="B234" s="9"/>
      <c r="C234" s="9"/>
      <c r="D234" s="9"/>
      <c r="E234" s="9"/>
      <c r="F234" s="9"/>
      <c r="G234" s="9"/>
      <c r="H234" s="9"/>
      <c r="I234" s="9"/>
      <c r="J234" s="9"/>
    </row>
    <row r="235" spans="2:10" x14ac:dyDescent="0.25">
      <c r="B235" s="9"/>
      <c r="C235" s="9"/>
      <c r="D235" s="9"/>
      <c r="E235" s="9"/>
      <c r="F235" s="9"/>
      <c r="G235" s="9"/>
      <c r="H235" s="9"/>
      <c r="I235" s="9"/>
      <c r="J235" s="9"/>
    </row>
    <row r="236" spans="2:10" x14ac:dyDescent="0.25">
      <c r="B236" s="9"/>
      <c r="C236" s="9"/>
      <c r="D236" s="9"/>
      <c r="E236" s="9"/>
      <c r="F236" s="9"/>
      <c r="G236" s="9"/>
      <c r="H236" s="9"/>
      <c r="I236" s="9"/>
      <c r="J236" s="9"/>
    </row>
    <row r="237" spans="2:10" x14ac:dyDescent="0.25">
      <c r="B237" s="9"/>
      <c r="C237" s="9"/>
      <c r="D237" s="9"/>
      <c r="E237" s="9"/>
      <c r="F237" s="9"/>
      <c r="G237" s="9"/>
      <c r="H237" s="9"/>
      <c r="I237" s="9"/>
      <c r="J237" s="9"/>
    </row>
    <row r="238" spans="2:10" x14ac:dyDescent="0.25">
      <c r="B238" s="9"/>
      <c r="C238" s="9"/>
      <c r="D238" s="9"/>
      <c r="E238" s="9"/>
      <c r="F238" s="9"/>
      <c r="G238" s="9"/>
      <c r="H238" s="9"/>
      <c r="I238" s="9"/>
      <c r="J238" s="9"/>
    </row>
    <row r="239" spans="2:10" x14ac:dyDescent="0.25">
      <c r="B239" s="9"/>
      <c r="C239" s="9"/>
      <c r="D239" s="9"/>
      <c r="E239" s="9"/>
      <c r="F239" s="9"/>
      <c r="G239" s="9"/>
      <c r="H239" s="9"/>
      <c r="I239" s="9"/>
      <c r="J239" s="9"/>
    </row>
    <row r="240" spans="2:10" x14ac:dyDescent="0.25">
      <c r="B240" s="9"/>
      <c r="C240" s="9"/>
      <c r="D240" s="9"/>
      <c r="E240" s="9"/>
      <c r="F240" s="9"/>
      <c r="G240" s="9"/>
      <c r="H240" s="9"/>
      <c r="I240" s="9"/>
      <c r="J240" s="9"/>
    </row>
    <row r="241" spans="2:10" x14ac:dyDescent="0.25">
      <c r="B241" s="9"/>
      <c r="C241" s="9"/>
      <c r="D241" s="9"/>
      <c r="E241" s="9"/>
      <c r="F241" s="9"/>
      <c r="G241" s="9"/>
      <c r="H241" s="9"/>
      <c r="I241" s="9"/>
      <c r="J241" s="9"/>
    </row>
    <row r="242" spans="2:10" x14ac:dyDescent="0.25">
      <c r="B242" s="9"/>
      <c r="C242" s="9"/>
      <c r="D242" s="9"/>
      <c r="E242" s="9"/>
      <c r="F242" s="9"/>
      <c r="G242" s="9"/>
      <c r="H242" s="9"/>
      <c r="I242" s="9"/>
      <c r="J242" s="9"/>
    </row>
    <row r="243" spans="2:10" x14ac:dyDescent="0.25">
      <c r="B243" s="9"/>
      <c r="C243" s="9"/>
      <c r="D243" s="9"/>
      <c r="E243" s="9"/>
      <c r="F243" s="9"/>
      <c r="G243" s="9"/>
      <c r="H243" s="9"/>
      <c r="I243" s="9"/>
      <c r="J243" s="9"/>
    </row>
    <row r="244" spans="2:10" x14ac:dyDescent="0.25">
      <c r="B244" s="9"/>
      <c r="C244" s="9"/>
      <c r="D244" s="9"/>
      <c r="E244" s="9"/>
      <c r="F244" s="9"/>
      <c r="G244" s="9"/>
      <c r="H244" s="9"/>
      <c r="I244" s="9"/>
      <c r="J244" s="9"/>
    </row>
    <row r="245" spans="2:10" x14ac:dyDescent="0.25">
      <c r="B245" s="9"/>
      <c r="C245" s="9"/>
      <c r="D245" s="9"/>
      <c r="E245" s="9"/>
      <c r="F245" s="9"/>
      <c r="G245" s="9"/>
      <c r="H245" s="9"/>
      <c r="I245" s="9"/>
      <c r="J245" s="9"/>
    </row>
    <row r="246" spans="2:10" x14ac:dyDescent="0.25">
      <c r="B246" s="9"/>
      <c r="C246" s="9"/>
      <c r="D246" s="9"/>
      <c r="E246" s="9"/>
      <c r="F246" s="9"/>
      <c r="G246" s="9"/>
      <c r="H246" s="9"/>
      <c r="I246" s="9"/>
      <c r="J246" s="9"/>
    </row>
    <row r="247" spans="2:10" x14ac:dyDescent="0.25">
      <c r="B247" s="9"/>
      <c r="C247" s="9"/>
      <c r="D247" s="9"/>
      <c r="E247" s="9"/>
      <c r="F247" s="9"/>
      <c r="G247" s="9"/>
      <c r="H247" s="9"/>
      <c r="I247" s="9"/>
      <c r="J247" s="9"/>
    </row>
    <row r="248" spans="2:10" x14ac:dyDescent="0.25">
      <c r="B248" s="9"/>
      <c r="C248" s="9"/>
      <c r="D248" s="9"/>
      <c r="E248" s="9"/>
      <c r="F248" s="9"/>
      <c r="G248" s="9"/>
      <c r="H248" s="9"/>
      <c r="I248" s="9"/>
      <c r="J248" s="9"/>
    </row>
    <row r="249" spans="2:10" x14ac:dyDescent="0.25">
      <c r="B249" s="9"/>
      <c r="C249" s="9"/>
      <c r="D249" s="9"/>
      <c r="E249" s="9"/>
      <c r="F249" s="9"/>
      <c r="G249" s="9"/>
      <c r="H249" s="9"/>
      <c r="I249" s="9"/>
      <c r="J249" s="9"/>
    </row>
    <row r="250" spans="2:10" x14ac:dyDescent="0.25">
      <c r="B250" s="9"/>
      <c r="C250" s="9"/>
      <c r="D250" s="9"/>
      <c r="E250" s="9"/>
      <c r="F250" s="9"/>
      <c r="G250" s="9"/>
      <c r="H250" s="9"/>
      <c r="I250" s="9"/>
      <c r="J250" s="9"/>
    </row>
    <row r="251" spans="2:10" x14ac:dyDescent="0.25">
      <c r="B251" s="9"/>
      <c r="C251" s="9"/>
      <c r="D251" s="9"/>
      <c r="E251" s="9"/>
      <c r="F251" s="9"/>
      <c r="G251" s="9"/>
      <c r="H251" s="9"/>
      <c r="I251" s="9"/>
      <c r="J251" s="9"/>
    </row>
    <row r="252" spans="2:10" x14ac:dyDescent="0.25">
      <c r="B252" s="9"/>
      <c r="C252" s="9"/>
      <c r="D252" s="9"/>
      <c r="E252" s="9"/>
      <c r="F252" s="9"/>
      <c r="G252" s="9"/>
      <c r="H252" s="9"/>
      <c r="I252" s="9"/>
      <c r="J252" s="9"/>
    </row>
    <row r="253" spans="2:10" x14ac:dyDescent="0.25">
      <c r="B253" s="9"/>
      <c r="C253" s="9"/>
      <c r="D253" s="9"/>
      <c r="E253" s="9"/>
      <c r="F253" s="9"/>
      <c r="G253" s="9"/>
      <c r="H253" s="9"/>
      <c r="I253" s="9"/>
      <c r="J253" s="9"/>
    </row>
    <row r="254" spans="2:10" x14ac:dyDescent="0.25">
      <c r="B254" s="9"/>
      <c r="C254" s="9"/>
      <c r="D254" s="9"/>
      <c r="E254" s="9"/>
      <c r="F254" s="9"/>
      <c r="G254" s="9"/>
      <c r="H254" s="9"/>
      <c r="I254" s="9"/>
      <c r="J254" s="9"/>
    </row>
    <row r="255" spans="2:10" x14ac:dyDescent="0.25">
      <c r="B255" s="9"/>
      <c r="C255" s="9"/>
      <c r="D255" s="9"/>
      <c r="E255" s="9"/>
      <c r="F255" s="9"/>
      <c r="G255" s="9"/>
      <c r="H255" s="9"/>
      <c r="I255" s="9"/>
      <c r="J255" s="9"/>
    </row>
    <row r="256" spans="2:10" x14ac:dyDescent="0.25">
      <c r="B256" s="9"/>
      <c r="C256" s="9"/>
      <c r="D256" s="9"/>
      <c r="E256" s="9"/>
      <c r="F256" s="9"/>
      <c r="G256" s="9"/>
      <c r="H256" s="9"/>
      <c r="I256" s="9"/>
      <c r="J256" s="9"/>
    </row>
    <row r="257" spans="2:10" x14ac:dyDescent="0.25">
      <c r="B257" s="9"/>
      <c r="C257" s="9"/>
      <c r="D257" s="9"/>
      <c r="E257" s="9"/>
      <c r="F257" s="9"/>
      <c r="G257" s="9"/>
      <c r="H257" s="9"/>
      <c r="I257" s="9"/>
      <c r="J257" s="9"/>
    </row>
    <row r="258" spans="2:10" x14ac:dyDescent="0.25">
      <c r="B258" s="9"/>
      <c r="C258" s="9"/>
      <c r="D258" s="9"/>
      <c r="E258" s="9"/>
      <c r="F258" s="9"/>
      <c r="G258" s="9"/>
      <c r="H258" s="9"/>
      <c r="I258" s="9"/>
      <c r="J258" s="9"/>
    </row>
    <row r="259" spans="2:10" x14ac:dyDescent="0.25">
      <c r="B259" s="9"/>
      <c r="C259" s="9"/>
      <c r="D259" s="9"/>
      <c r="E259" s="9"/>
      <c r="F259" s="9"/>
      <c r="G259" s="9"/>
      <c r="H259" s="9"/>
      <c r="I259" s="9"/>
      <c r="J259" s="9"/>
    </row>
    <row r="260" spans="2:10" x14ac:dyDescent="0.25">
      <c r="B260" s="9"/>
      <c r="C260" s="9"/>
      <c r="D260" s="9"/>
      <c r="E260" s="9"/>
      <c r="F260" s="9"/>
      <c r="G260" s="9"/>
      <c r="H260" s="9"/>
      <c r="I260" s="9"/>
      <c r="J260" s="9"/>
    </row>
    <row r="261" spans="2:10" x14ac:dyDescent="0.25">
      <c r="B261" s="9"/>
      <c r="C261" s="9"/>
      <c r="D261" s="9"/>
      <c r="E261" s="9"/>
      <c r="F261" s="9"/>
      <c r="G261" s="9"/>
      <c r="H261" s="9"/>
      <c r="I261" s="9"/>
      <c r="J261" s="9"/>
    </row>
    <row r="262" spans="2:10" x14ac:dyDescent="0.25">
      <c r="B262" s="9"/>
      <c r="C262" s="9"/>
      <c r="D262" s="9"/>
      <c r="E262" s="9"/>
      <c r="F262" s="9"/>
      <c r="G262" s="9"/>
      <c r="H262" s="9"/>
      <c r="I262" s="9"/>
      <c r="J262" s="9"/>
    </row>
    <row r="263" spans="2:10" x14ac:dyDescent="0.25">
      <c r="B263" s="9"/>
      <c r="C263" s="9"/>
      <c r="D263" s="9"/>
      <c r="E263" s="9"/>
      <c r="F263" s="9"/>
      <c r="G263" s="9"/>
      <c r="H263" s="9"/>
      <c r="I263" s="9"/>
      <c r="J263" s="9"/>
    </row>
    <row r="264" spans="2:10" x14ac:dyDescent="0.25">
      <c r="B264" s="9"/>
      <c r="C264" s="9"/>
      <c r="D264" s="9"/>
      <c r="E264" s="9"/>
      <c r="F264" s="9"/>
      <c r="G264" s="9"/>
      <c r="H264" s="9"/>
      <c r="I264" s="9"/>
      <c r="J264" s="9"/>
    </row>
    <row r="265" spans="2:10" x14ac:dyDescent="0.25">
      <c r="B265" s="9"/>
      <c r="C265" s="9"/>
      <c r="D265" s="9"/>
      <c r="E265" s="9"/>
      <c r="F265" s="9"/>
      <c r="G265" s="9"/>
      <c r="H265" s="9"/>
      <c r="I265" s="9"/>
      <c r="J265" s="9"/>
    </row>
    <row r="266" spans="2:10" x14ac:dyDescent="0.25">
      <c r="B266" s="9"/>
      <c r="C266" s="9"/>
      <c r="D266" s="9"/>
      <c r="E266" s="9"/>
      <c r="F266" s="9"/>
      <c r="G266" s="9"/>
      <c r="H266" s="9"/>
      <c r="I266" s="9"/>
      <c r="J266" s="9"/>
    </row>
    <row r="267" spans="2:10" x14ac:dyDescent="0.25">
      <c r="B267" s="9"/>
      <c r="C267" s="9"/>
      <c r="D267" s="9"/>
      <c r="E267" s="9"/>
      <c r="F267" s="9"/>
      <c r="G267" s="9"/>
      <c r="H267" s="9"/>
      <c r="I267" s="9"/>
      <c r="J267" s="9"/>
    </row>
    <row r="268" spans="2:10" x14ac:dyDescent="0.25">
      <c r="B268" s="9"/>
      <c r="C268" s="9"/>
      <c r="D268" s="9"/>
      <c r="E268" s="9"/>
      <c r="F268" s="9"/>
      <c r="G268" s="9"/>
      <c r="H268" s="9"/>
      <c r="I268" s="9"/>
      <c r="J268" s="9"/>
    </row>
    <row r="269" spans="2:10" x14ac:dyDescent="0.25">
      <c r="B269" s="9"/>
      <c r="C269" s="9"/>
      <c r="D269" s="9"/>
      <c r="E269" s="9"/>
      <c r="F269" s="9"/>
      <c r="G269" s="9"/>
      <c r="H269" s="9"/>
      <c r="I269" s="9"/>
      <c r="J269" s="9"/>
    </row>
    <row r="270" spans="2:10" x14ac:dyDescent="0.25">
      <c r="B270" s="9"/>
      <c r="C270" s="9"/>
      <c r="D270" s="9"/>
      <c r="E270" s="9"/>
      <c r="F270" s="9"/>
      <c r="G270" s="9"/>
      <c r="H270" s="9"/>
      <c r="I270" s="9"/>
      <c r="J270" s="9"/>
    </row>
    <row r="271" spans="2:10" x14ac:dyDescent="0.25">
      <c r="B271" s="9"/>
      <c r="C271" s="9"/>
      <c r="D271" s="9"/>
      <c r="E271" s="9"/>
      <c r="F271" s="9"/>
      <c r="G271" s="9"/>
      <c r="H271" s="9"/>
      <c r="I271" s="9"/>
      <c r="J271" s="9"/>
    </row>
    <row r="272" spans="2:10" x14ac:dyDescent="0.25">
      <c r="B272" s="9"/>
      <c r="C272" s="9"/>
      <c r="D272" s="9"/>
      <c r="E272" s="9"/>
      <c r="F272" s="9"/>
      <c r="G272" s="9"/>
      <c r="H272" s="9"/>
      <c r="I272" s="9"/>
      <c r="J272" s="9"/>
    </row>
    <row r="273" spans="2:10" x14ac:dyDescent="0.25">
      <c r="B273" s="9"/>
      <c r="C273" s="9"/>
      <c r="D273" s="9"/>
      <c r="E273" s="9"/>
      <c r="F273" s="9"/>
      <c r="G273" s="9"/>
      <c r="H273" s="9"/>
      <c r="I273" s="9"/>
      <c r="J273" s="9"/>
    </row>
    <row r="274" spans="2:10" x14ac:dyDescent="0.25">
      <c r="B274" s="9"/>
      <c r="C274" s="9"/>
      <c r="D274" s="9"/>
      <c r="E274" s="9"/>
      <c r="F274" s="9"/>
      <c r="G274" s="9"/>
      <c r="H274" s="9"/>
      <c r="I274" s="9"/>
      <c r="J274" s="9"/>
    </row>
    <row r="275" spans="2:10" x14ac:dyDescent="0.25">
      <c r="B275" s="9"/>
      <c r="C275" s="9"/>
      <c r="D275" s="9"/>
      <c r="E275" s="9"/>
      <c r="F275" s="9"/>
      <c r="G275" s="9"/>
      <c r="H275" s="9"/>
      <c r="I275" s="9"/>
      <c r="J275" s="9"/>
    </row>
    <row r="276" spans="2:10" x14ac:dyDescent="0.25">
      <c r="B276" s="9"/>
      <c r="C276" s="9"/>
      <c r="D276" s="9"/>
      <c r="E276" s="9"/>
      <c r="F276" s="9"/>
      <c r="G276" s="9"/>
      <c r="H276" s="9"/>
      <c r="I276" s="9"/>
      <c r="J276" s="9"/>
    </row>
    <row r="277" spans="2:10" x14ac:dyDescent="0.25">
      <c r="B277" s="9"/>
      <c r="C277" s="9"/>
      <c r="D277" s="9"/>
      <c r="E277" s="9"/>
      <c r="F277" s="9"/>
      <c r="G277" s="9"/>
      <c r="H277" s="9"/>
      <c r="I277" s="9"/>
      <c r="J277" s="9"/>
    </row>
    <row r="278" spans="2:10" x14ac:dyDescent="0.25">
      <c r="B278" s="9"/>
      <c r="C278" s="9"/>
      <c r="D278" s="9"/>
      <c r="E278" s="9"/>
      <c r="F278" s="9"/>
      <c r="G278" s="9"/>
      <c r="H278" s="9"/>
      <c r="I278" s="9"/>
      <c r="J278" s="9"/>
    </row>
    <row r="279" spans="2:10" x14ac:dyDescent="0.25">
      <c r="B279" s="9"/>
      <c r="C279" s="9"/>
      <c r="D279" s="9"/>
      <c r="E279" s="9"/>
      <c r="F279" s="9"/>
      <c r="G279" s="9"/>
      <c r="H279" s="9"/>
      <c r="I279" s="9"/>
      <c r="J279" s="9"/>
    </row>
    <row r="280" spans="2:10" x14ac:dyDescent="0.25">
      <c r="B280" s="9"/>
      <c r="C280" s="9"/>
      <c r="D280" s="9"/>
      <c r="E280" s="9"/>
      <c r="F280" s="9"/>
      <c r="G280" s="9"/>
      <c r="H280" s="9"/>
      <c r="I280" s="9"/>
      <c r="J280" s="9"/>
    </row>
    <row r="281" spans="2:10" x14ac:dyDescent="0.25">
      <c r="B281" s="9"/>
      <c r="C281" s="9"/>
      <c r="D281" s="9"/>
      <c r="E281" s="9"/>
      <c r="F281" s="9"/>
      <c r="G281" s="9"/>
      <c r="H281" s="9"/>
      <c r="I281" s="9"/>
      <c r="J281" s="9"/>
    </row>
    <row r="282" spans="2:10" x14ac:dyDescent="0.25">
      <c r="B282" s="9"/>
      <c r="C282" s="9"/>
      <c r="D282" s="9"/>
      <c r="E282" s="9"/>
      <c r="F282" s="9"/>
      <c r="G282" s="9"/>
      <c r="H282" s="9"/>
      <c r="I282" s="9"/>
      <c r="J282" s="9"/>
    </row>
    <row r="283" spans="2:10" x14ac:dyDescent="0.25">
      <c r="B283" s="9"/>
      <c r="C283" s="9"/>
      <c r="D283" s="9"/>
      <c r="E283" s="9"/>
      <c r="F283" s="9"/>
      <c r="G283" s="9"/>
      <c r="H283" s="9"/>
      <c r="I283" s="9"/>
      <c r="J283" s="9"/>
    </row>
    <row r="284" spans="2:10" x14ac:dyDescent="0.25">
      <c r="B284" s="9"/>
      <c r="C284" s="9"/>
      <c r="D284" s="9"/>
      <c r="E284" s="9"/>
      <c r="F284" s="9"/>
      <c r="G284" s="9"/>
      <c r="H284" s="9"/>
      <c r="I284" s="9"/>
      <c r="J284" s="9"/>
    </row>
    <row r="285" spans="2:10" x14ac:dyDescent="0.25">
      <c r="B285" s="9"/>
      <c r="C285" s="9"/>
      <c r="D285" s="9"/>
      <c r="E285" s="9"/>
      <c r="F285" s="9"/>
      <c r="G285" s="9"/>
      <c r="H285" s="9"/>
      <c r="I285" s="9"/>
      <c r="J285" s="9"/>
    </row>
    <row r="286" spans="2:10" x14ac:dyDescent="0.25">
      <c r="B286" s="9"/>
      <c r="C286" s="9"/>
      <c r="D286" s="9"/>
      <c r="E286" s="9"/>
      <c r="F286" s="9"/>
      <c r="G286" s="9"/>
      <c r="H286" s="9"/>
      <c r="I286" s="9"/>
      <c r="J286" s="9"/>
    </row>
    <row r="287" spans="2:10" x14ac:dyDescent="0.25">
      <c r="B287" s="9"/>
      <c r="C287" s="9"/>
      <c r="D287" s="9"/>
      <c r="E287" s="9"/>
      <c r="F287" s="9"/>
      <c r="G287" s="9"/>
      <c r="H287" s="9"/>
      <c r="I287" s="9"/>
      <c r="J287" s="9"/>
    </row>
    <row r="288" spans="2:10" x14ac:dyDescent="0.25">
      <c r="B288" s="9"/>
      <c r="C288" s="9"/>
      <c r="D288" s="9"/>
      <c r="E288" s="9"/>
      <c r="F288" s="9"/>
      <c r="G288" s="9"/>
      <c r="H288" s="9"/>
      <c r="I288" s="9"/>
      <c r="J288" s="9"/>
    </row>
    <row r="289" spans="2:10" x14ac:dyDescent="0.25">
      <c r="B289" s="9"/>
      <c r="C289" s="9"/>
      <c r="D289" s="9"/>
      <c r="E289" s="9"/>
      <c r="F289" s="9"/>
      <c r="G289" s="9"/>
      <c r="H289" s="9"/>
      <c r="I289" s="9"/>
      <c r="J289" s="9"/>
    </row>
    <row r="290" spans="2:10" x14ac:dyDescent="0.25">
      <c r="B290" s="9"/>
      <c r="C290" s="9"/>
      <c r="D290" s="9"/>
      <c r="E290" s="9"/>
      <c r="F290" s="9"/>
      <c r="G290" s="9"/>
      <c r="H290" s="9"/>
      <c r="I290" s="9"/>
      <c r="J290" s="9"/>
    </row>
    <row r="291" spans="2:10" x14ac:dyDescent="0.25">
      <c r="B291" s="9"/>
      <c r="C291" s="9"/>
      <c r="D291" s="9"/>
      <c r="E291" s="9"/>
      <c r="F291" s="9"/>
      <c r="G291" s="9"/>
      <c r="H291" s="9"/>
      <c r="I291" s="9"/>
      <c r="J291" s="9"/>
    </row>
    <row r="292" spans="2:10" x14ac:dyDescent="0.25">
      <c r="B292" s="9"/>
      <c r="C292" s="9"/>
      <c r="D292" s="9"/>
      <c r="E292" s="9"/>
      <c r="F292" s="9"/>
      <c r="G292" s="9"/>
      <c r="H292" s="9"/>
      <c r="I292" s="9"/>
      <c r="J292" s="9"/>
    </row>
    <row r="293" spans="2:10" x14ac:dyDescent="0.25">
      <c r="B293" s="9"/>
      <c r="C293" s="9"/>
      <c r="D293" s="9"/>
      <c r="E293" s="9"/>
      <c r="F293" s="9"/>
      <c r="G293" s="9"/>
      <c r="H293" s="9"/>
      <c r="I293" s="9"/>
      <c r="J293" s="9"/>
    </row>
    <row r="294" spans="2:10" x14ac:dyDescent="0.25">
      <c r="B294" s="9"/>
      <c r="C294" s="9"/>
      <c r="D294" s="9"/>
      <c r="E294" s="9"/>
      <c r="F294" s="9"/>
      <c r="G294" s="9"/>
      <c r="H294" s="9"/>
      <c r="I294" s="9"/>
      <c r="J294" s="9"/>
    </row>
    <row r="295" spans="2:10" x14ac:dyDescent="0.25">
      <c r="B295" s="9"/>
      <c r="C295" s="9"/>
      <c r="D295" s="9"/>
      <c r="E295" s="9"/>
      <c r="F295" s="9"/>
      <c r="G295" s="9"/>
      <c r="H295" s="9"/>
      <c r="I295" s="9"/>
      <c r="J295" s="9"/>
    </row>
    <row r="296" spans="2:10" x14ac:dyDescent="0.25">
      <c r="B296" s="9"/>
      <c r="C296" s="9"/>
      <c r="D296" s="9"/>
      <c r="E296" s="9"/>
      <c r="F296" s="9"/>
      <c r="G296" s="9"/>
      <c r="H296" s="9"/>
      <c r="I296" s="9"/>
      <c r="J296" s="9"/>
    </row>
    <row r="297" spans="2:10" x14ac:dyDescent="0.25">
      <c r="B297" s="9"/>
      <c r="C297" s="9"/>
      <c r="D297" s="9"/>
      <c r="E297" s="9"/>
      <c r="F297" s="9"/>
      <c r="G297" s="9"/>
      <c r="H297" s="9"/>
      <c r="I297" s="9"/>
      <c r="J297" s="9"/>
    </row>
    <row r="298" spans="2:10" x14ac:dyDescent="0.25">
      <c r="B298" s="9"/>
      <c r="C298" s="9"/>
      <c r="D298" s="9"/>
      <c r="E298" s="9"/>
      <c r="F298" s="9"/>
      <c r="G298" s="9"/>
      <c r="H298" s="9"/>
      <c r="I298" s="9"/>
      <c r="J298" s="9"/>
    </row>
    <row r="299" spans="2:10" x14ac:dyDescent="0.25">
      <c r="B299" s="9"/>
      <c r="C299" s="9"/>
      <c r="D299" s="9"/>
      <c r="E299" s="9"/>
      <c r="F299" s="9"/>
      <c r="G299" s="9"/>
      <c r="H299" s="9"/>
      <c r="I299" s="9"/>
      <c r="J299" s="9"/>
    </row>
    <row r="300" spans="2:10" x14ac:dyDescent="0.25">
      <c r="B300" s="9"/>
      <c r="C300" s="9"/>
      <c r="D300" s="9"/>
      <c r="E300" s="9"/>
      <c r="F300" s="9"/>
      <c r="G300" s="9"/>
      <c r="H300" s="9"/>
      <c r="I300" s="9"/>
      <c r="J300" s="9"/>
    </row>
    <row r="301" spans="2:10" x14ac:dyDescent="0.25">
      <c r="B301" s="9"/>
      <c r="C301" s="9"/>
      <c r="D301" s="9"/>
      <c r="E301" s="9"/>
      <c r="F301" s="9"/>
      <c r="G301" s="9"/>
      <c r="H301" s="9"/>
      <c r="I301" s="9"/>
      <c r="J301" s="9"/>
    </row>
    <row r="302" spans="2:10" x14ac:dyDescent="0.25">
      <c r="B302" s="9"/>
      <c r="C302" s="9"/>
      <c r="D302" s="9"/>
      <c r="E302" s="9"/>
      <c r="F302" s="9"/>
      <c r="G302" s="9"/>
      <c r="H302" s="9"/>
      <c r="I302" s="9"/>
      <c r="J302" s="9"/>
    </row>
    <row r="303" spans="2:10" x14ac:dyDescent="0.25">
      <c r="B303" s="9"/>
      <c r="C303" s="9"/>
      <c r="D303" s="9"/>
      <c r="E303" s="9"/>
      <c r="F303" s="9"/>
      <c r="G303" s="9"/>
      <c r="H303" s="9"/>
      <c r="I303" s="9"/>
      <c r="J303" s="9"/>
    </row>
    <row r="304" spans="2:10" x14ac:dyDescent="0.25">
      <c r="B304" s="9"/>
      <c r="C304" s="9"/>
      <c r="D304" s="9"/>
      <c r="E304" s="9"/>
      <c r="F304" s="9"/>
      <c r="G304" s="9"/>
      <c r="H304" s="9"/>
      <c r="I304" s="9"/>
      <c r="J304" s="9"/>
    </row>
    <row r="305" spans="2:10" x14ac:dyDescent="0.25">
      <c r="B305" s="9"/>
      <c r="C305" s="9"/>
      <c r="D305" s="9"/>
      <c r="E305" s="9"/>
      <c r="F305" s="9"/>
      <c r="G305" s="9"/>
      <c r="H305" s="9"/>
      <c r="I305" s="9"/>
      <c r="J305" s="9"/>
    </row>
    <row r="306" spans="2:10" x14ac:dyDescent="0.25">
      <c r="B306" s="9"/>
      <c r="C306" s="9"/>
      <c r="D306" s="9"/>
      <c r="E306" s="9"/>
      <c r="F306" s="9"/>
      <c r="G306" s="9"/>
      <c r="H306" s="9"/>
      <c r="I306" s="9"/>
      <c r="J306" s="9"/>
    </row>
    <row r="307" spans="2:10" x14ac:dyDescent="0.25">
      <c r="B307" s="9"/>
      <c r="C307" s="9"/>
      <c r="D307" s="9"/>
      <c r="E307" s="9"/>
      <c r="F307" s="9"/>
      <c r="G307" s="9"/>
      <c r="H307" s="9"/>
      <c r="I307" s="9"/>
      <c r="J307" s="9"/>
    </row>
    <row r="308" spans="2:10" x14ac:dyDescent="0.25">
      <c r="B308" s="9"/>
      <c r="C308" s="9"/>
      <c r="D308" s="9"/>
      <c r="E308" s="9"/>
      <c r="F308" s="9"/>
      <c r="G308" s="9"/>
      <c r="H308" s="9"/>
      <c r="I308" s="9"/>
      <c r="J308" s="9"/>
    </row>
    <row r="309" spans="2:10" x14ac:dyDescent="0.25">
      <c r="B309" s="9"/>
      <c r="C309" s="9"/>
      <c r="D309" s="9"/>
      <c r="E309" s="9"/>
      <c r="F309" s="9"/>
      <c r="G309" s="9"/>
      <c r="H309" s="9"/>
      <c r="I309" s="9"/>
      <c r="J309" s="9"/>
    </row>
    <row r="310" spans="2:10" x14ac:dyDescent="0.25">
      <c r="B310" s="9"/>
      <c r="C310" s="9"/>
      <c r="D310" s="9"/>
      <c r="E310" s="9"/>
      <c r="F310" s="9"/>
      <c r="G310" s="9"/>
      <c r="H310" s="9"/>
      <c r="I310" s="9"/>
      <c r="J310" s="9"/>
    </row>
    <row r="311" spans="2:10" x14ac:dyDescent="0.25">
      <c r="B311" s="9"/>
      <c r="C311" s="9"/>
      <c r="D311" s="9"/>
      <c r="E311" s="9"/>
      <c r="F311" s="9"/>
      <c r="G311" s="9"/>
      <c r="H311" s="9"/>
      <c r="I311" s="9"/>
      <c r="J311" s="9"/>
    </row>
    <row r="312" spans="2:10" x14ac:dyDescent="0.25">
      <c r="B312" s="9"/>
      <c r="C312" s="9"/>
      <c r="D312" s="9"/>
      <c r="E312" s="9"/>
      <c r="F312" s="9"/>
      <c r="G312" s="9"/>
      <c r="H312" s="9"/>
      <c r="I312" s="9"/>
      <c r="J312" s="9"/>
    </row>
    <row r="313" spans="2:10" x14ac:dyDescent="0.25">
      <c r="B313" s="9"/>
      <c r="C313" s="9"/>
      <c r="D313" s="9"/>
      <c r="E313" s="9"/>
      <c r="F313" s="9"/>
      <c r="G313" s="9"/>
      <c r="H313" s="9"/>
      <c r="I313" s="9"/>
      <c r="J313" s="9"/>
    </row>
    <row r="314" spans="2:10" x14ac:dyDescent="0.25">
      <c r="B314" s="9"/>
      <c r="C314" s="9"/>
      <c r="D314" s="9"/>
      <c r="E314" s="9"/>
      <c r="F314" s="9"/>
      <c r="G314" s="9"/>
      <c r="H314" s="9"/>
      <c r="I314" s="9"/>
      <c r="J314" s="9"/>
    </row>
    <row r="315" spans="2:10" x14ac:dyDescent="0.25">
      <c r="B315" s="9"/>
      <c r="C315" s="9"/>
      <c r="D315" s="9"/>
      <c r="E315" s="9"/>
      <c r="F315" s="9"/>
      <c r="G315" s="9"/>
      <c r="H315" s="9"/>
      <c r="I315" s="9"/>
      <c r="J315" s="9"/>
    </row>
    <row r="316" spans="2:10" x14ac:dyDescent="0.25">
      <c r="B316" s="9"/>
      <c r="C316" s="9"/>
      <c r="D316" s="9"/>
      <c r="E316" s="9"/>
      <c r="F316" s="9"/>
      <c r="G316" s="9"/>
      <c r="H316" s="9"/>
      <c r="I316" s="9"/>
      <c r="J316" s="9"/>
    </row>
    <row r="317" spans="2:10" x14ac:dyDescent="0.25">
      <c r="B317" s="9"/>
      <c r="C317" s="9"/>
      <c r="D317" s="9"/>
      <c r="E317" s="9"/>
      <c r="F317" s="9"/>
      <c r="G317" s="9"/>
      <c r="H317" s="9"/>
      <c r="I317" s="9"/>
      <c r="J317" s="9"/>
    </row>
    <row r="318" spans="2:10" x14ac:dyDescent="0.25">
      <c r="B318" s="9"/>
      <c r="C318" s="9"/>
      <c r="D318" s="9"/>
      <c r="E318" s="9"/>
      <c r="F318" s="9"/>
      <c r="G318" s="9"/>
      <c r="H318" s="9"/>
      <c r="I318" s="9"/>
      <c r="J318" s="9"/>
    </row>
    <row r="319" spans="2:10" x14ac:dyDescent="0.25">
      <c r="B319" s="9"/>
      <c r="C319" s="9"/>
      <c r="D319" s="9"/>
      <c r="E319" s="9"/>
      <c r="F319" s="9"/>
      <c r="G319" s="9"/>
      <c r="H319" s="9"/>
      <c r="I319" s="9"/>
      <c r="J319" s="9"/>
    </row>
    <row r="320" spans="2:10" x14ac:dyDescent="0.25">
      <c r="B320" s="9"/>
      <c r="C320" s="9"/>
      <c r="D320" s="9"/>
      <c r="E320" s="9"/>
      <c r="F320" s="9"/>
      <c r="G320" s="9"/>
      <c r="H320" s="9"/>
      <c r="I320" s="9"/>
      <c r="J320" s="9"/>
    </row>
    <row r="321" spans="2:10" x14ac:dyDescent="0.25">
      <c r="B321" s="9"/>
      <c r="C321" s="9"/>
      <c r="D321" s="9"/>
      <c r="E321" s="9"/>
      <c r="F321" s="9"/>
      <c r="G321" s="9"/>
      <c r="H321" s="9"/>
      <c r="I321" s="9"/>
      <c r="J321" s="9"/>
    </row>
    <row r="322" spans="2:10" x14ac:dyDescent="0.25">
      <c r="B322" s="9"/>
      <c r="C322" s="9"/>
      <c r="D322" s="9"/>
      <c r="E322" s="9"/>
      <c r="F322" s="9"/>
      <c r="G322" s="9"/>
      <c r="H322" s="9"/>
      <c r="I322" s="9"/>
      <c r="J322" s="9"/>
    </row>
    <row r="323" spans="2:10" x14ac:dyDescent="0.25">
      <c r="B323" s="9"/>
      <c r="C323" s="9"/>
      <c r="D323" s="9"/>
      <c r="E323" s="9"/>
      <c r="F323" s="9"/>
      <c r="G323" s="9"/>
      <c r="H323" s="9"/>
      <c r="I323" s="9"/>
      <c r="J323" s="9"/>
    </row>
    <row r="324" spans="2:10" x14ac:dyDescent="0.25">
      <c r="B324" s="9"/>
      <c r="C324" s="9"/>
      <c r="D324" s="9"/>
      <c r="E324" s="9"/>
      <c r="F324" s="9"/>
      <c r="G324" s="9"/>
      <c r="H324" s="9"/>
      <c r="I324" s="9"/>
      <c r="J324" s="9"/>
    </row>
    <row r="325" spans="2:10" x14ac:dyDescent="0.25">
      <c r="B325" s="9"/>
      <c r="C325" s="9"/>
      <c r="D325" s="9"/>
      <c r="E325" s="9"/>
      <c r="F325" s="9"/>
      <c r="G325" s="9"/>
      <c r="H325" s="9"/>
      <c r="I325" s="9"/>
      <c r="J325" s="9"/>
    </row>
    <row r="326" spans="2:10" x14ac:dyDescent="0.25">
      <c r="B326" s="9"/>
      <c r="C326" s="9"/>
      <c r="D326" s="9"/>
      <c r="E326" s="9"/>
      <c r="F326" s="9"/>
      <c r="G326" s="9"/>
      <c r="H326" s="9"/>
      <c r="I326" s="9"/>
      <c r="J326" s="9"/>
    </row>
    <row r="327" spans="2:10" x14ac:dyDescent="0.25">
      <c r="B327" s="9"/>
      <c r="C327" s="9"/>
      <c r="D327" s="9"/>
      <c r="E327" s="9"/>
      <c r="F327" s="9"/>
      <c r="G327" s="9"/>
      <c r="H327" s="9"/>
      <c r="I327" s="9"/>
      <c r="J327" s="9"/>
    </row>
    <row r="328" spans="2:10" x14ac:dyDescent="0.25">
      <c r="B328" s="9"/>
      <c r="C328" s="9"/>
      <c r="D328" s="9"/>
      <c r="E328" s="9"/>
      <c r="F328" s="9"/>
      <c r="G328" s="9"/>
      <c r="H328" s="9"/>
      <c r="I328" s="9"/>
      <c r="J328" s="9"/>
    </row>
    <row r="329" spans="2:10" x14ac:dyDescent="0.25">
      <c r="B329" s="9"/>
      <c r="C329" s="9"/>
      <c r="D329" s="9"/>
      <c r="E329" s="9"/>
      <c r="F329" s="9"/>
      <c r="G329" s="9"/>
      <c r="H329" s="9"/>
      <c r="I329" s="9"/>
      <c r="J329" s="9"/>
    </row>
    <row r="330" spans="2:10" x14ac:dyDescent="0.25">
      <c r="B330" s="9"/>
      <c r="C330" s="9"/>
      <c r="D330" s="9"/>
      <c r="E330" s="9"/>
      <c r="F330" s="9"/>
      <c r="G330" s="9"/>
      <c r="H330" s="9"/>
      <c r="I330" s="9"/>
      <c r="J330" s="9"/>
    </row>
    <row r="331" spans="2:10" x14ac:dyDescent="0.25">
      <c r="B331" s="9"/>
      <c r="C331" s="9"/>
      <c r="D331" s="9"/>
      <c r="E331" s="9"/>
      <c r="F331" s="9"/>
      <c r="G331" s="9"/>
      <c r="H331" s="9"/>
      <c r="I331" s="9"/>
      <c r="J331" s="9"/>
    </row>
    <row r="332" spans="2:10" x14ac:dyDescent="0.25">
      <c r="B332" s="9"/>
      <c r="C332" s="9"/>
      <c r="D332" s="9"/>
      <c r="E332" s="9"/>
      <c r="F332" s="9"/>
      <c r="G332" s="9"/>
      <c r="H332" s="9"/>
      <c r="I332" s="9"/>
      <c r="J332" s="9"/>
    </row>
    <row r="333" spans="2:10" x14ac:dyDescent="0.25">
      <c r="B333" s="9"/>
      <c r="C333" s="9"/>
      <c r="D333" s="9"/>
      <c r="E333" s="9"/>
      <c r="F333" s="9"/>
      <c r="G333" s="9"/>
      <c r="H333" s="9"/>
      <c r="I333" s="9"/>
      <c r="J333" s="9"/>
    </row>
    <row r="334" spans="2:10" x14ac:dyDescent="0.25">
      <c r="B334" s="9"/>
      <c r="C334" s="9"/>
      <c r="D334" s="9"/>
      <c r="E334" s="9"/>
      <c r="F334" s="9"/>
      <c r="G334" s="9"/>
      <c r="H334" s="9"/>
      <c r="I334" s="9"/>
      <c r="J334" s="9"/>
    </row>
    <row r="335" spans="2:10" x14ac:dyDescent="0.25">
      <c r="B335" s="9"/>
      <c r="C335" s="9"/>
      <c r="D335" s="9"/>
      <c r="E335" s="9"/>
      <c r="F335" s="9"/>
      <c r="G335" s="9"/>
      <c r="H335" s="9"/>
      <c r="I335" s="9"/>
      <c r="J335" s="9"/>
    </row>
    <row r="336" spans="2:10" x14ac:dyDescent="0.25">
      <c r="B336" s="9"/>
      <c r="C336" s="9"/>
      <c r="D336" s="9"/>
      <c r="E336" s="9"/>
      <c r="F336" s="9"/>
      <c r="G336" s="9"/>
      <c r="H336" s="9"/>
      <c r="I336" s="9"/>
      <c r="J336" s="9"/>
    </row>
    <row r="337" spans="2:10" x14ac:dyDescent="0.25">
      <c r="B337" s="9"/>
      <c r="C337" s="9"/>
      <c r="D337" s="9"/>
      <c r="E337" s="9"/>
      <c r="F337" s="9"/>
      <c r="G337" s="9"/>
      <c r="H337" s="9"/>
      <c r="I337" s="9"/>
      <c r="J337" s="9"/>
    </row>
    <row r="338" spans="2:10" x14ac:dyDescent="0.25">
      <c r="B338" s="9"/>
      <c r="C338" s="9"/>
      <c r="D338" s="9"/>
      <c r="E338" s="9"/>
      <c r="F338" s="9"/>
      <c r="G338" s="9"/>
      <c r="H338" s="9"/>
      <c r="I338" s="9"/>
      <c r="J338" s="9"/>
    </row>
    <row r="339" spans="2:10" x14ac:dyDescent="0.25">
      <c r="B339" s="9"/>
      <c r="C339" s="9"/>
      <c r="D339" s="9"/>
      <c r="E339" s="9"/>
      <c r="F339" s="9"/>
      <c r="G339" s="9"/>
      <c r="H339" s="9"/>
      <c r="I339" s="9"/>
      <c r="J339" s="9"/>
    </row>
    <row r="340" spans="2:10" x14ac:dyDescent="0.25">
      <c r="B340" s="9"/>
      <c r="C340" s="9"/>
      <c r="D340" s="9"/>
      <c r="E340" s="9"/>
      <c r="F340" s="9"/>
      <c r="G340" s="9"/>
      <c r="H340" s="9"/>
      <c r="I340" s="9"/>
      <c r="J340" s="9"/>
    </row>
    <row r="341" spans="2:10" x14ac:dyDescent="0.25">
      <c r="B341" s="9"/>
      <c r="C341" s="9"/>
      <c r="D341" s="9"/>
      <c r="E341" s="9"/>
      <c r="F341" s="9"/>
      <c r="G341" s="9"/>
      <c r="H341" s="9"/>
      <c r="I341" s="9"/>
      <c r="J341" s="9"/>
    </row>
    <row r="342" spans="2:10" x14ac:dyDescent="0.25">
      <c r="B342" s="9"/>
      <c r="C342" s="9"/>
      <c r="D342" s="9"/>
      <c r="E342" s="9"/>
      <c r="F342" s="9"/>
      <c r="G342" s="9"/>
      <c r="H342" s="9"/>
      <c r="I342" s="9"/>
      <c r="J342" s="9"/>
    </row>
    <row r="343" spans="2:10" x14ac:dyDescent="0.25">
      <c r="B343" s="9"/>
      <c r="C343" s="9"/>
      <c r="D343" s="9"/>
      <c r="E343" s="9"/>
      <c r="F343" s="9"/>
      <c r="G343" s="9"/>
      <c r="H343" s="9"/>
      <c r="I343" s="9"/>
      <c r="J343" s="9"/>
    </row>
    <row r="344" spans="2:10" x14ac:dyDescent="0.25">
      <c r="B344" s="9"/>
      <c r="C344" s="9"/>
      <c r="D344" s="9"/>
      <c r="E344" s="9"/>
      <c r="F344" s="9"/>
      <c r="G344" s="9"/>
      <c r="H344" s="9"/>
      <c r="I344" s="9"/>
      <c r="J344" s="9"/>
    </row>
    <row r="345" spans="2:10" x14ac:dyDescent="0.25">
      <c r="B345" s="9"/>
      <c r="C345" s="9"/>
      <c r="D345" s="9"/>
      <c r="E345" s="9"/>
      <c r="F345" s="9"/>
      <c r="G345" s="9"/>
      <c r="H345" s="9"/>
      <c r="I345" s="9"/>
      <c r="J345" s="9"/>
    </row>
    <row r="346" spans="2:10" x14ac:dyDescent="0.25">
      <c r="B346" s="9"/>
      <c r="C346" s="9"/>
      <c r="D346" s="9"/>
      <c r="E346" s="9"/>
      <c r="F346" s="9"/>
      <c r="G346" s="9"/>
      <c r="H346" s="9"/>
      <c r="I346" s="9"/>
      <c r="J346" s="9"/>
    </row>
    <row r="347" spans="2:10" x14ac:dyDescent="0.25">
      <c r="B347" s="9"/>
      <c r="C347" s="9"/>
      <c r="D347" s="9"/>
      <c r="E347" s="9"/>
      <c r="F347" s="9"/>
      <c r="G347" s="9"/>
      <c r="H347" s="9"/>
      <c r="I347" s="9"/>
      <c r="J347" s="9"/>
    </row>
    <row r="348" spans="2:10" x14ac:dyDescent="0.25">
      <c r="B348" s="9"/>
      <c r="C348" s="9"/>
      <c r="D348" s="9"/>
      <c r="E348" s="9"/>
      <c r="F348" s="9"/>
      <c r="G348" s="9"/>
      <c r="H348" s="9"/>
      <c r="I348" s="9"/>
      <c r="J348" s="9"/>
    </row>
    <row r="349" spans="2:10" x14ac:dyDescent="0.25">
      <c r="B349" s="9"/>
      <c r="C349" s="9"/>
      <c r="D349" s="9"/>
      <c r="E349" s="9"/>
      <c r="F349" s="9"/>
      <c r="G349" s="9"/>
      <c r="H349" s="9"/>
      <c r="I349" s="9"/>
      <c r="J349" s="9"/>
    </row>
    <row r="350" spans="2:10" x14ac:dyDescent="0.25">
      <c r="B350" s="9"/>
      <c r="C350" s="9"/>
      <c r="D350" s="9"/>
      <c r="E350" s="9"/>
      <c r="F350" s="9"/>
      <c r="G350" s="9"/>
      <c r="H350" s="9"/>
      <c r="I350" s="9"/>
      <c r="J350" s="9"/>
    </row>
    <row r="351" spans="2:10" x14ac:dyDescent="0.25">
      <c r="B351" s="9"/>
      <c r="C351" s="9"/>
      <c r="D351" s="9"/>
      <c r="E351" s="9"/>
      <c r="F351" s="9"/>
      <c r="G351" s="9"/>
      <c r="H351" s="9"/>
      <c r="I351" s="9"/>
      <c r="J351" s="9"/>
    </row>
    <row r="352" spans="2:10" x14ac:dyDescent="0.25">
      <c r="B352" s="9"/>
      <c r="C352" s="9"/>
      <c r="D352" s="9"/>
      <c r="E352" s="9"/>
      <c r="F352" s="9"/>
      <c r="G352" s="9"/>
      <c r="H352" s="9"/>
      <c r="I352" s="9"/>
      <c r="J352" s="9"/>
    </row>
    <row r="353" spans="2:10" x14ac:dyDescent="0.25">
      <c r="B353" s="9"/>
      <c r="C353" s="9"/>
      <c r="D353" s="9"/>
      <c r="E353" s="9"/>
      <c r="F353" s="9"/>
      <c r="G353" s="9"/>
      <c r="H353" s="9"/>
      <c r="I353" s="9"/>
      <c r="J353" s="9"/>
    </row>
    <row r="354" spans="2:10" x14ac:dyDescent="0.25">
      <c r="B354" s="9"/>
      <c r="C354" s="9"/>
      <c r="D354" s="9"/>
      <c r="E354" s="9"/>
      <c r="F354" s="9"/>
      <c r="G354" s="9"/>
      <c r="H354" s="9"/>
      <c r="I354" s="9"/>
      <c r="J354" s="9"/>
    </row>
    <row r="355" spans="2:10" x14ac:dyDescent="0.25">
      <c r="B355" s="9"/>
      <c r="C355" s="9"/>
      <c r="D355" s="9"/>
      <c r="E355" s="9"/>
      <c r="F355" s="9"/>
      <c r="G355" s="9"/>
      <c r="H355" s="9"/>
      <c r="I355" s="9"/>
      <c r="J355" s="9"/>
    </row>
    <row r="356" spans="2:10" x14ac:dyDescent="0.25">
      <c r="B356" s="9"/>
      <c r="C356" s="9"/>
      <c r="D356" s="9"/>
      <c r="E356" s="9"/>
      <c r="F356" s="9"/>
      <c r="G356" s="9"/>
      <c r="H356" s="9"/>
      <c r="I356" s="9"/>
      <c r="J356" s="9"/>
    </row>
    <row r="357" spans="2:10" x14ac:dyDescent="0.25">
      <c r="B357" s="9"/>
      <c r="C357" s="9"/>
      <c r="D357" s="9"/>
      <c r="E357" s="9"/>
      <c r="F357" s="9"/>
      <c r="G357" s="9"/>
      <c r="H357" s="9"/>
      <c r="I357" s="9"/>
      <c r="J357" s="9"/>
    </row>
    <row r="358" spans="2:10" x14ac:dyDescent="0.25">
      <c r="B358" s="9"/>
      <c r="C358" s="9"/>
      <c r="D358" s="9"/>
      <c r="E358" s="9"/>
      <c r="F358" s="9"/>
      <c r="G358" s="9"/>
      <c r="H358" s="9"/>
      <c r="I358" s="9"/>
      <c r="J358" s="9"/>
    </row>
    <row r="359" spans="2:10" x14ac:dyDescent="0.25">
      <c r="B359" s="9"/>
      <c r="C359" s="9"/>
      <c r="D359" s="9"/>
      <c r="E359" s="9"/>
      <c r="F359" s="9"/>
      <c r="G359" s="9"/>
      <c r="H359" s="9"/>
      <c r="I359" s="9"/>
      <c r="J359" s="9"/>
    </row>
    <row r="360" spans="2:10" x14ac:dyDescent="0.25">
      <c r="B360" s="9"/>
      <c r="C360" s="9"/>
      <c r="D360" s="9"/>
      <c r="E360" s="9"/>
      <c r="F360" s="9"/>
      <c r="G360" s="9"/>
      <c r="H360" s="9"/>
      <c r="I360" s="9"/>
      <c r="J360" s="9"/>
    </row>
    <row r="361" spans="2:10" x14ac:dyDescent="0.25">
      <c r="B361" s="9"/>
      <c r="C361" s="9"/>
      <c r="D361" s="9"/>
      <c r="E361" s="9"/>
      <c r="F361" s="9"/>
      <c r="G361" s="9"/>
      <c r="H361" s="9"/>
      <c r="I361" s="9"/>
      <c r="J361" s="9"/>
    </row>
    <row r="362" spans="2:10" x14ac:dyDescent="0.25">
      <c r="B362" s="9"/>
      <c r="C362" s="9"/>
      <c r="D362" s="9"/>
      <c r="E362" s="9"/>
      <c r="F362" s="9"/>
      <c r="G362" s="9"/>
      <c r="H362" s="9"/>
      <c r="I362" s="9"/>
      <c r="J362" s="9"/>
    </row>
    <row r="363" spans="2:10" x14ac:dyDescent="0.25">
      <c r="B363" s="9"/>
      <c r="C363" s="9"/>
      <c r="D363" s="9"/>
      <c r="E363" s="9"/>
      <c r="F363" s="9"/>
      <c r="G363" s="9"/>
      <c r="H363" s="9"/>
      <c r="I363" s="9"/>
      <c r="J363" s="9"/>
    </row>
    <row r="364" spans="2:10" x14ac:dyDescent="0.25">
      <c r="B364" s="9"/>
      <c r="C364" s="9"/>
      <c r="D364" s="9"/>
      <c r="E364" s="9"/>
      <c r="F364" s="9"/>
      <c r="G364" s="9"/>
      <c r="H364" s="9"/>
      <c r="I364" s="9"/>
      <c r="J364" s="9"/>
    </row>
    <row r="365" spans="2:10" x14ac:dyDescent="0.25">
      <c r="B365" s="9"/>
      <c r="C365" s="9"/>
      <c r="D365" s="9"/>
      <c r="E365" s="9"/>
      <c r="F365" s="9"/>
      <c r="G365" s="9"/>
      <c r="H365" s="9"/>
      <c r="I365" s="9"/>
      <c r="J365" s="9"/>
    </row>
    <row r="366" spans="2:10" x14ac:dyDescent="0.25">
      <c r="B366" s="9"/>
      <c r="C366" s="9"/>
      <c r="D366" s="9"/>
      <c r="E366" s="9"/>
      <c r="F366" s="9"/>
      <c r="G366" s="9"/>
      <c r="H366" s="9"/>
      <c r="I366" s="9"/>
      <c r="J366" s="9"/>
    </row>
    <row r="367" spans="2:10" x14ac:dyDescent="0.25">
      <c r="B367" s="9"/>
      <c r="C367" s="9"/>
      <c r="D367" s="9"/>
      <c r="E367" s="9"/>
      <c r="F367" s="9"/>
      <c r="G367" s="9"/>
      <c r="H367" s="9"/>
      <c r="I367" s="9"/>
      <c r="J367" s="9"/>
    </row>
    <row r="368" spans="2:10" x14ac:dyDescent="0.25">
      <c r="B368" s="9"/>
      <c r="C368" s="9"/>
      <c r="D368" s="9"/>
      <c r="E368" s="9"/>
      <c r="F368" s="9"/>
      <c r="G368" s="9"/>
      <c r="H368" s="9"/>
      <c r="I368" s="9"/>
      <c r="J368" s="9"/>
    </row>
    <row r="369" spans="2:10" x14ac:dyDescent="0.25">
      <c r="B369" s="9"/>
      <c r="C369" s="9"/>
      <c r="D369" s="9"/>
      <c r="E369" s="9"/>
      <c r="F369" s="9"/>
      <c r="G369" s="9"/>
      <c r="H369" s="9"/>
      <c r="I369" s="9"/>
      <c r="J369" s="9"/>
    </row>
    <row r="370" spans="2:10" x14ac:dyDescent="0.25">
      <c r="B370" s="9"/>
      <c r="C370" s="9"/>
      <c r="D370" s="9"/>
      <c r="E370" s="9"/>
      <c r="F370" s="9"/>
      <c r="G370" s="9"/>
      <c r="H370" s="9"/>
      <c r="I370" s="9"/>
      <c r="J370" s="9"/>
    </row>
    <row r="371" spans="2:10" x14ac:dyDescent="0.25">
      <c r="I371" s="9"/>
      <c r="J371" s="9"/>
    </row>
    <row r="372" spans="2:10" x14ac:dyDescent="0.25">
      <c r="I372" s="9"/>
      <c r="J372" s="9"/>
    </row>
    <row r="373" spans="2:10" x14ac:dyDescent="0.25">
      <c r="I373" s="9"/>
      <c r="J373" s="9"/>
    </row>
    <row r="374" spans="2:10" x14ac:dyDescent="0.25">
      <c r="I374" s="9"/>
      <c r="J374" s="9"/>
    </row>
    <row r="375" spans="2:10" x14ac:dyDescent="0.25">
      <c r="I375" s="9"/>
      <c r="J375" s="9"/>
    </row>
    <row r="376" spans="2:10" x14ac:dyDescent="0.25">
      <c r="I376" s="9"/>
      <c r="J376" s="9"/>
    </row>
    <row r="377" spans="2:10" x14ac:dyDescent="0.25">
      <c r="I377" s="9"/>
      <c r="J377" s="9"/>
    </row>
    <row r="378" spans="2:10" x14ac:dyDescent="0.25">
      <c r="I378" s="9"/>
      <c r="J378" s="9"/>
    </row>
    <row r="379" spans="2:10" x14ac:dyDescent="0.25">
      <c r="I379" s="9"/>
      <c r="J379" s="9"/>
    </row>
    <row r="380" spans="2:10" x14ac:dyDescent="0.25">
      <c r="I380" s="9"/>
      <c r="J380" s="9"/>
    </row>
    <row r="381" spans="2:10" x14ac:dyDescent="0.25">
      <c r="I381" s="9"/>
      <c r="J381" s="9"/>
    </row>
    <row r="382" spans="2:10" x14ac:dyDescent="0.25">
      <c r="I382" s="9"/>
      <c r="J382" s="9"/>
    </row>
    <row r="383" spans="2:10" x14ac:dyDescent="0.25">
      <c r="I383" s="9"/>
      <c r="J383" s="9"/>
    </row>
    <row r="384" spans="2:10" x14ac:dyDescent="0.25">
      <c r="I384" s="9"/>
      <c r="J384" s="9"/>
    </row>
    <row r="385" spans="9:10" x14ac:dyDescent="0.25">
      <c r="I385" s="9"/>
      <c r="J385" s="9"/>
    </row>
    <row r="386" spans="9:10" x14ac:dyDescent="0.25">
      <c r="I386" s="9"/>
      <c r="J386" s="9"/>
    </row>
    <row r="387" spans="9:10" x14ac:dyDescent="0.25">
      <c r="I387" s="9"/>
      <c r="J387" s="9"/>
    </row>
    <row r="388" spans="9:10" x14ac:dyDescent="0.25">
      <c r="I388" s="9"/>
      <c r="J388" s="9"/>
    </row>
    <row r="389" spans="9:10" x14ac:dyDescent="0.25">
      <c r="I389" s="9"/>
      <c r="J389" s="9"/>
    </row>
    <row r="390" spans="9:10" x14ac:dyDescent="0.25">
      <c r="I390" s="9"/>
      <c r="J390" s="9"/>
    </row>
    <row r="391" spans="9:10" x14ac:dyDescent="0.25">
      <c r="I391" s="9"/>
      <c r="J391" s="9"/>
    </row>
    <row r="392" spans="9:10" x14ac:dyDescent="0.25">
      <c r="I392" s="9"/>
      <c r="J392" s="9"/>
    </row>
    <row r="393" spans="9:10" x14ac:dyDescent="0.25">
      <c r="I393" s="9"/>
      <c r="J393" s="9"/>
    </row>
    <row r="394" spans="9:10" x14ac:dyDescent="0.25">
      <c r="I394" s="9"/>
      <c r="J394" s="9"/>
    </row>
    <row r="395" spans="9:10" x14ac:dyDescent="0.25">
      <c r="I395" s="9"/>
      <c r="J395" s="9"/>
    </row>
    <row r="396" spans="9:10" x14ac:dyDescent="0.25">
      <c r="I396" s="9"/>
      <c r="J396" s="9"/>
    </row>
    <row r="397" spans="9:10" x14ac:dyDescent="0.25">
      <c r="I397" s="9"/>
      <c r="J397" s="9"/>
    </row>
    <row r="398" spans="9:10" x14ac:dyDescent="0.25">
      <c r="I398" s="9"/>
      <c r="J398" s="9"/>
    </row>
    <row r="399" spans="9:10" x14ac:dyDescent="0.25">
      <c r="I399" s="9"/>
      <c r="J399" s="9"/>
    </row>
    <row r="400" spans="9:10" x14ac:dyDescent="0.25">
      <c r="I400" s="9"/>
      <c r="J400" s="9"/>
    </row>
    <row r="401" spans="9:10" x14ac:dyDescent="0.25">
      <c r="I401" s="9"/>
      <c r="J401" s="9"/>
    </row>
    <row r="402" spans="9:10" x14ac:dyDescent="0.25">
      <c r="I402" s="9"/>
      <c r="J402" s="9"/>
    </row>
    <row r="403" spans="9:10" x14ac:dyDescent="0.25">
      <c r="I403" s="9"/>
      <c r="J403" s="9"/>
    </row>
    <row r="404" spans="9:10" x14ac:dyDescent="0.25">
      <c r="I404" s="9"/>
      <c r="J404" s="9"/>
    </row>
    <row r="405" spans="9:10" x14ac:dyDescent="0.25">
      <c r="I405" s="9"/>
      <c r="J405" s="9"/>
    </row>
    <row r="406" spans="9:10" x14ac:dyDescent="0.25">
      <c r="I406" s="9"/>
      <c r="J406" s="9"/>
    </row>
    <row r="407" spans="9:10" x14ac:dyDescent="0.25">
      <c r="I407" s="9"/>
      <c r="J407" s="9"/>
    </row>
    <row r="408" spans="9:10" x14ac:dyDescent="0.25">
      <c r="I408" s="9"/>
      <c r="J408" s="9"/>
    </row>
    <row r="409" spans="9:10" x14ac:dyDescent="0.25">
      <c r="I409" s="9"/>
      <c r="J409" s="9"/>
    </row>
    <row r="410" spans="9:10" x14ac:dyDescent="0.25">
      <c r="I410" s="9"/>
      <c r="J410" s="9"/>
    </row>
    <row r="411" spans="9:10" x14ac:dyDescent="0.25">
      <c r="I411" s="9"/>
      <c r="J411" s="9"/>
    </row>
    <row r="412" spans="9:10" x14ac:dyDescent="0.25">
      <c r="I412" s="9"/>
      <c r="J412" s="9"/>
    </row>
    <row r="413" spans="9:10" x14ac:dyDescent="0.25">
      <c r="I413" s="9"/>
      <c r="J413" s="9"/>
    </row>
    <row r="414" spans="9:10" x14ac:dyDescent="0.25">
      <c r="I414" s="9"/>
      <c r="J414" s="9"/>
    </row>
    <row r="415" spans="9:10" x14ac:dyDescent="0.25">
      <c r="I415" s="9"/>
      <c r="J415" s="9"/>
    </row>
    <row r="416" spans="9:10" x14ac:dyDescent="0.25">
      <c r="I416" s="9"/>
      <c r="J416" s="9"/>
    </row>
    <row r="417" spans="9:10" x14ac:dyDescent="0.25">
      <c r="I417" s="9"/>
      <c r="J417" s="9"/>
    </row>
    <row r="418" spans="9:10" x14ac:dyDescent="0.25">
      <c r="I418" s="9"/>
      <c r="J418" s="9"/>
    </row>
    <row r="419" spans="9:10" x14ac:dyDescent="0.25">
      <c r="I419" s="9"/>
      <c r="J419" s="9"/>
    </row>
    <row r="420" spans="9:10" x14ac:dyDescent="0.25">
      <c r="I420" s="9"/>
      <c r="J420" s="9"/>
    </row>
    <row r="421" spans="9:10" x14ac:dyDescent="0.25">
      <c r="I421" s="9"/>
      <c r="J421" s="9"/>
    </row>
    <row r="422" spans="9:10" x14ac:dyDescent="0.25">
      <c r="I422" s="9"/>
      <c r="J422" s="9"/>
    </row>
    <row r="423" spans="9:10" x14ac:dyDescent="0.25">
      <c r="I423" s="9"/>
      <c r="J423" s="9"/>
    </row>
    <row r="424" spans="9:10" x14ac:dyDescent="0.25">
      <c r="I424" s="9"/>
      <c r="J424" s="9"/>
    </row>
    <row r="425" spans="9:10" x14ac:dyDescent="0.25">
      <c r="I425" s="9"/>
      <c r="J425" s="9"/>
    </row>
    <row r="426" spans="9:10" x14ac:dyDescent="0.25">
      <c r="I426" s="9"/>
      <c r="J426" s="9"/>
    </row>
    <row r="427" spans="9:10" x14ac:dyDescent="0.25">
      <c r="I427" s="9"/>
      <c r="J427" s="9"/>
    </row>
    <row r="428" spans="9:10" x14ac:dyDescent="0.25">
      <c r="I428" s="9"/>
      <c r="J428" s="9"/>
    </row>
    <row r="429" spans="9:10" x14ac:dyDescent="0.25">
      <c r="I429" s="9"/>
      <c r="J429" s="9"/>
    </row>
    <row r="430" spans="9:10" x14ac:dyDescent="0.25">
      <c r="I430" s="9"/>
      <c r="J430" s="9"/>
    </row>
    <row r="431" spans="9:10" x14ac:dyDescent="0.25">
      <c r="I431" s="9"/>
      <c r="J431" s="9"/>
    </row>
    <row r="432" spans="9:10" x14ac:dyDescent="0.25">
      <c r="I432" s="9"/>
      <c r="J432" s="9"/>
    </row>
    <row r="433" spans="9:10" x14ac:dyDescent="0.25">
      <c r="I433" s="9"/>
      <c r="J433" s="9"/>
    </row>
    <row r="434" spans="9:10" x14ac:dyDescent="0.25">
      <c r="I434" s="9"/>
      <c r="J434" s="9"/>
    </row>
    <row r="435" spans="9:10" x14ac:dyDescent="0.25">
      <c r="I435" s="9"/>
      <c r="J435" s="9"/>
    </row>
    <row r="436" spans="9:10" x14ac:dyDescent="0.25">
      <c r="I436" s="9"/>
      <c r="J436" s="9"/>
    </row>
    <row r="437" spans="9:10" x14ac:dyDescent="0.25">
      <c r="I437" s="9"/>
      <c r="J437" s="9"/>
    </row>
    <row r="438" spans="9:10" x14ac:dyDescent="0.25">
      <c r="I438" s="9"/>
      <c r="J438" s="9"/>
    </row>
    <row r="439" spans="9:10" x14ac:dyDescent="0.25">
      <c r="I439" s="9"/>
      <c r="J439" s="9"/>
    </row>
    <row r="440" spans="9:10" x14ac:dyDescent="0.25">
      <c r="I440" s="9"/>
      <c r="J440" s="9"/>
    </row>
    <row r="441" spans="9:10" x14ac:dyDescent="0.25">
      <c r="I441" s="9"/>
      <c r="J441" s="9"/>
    </row>
    <row r="442" spans="9:10" x14ac:dyDescent="0.25">
      <c r="I442" s="9"/>
      <c r="J442" s="9"/>
    </row>
    <row r="443" spans="9:10" x14ac:dyDescent="0.25">
      <c r="I443" s="9"/>
      <c r="J443" s="9"/>
    </row>
    <row r="444" spans="9:10" x14ac:dyDescent="0.25">
      <c r="I444" s="9"/>
      <c r="J444" s="9"/>
    </row>
    <row r="445" spans="9:10" x14ac:dyDescent="0.25">
      <c r="I445" s="9"/>
      <c r="J445" s="9"/>
    </row>
    <row r="446" spans="9:10" x14ac:dyDescent="0.25">
      <c r="I446" s="9"/>
      <c r="J446" s="9"/>
    </row>
    <row r="447" spans="9:10" x14ac:dyDescent="0.25">
      <c r="I447" s="9"/>
      <c r="J447" s="9"/>
    </row>
    <row r="448" spans="9:10" x14ac:dyDescent="0.25">
      <c r="I448" s="9"/>
      <c r="J448" s="9"/>
    </row>
    <row r="449" spans="9:10" x14ac:dyDescent="0.25">
      <c r="I449" s="9"/>
      <c r="J449" s="9"/>
    </row>
    <row r="450" spans="9:10" x14ac:dyDescent="0.25">
      <c r="I450" s="9"/>
      <c r="J450" s="9"/>
    </row>
    <row r="451" spans="9:10" x14ac:dyDescent="0.25">
      <c r="I451" s="9"/>
      <c r="J451" s="9"/>
    </row>
    <row r="452" spans="9:10" x14ac:dyDescent="0.25">
      <c r="I452" s="9"/>
      <c r="J452" s="9"/>
    </row>
    <row r="453" spans="9:10" x14ac:dyDescent="0.25">
      <c r="I453" s="9"/>
      <c r="J453" s="9"/>
    </row>
    <row r="454" spans="9:10" x14ac:dyDescent="0.25">
      <c r="I454" s="9"/>
      <c r="J454" s="9"/>
    </row>
    <row r="455" spans="9:10" x14ac:dyDescent="0.25">
      <c r="I455" s="9"/>
      <c r="J455" s="9"/>
    </row>
    <row r="456" spans="9:10" x14ac:dyDescent="0.25">
      <c r="I456" s="9"/>
      <c r="J456" s="9"/>
    </row>
    <row r="457" spans="9:10" x14ac:dyDescent="0.25">
      <c r="I457" s="9"/>
      <c r="J457" s="9"/>
    </row>
    <row r="458" spans="9:10" x14ac:dyDescent="0.25">
      <c r="I458" s="9"/>
      <c r="J458" s="9"/>
    </row>
    <row r="459" spans="9:10" x14ac:dyDescent="0.25">
      <c r="I459" s="9"/>
      <c r="J459" s="9"/>
    </row>
    <row r="460" spans="9:10" x14ac:dyDescent="0.25">
      <c r="I460" s="9"/>
      <c r="J460" s="9"/>
    </row>
    <row r="461" spans="9:10" x14ac:dyDescent="0.25">
      <c r="I461" s="9"/>
      <c r="J461" s="9"/>
    </row>
    <row r="462" spans="9:10" x14ac:dyDescent="0.25">
      <c r="I462" s="9"/>
      <c r="J462" s="9"/>
    </row>
    <row r="463" spans="9:10" x14ac:dyDescent="0.25">
      <c r="I463" s="9"/>
      <c r="J463" s="9"/>
    </row>
    <row r="464" spans="9:10" x14ac:dyDescent="0.25">
      <c r="I464" s="9"/>
      <c r="J464" s="9"/>
    </row>
    <row r="465" spans="9:10" x14ac:dyDescent="0.25">
      <c r="I465" s="9"/>
      <c r="J465" s="9"/>
    </row>
    <row r="466" spans="9:10" x14ac:dyDescent="0.25">
      <c r="I466" s="9"/>
      <c r="J466" s="9"/>
    </row>
    <row r="467" spans="9:10" x14ac:dyDescent="0.25">
      <c r="I467" s="9"/>
      <c r="J467" s="9"/>
    </row>
    <row r="468" spans="9:10" x14ac:dyDescent="0.25">
      <c r="I468" s="9"/>
      <c r="J468" s="9"/>
    </row>
    <row r="469" spans="9:10" x14ac:dyDescent="0.25">
      <c r="I469" s="9"/>
      <c r="J469" s="9"/>
    </row>
    <row r="470" spans="9:10" x14ac:dyDescent="0.25">
      <c r="I470" s="9"/>
      <c r="J470" s="9"/>
    </row>
    <row r="471" spans="9:10" x14ac:dyDescent="0.25">
      <c r="I471" s="9"/>
      <c r="J471" s="9"/>
    </row>
    <row r="472" spans="9:10" x14ac:dyDescent="0.25">
      <c r="I472" s="9"/>
      <c r="J472" s="9"/>
    </row>
    <row r="473" spans="9:10" x14ac:dyDescent="0.25">
      <c r="I473" s="9"/>
      <c r="J473" s="9"/>
    </row>
    <row r="474" spans="9:10" x14ac:dyDescent="0.25">
      <c r="I474" s="9"/>
      <c r="J474" s="9"/>
    </row>
    <row r="475" spans="9:10" x14ac:dyDescent="0.25">
      <c r="I475" s="9"/>
      <c r="J475" s="9"/>
    </row>
    <row r="476" spans="9:10" x14ac:dyDescent="0.25">
      <c r="I476" s="9"/>
      <c r="J476" s="9"/>
    </row>
    <row r="477" spans="9:10" x14ac:dyDescent="0.25">
      <c r="I477" s="9"/>
      <c r="J477" s="9"/>
    </row>
    <row r="478" spans="9:10" x14ac:dyDescent="0.25">
      <c r="I478" s="9"/>
      <c r="J478" s="9"/>
    </row>
    <row r="479" spans="9:10" x14ac:dyDescent="0.25">
      <c r="I479" s="9"/>
      <c r="J479" s="9"/>
    </row>
    <row r="480" spans="9:10" x14ac:dyDescent="0.25">
      <c r="I480" s="9"/>
      <c r="J480" s="9"/>
    </row>
    <row r="481" spans="9:10" x14ac:dyDescent="0.25">
      <c r="I481" s="9"/>
      <c r="J481" s="9"/>
    </row>
    <row r="482" spans="9:10" x14ac:dyDescent="0.25">
      <c r="I482" s="9"/>
      <c r="J482" s="9"/>
    </row>
    <row r="483" spans="9:10" x14ac:dyDescent="0.25">
      <c r="I483" s="9"/>
      <c r="J483" s="9"/>
    </row>
    <row r="484" spans="9:10" x14ac:dyDescent="0.25">
      <c r="I484" s="9"/>
      <c r="J484" s="9"/>
    </row>
    <row r="485" spans="9:10" x14ac:dyDescent="0.25">
      <c r="I485" s="9"/>
      <c r="J485" s="9"/>
    </row>
    <row r="486" spans="9:10" x14ac:dyDescent="0.25">
      <c r="I486" s="9"/>
      <c r="J486" s="9"/>
    </row>
    <row r="487" spans="9:10" x14ac:dyDescent="0.25">
      <c r="I487" s="9"/>
      <c r="J487" s="9"/>
    </row>
    <row r="488" spans="9:10" x14ac:dyDescent="0.25">
      <c r="I488" s="9"/>
      <c r="J488" s="9"/>
    </row>
    <row r="489" spans="9:10" x14ac:dyDescent="0.25">
      <c r="I489" s="9"/>
      <c r="J489" s="9"/>
    </row>
    <row r="490" spans="9:10" x14ac:dyDescent="0.25">
      <c r="I490" s="9"/>
      <c r="J490" s="9"/>
    </row>
    <row r="491" spans="9:10" x14ac:dyDescent="0.25">
      <c r="I491" s="9"/>
      <c r="J491" s="9"/>
    </row>
    <row r="492" spans="9:10" x14ac:dyDescent="0.25">
      <c r="I492" s="9"/>
      <c r="J492" s="9"/>
    </row>
    <row r="493" spans="9:10" x14ac:dyDescent="0.25">
      <c r="I493" s="9"/>
      <c r="J493" s="9"/>
    </row>
    <row r="494" spans="9:10" x14ac:dyDescent="0.25">
      <c r="I494" s="9"/>
      <c r="J494" s="9"/>
    </row>
    <row r="495" spans="9:10" x14ac:dyDescent="0.25">
      <c r="I495" s="9"/>
      <c r="J495" s="9"/>
    </row>
    <row r="496" spans="9:10" x14ac:dyDescent="0.25">
      <c r="I496" s="9"/>
      <c r="J496" s="9"/>
    </row>
    <row r="497" spans="2:11" x14ac:dyDescent="0.25">
      <c r="I497" s="9"/>
      <c r="J497" s="9"/>
    </row>
    <row r="498" spans="2:11" x14ac:dyDescent="0.25">
      <c r="I498" s="9"/>
      <c r="J498" s="9"/>
    </row>
    <row r="499" spans="2:11" x14ac:dyDescent="0.25">
      <c r="I499" s="9"/>
      <c r="J499" s="9"/>
    </row>
    <row r="500" spans="2:11" x14ac:dyDescent="0.25">
      <c r="I500" s="9"/>
      <c r="J500" s="9"/>
    </row>
    <row r="501" spans="2:11" x14ac:dyDescent="0.25">
      <c r="I501" s="9"/>
      <c r="J501" s="9"/>
    </row>
    <row r="502" spans="2:11" x14ac:dyDescent="0.25">
      <c r="I502" s="9"/>
      <c r="J502" s="9"/>
    </row>
    <row r="503" spans="2:11" x14ac:dyDescent="0.25">
      <c r="I503" s="9"/>
      <c r="J503" s="9"/>
    </row>
    <row r="504" spans="2:11" x14ac:dyDescent="0.25">
      <c r="I504" s="9"/>
      <c r="J504" s="9"/>
    </row>
    <row r="505" spans="2:11" x14ac:dyDescent="0.25">
      <c r="I505" s="9"/>
      <c r="J505" s="9"/>
    </row>
    <row r="506" spans="2:11" x14ac:dyDescent="0.25">
      <c r="I506" s="9"/>
      <c r="J506" s="9"/>
    </row>
    <row r="507" spans="2:11" x14ac:dyDescent="0.25">
      <c r="I507" s="9"/>
      <c r="J507" s="9"/>
    </row>
    <row r="508" spans="2:11" x14ac:dyDescent="0.25">
      <c r="I508" s="9"/>
      <c r="J508" s="9"/>
    </row>
    <row r="509" spans="2:11" x14ac:dyDescent="0.25">
      <c r="I509" s="9"/>
      <c r="J509" s="9"/>
    </row>
    <row r="510" spans="2:11" x14ac:dyDescent="0.25">
      <c r="I510" s="9"/>
      <c r="J510" s="9"/>
    </row>
    <row r="511" spans="2:11" x14ac:dyDescent="0.25">
      <c r="I511" s="9"/>
      <c r="J511" s="9"/>
    </row>
    <row r="512" spans="2:11" x14ac:dyDescent="0.25">
      <c r="B512" s="9"/>
      <c r="C512" s="9"/>
      <c r="D512" s="9"/>
      <c r="E512" s="9"/>
      <c r="F512" s="9"/>
      <c r="G512" s="9"/>
      <c r="H512" s="9"/>
      <c r="I512" s="9"/>
      <c r="J512" s="9"/>
      <c r="K512" s="9"/>
    </row>
    <row r="513" spans="2:11" x14ac:dyDescent="0.25">
      <c r="B513" s="9"/>
      <c r="C513" s="9"/>
      <c r="D513" s="9"/>
      <c r="E513" s="9"/>
      <c r="F513" s="9"/>
      <c r="G513" s="9"/>
      <c r="H513" s="9"/>
      <c r="I513" s="9"/>
      <c r="J513" s="9"/>
      <c r="K513" s="9"/>
    </row>
    <row r="514" spans="2:11" x14ac:dyDescent="0.25">
      <c r="J514" s="9"/>
    </row>
  </sheetData>
  <autoFilter ref="A1:M514" xr:uid="{C7401349-5678-4196-A1DF-58F520C6AB7C}">
    <sortState xmlns:xlrd2="http://schemas.microsoft.com/office/spreadsheetml/2017/richdata2" ref="A2:M514">
      <sortCondition descending="1" ref="I1:I514"/>
    </sortState>
  </autoFilter>
  <dataValidations count="2">
    <dataValidation type="list" allowBlank="1" showInputMessage="1" showErrorMessage="1" sqref="K2:K8 K10:K519" xr:uid="{446D3721-672D-4E73-A351-469FDEEB87C6}">
      <formula1>"Not FAY,IEP specifies other assessment,Test anaomaly,Other reason(s) agreed to between the school and the commission"</formula1>
    </dataValidation>
    <dataValidation type="list" allowBlank="1" showInputMessage="1" showErrorMessage="1" sqref="J10:J514 J2:J8 I2:I514" xr:uid="{115D5F54-A770-4100-BDBE-CF28AF98AAD1}">
      <formula1>"Y,N"</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Rubrics 1.A &amp; 1.B</vt:lpstr>
      <vt:lpstr>Schoolwide Summary 1.A</vt:lpstr>
      <vt:lpstr>Schoolwide Summary 1.B</vt:lpstr>
      <vt:lpstr>State Accountability-CSD enters</vt:lpstr>
      <vt:lpstr>Formulas and Results</vt:lpstr>
      <vt:lpstr>BOY to MOY-Math</vt:lpstr>
      <vt:lpstr>MOY to EOY-Math</vt:lpstr>
      <vt:lpstr>BOY to EOY-Math</vt:lpstr>
      <vt:lpstr>BOY to MOY-Reading</vt:lpstr>
      <vt:lpstr>MOY to EOY-Reading</vt:lpstr>
      <vt:lpstr>BOY to EOY-Reading</vt:lpstr>
      <vt:lpstr>Exclusions and Anomalies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Brown</dc:creator>
  <cp:lastModifiedBy>Faulkner, Kimberly, PED</cp:lastModifiedBy>
  <cp:lastPrinted>2024-10-05T00:01:00Z</cp:lastPrinted>
  <dcterms:created xsi:type="dcterms:W3CDTF">2024-03-20T14:46:54Z</dcterms:created>
  <dcterms:modified xsi:type="dcterms:W3CDTF">2025-03-05T23:39:45Z</dcterms:modified>
</cp:coreProperties>
</file>